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-lap\Desktop\استمارات تسجيل ف2 للعام 2023-2024\دراسات قانونية\"/>
    </mc:Choice>
  </mc:AlternateContent>
  <xr:revisionPtr revIDLastSave="0" documentId="13_ncr:1_{3C6FFED5-D6A1-4229-80DA-746D9310F0F2}" xr6:coauthVersionLast="47" xr6:coauthVersionMax="47" xr10:uidLastSave="{00000000-0000-0000-0000-000000000000}"/>
  <workbookProtection workbookAlgorithmName="SHA-512" workbookHashValue="Y6lX3p83w5TaToGzbzrj+jkqkRkuaXIOaiISMNmEqxz09LPiPsMG/ZQjc/TV2gLHnk2Rf4Vs0bhbwSRJR+RqXw==" workbookSaltValue="D1Ty0MPWJAOaeo/1TowgXA==" workbookSpinCount="100000" lockStructure="1"/>
  <bookViews>
    <workbookView xWindow="-108" yWindow="-108" windowWidth="23256" windowHeight="12576" xr2:uid="{00000000-000D-0000-FFFF-FFFF00000000}"/>
  </bookViews>
  <sheets>
    <sheet name="تعليمات" sheetId="13" r:id="rId1"/>
    <sheet name="إدخال البيانات" sheetId="7" r:id="rId2"/>
    <sheet name="إختيار المقررات" sheetId="5" r:id="rId3"/>
    <sheet name="الإستمارة" sheetId="11" r:id="rId4"/>
    <sheet name="LAW-23-24-f2" sheetId="2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البيانات'!$L$19:$L$31</definedName>
    <definedName name="_xlnm._FilterDatabase" localSheetId="6" hidden="1">ورقة2!$A$2:$AH$9312</definedName>
    <definedName name="_xlnm._FilterDatabase" localSheetId="5" hidden="1">ورقة4!$A$2:$BD$8682</definedName>
    <definedName name="_xlnm.Print_Area" localSheetId="3">الإستمارة!$A$1:$S$51</definedName>
    <definedName name="Row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C20" i="5" s="1"/>
  <c r="G10" i="7"/>
  <c r="F10" i="7"/>
  <c r="E10" i="7"/>
  <c r="D10" i="7"/>
  <c r="C10" i="7"/>
  <c r="B10" i="7"/>
  <c r="A10" i="7"/>
  <c r="F7" i="7"/>
  <c r="E7" i="7"/>
  <c r="D7" i="7"/>
  <c r="C7" i="7"/>
  <c r="B7" i="7"/>
  <c r="A7" i="7"/>
  <c r="D1" i="7"/>
  <c r="EU5" i="2"/>
  <c r="V4" i="5" l="1"/>
  <c r="AB4" i="5"/>
  <c r="N5" i="2" s="1"/>
  <c r="AH4" i="5"/>
  <c r="P4" i="5"/>
  <c r="J4" i="5"/>
  <c r="D4" i="5"/>
  <c r="D3" i="5"/>
  <c r="J3" i="5"/>
  <c r="AH1" i="5"/>
  <c r="AB1" i="5"/>
  <c r="J2" i="5"/>
  <c r="P2" i="5"/>
  <c r="V2" i="5"/>
  <c r="AB2" i="5"/>
  <c r="V3" i="5" l="1"/>
  <c r="AH3" i="5"/>
  <c r="AB3" i="5"/>
  <c r="P3" i="5"/>
  <c r="Y23" i="11"/>
  <c r="Y24" i="11"/>
  <c r="Y25" i="11"/>
  <c r="Y26" i="11"/>
  <c r="Y27" i="11"/>
  <c r="Y28" i="11"/>
  <c r="Y29" i="11"/>
  <c r="U3" i="11"/>
  <c r="U11" i="5"/>
  <c r="BM34" i="5" s="1"/>
  <c r="U12" i="5"/>
  <c r="CP4" i="2" s="1"/>
  <c r="U13" i="5"/>
  <c r="BM62" i="5" s="1"/>
  <c r="U10" i="5"/>
  <c r="O2" i="10" s="1"/>
  <c r="BN62" i="5"/>
  <c r="BN48" i="5"/>
  <c r="BN34" i="5"/>
  <c r="BN19" i="5"/>
  <c r="AN2" i="10" l="1"/>
  <c r="BM48" i="5"/>
  <c r="AB2" i="10"/>
  <c r="BR4" i="2"/>
  <c r="BM19" i="5"/>
  <c r="AR4" i="2"/>
  <c r="DN4" i="2"/>
  <c r="AZ2" i="10"/>
  <c r="B23" i="11" l="1"/>
  <c r="EJ5" i="2"/>
  <c r="DY5" i="2"/>
  <c r="DS5" i="2"/>
  <c r="D1" i="5"/>
  <c r="D2" i="5" s="1"/>
  <c r="A36" i="5" l="1"/>
  <c r="A28" i="5"/>
  <c r="BR58" i="5"/>
  <c r="BR50" i="5"/>
  <c r="BR42" i="5"/>
  <c r="BR34" i="5"/>
  <c r="BR26" i="5"/>
  <c r="BR18" i="5"/>
  <c r="BR10" i="5"/>
  <c r="A35" i="5"/>
  <c r="A27" i="5"/>
  <c r="BR57" i="5"/>
  <c r="BR49" i="5"/>
  <c r="BR41" i="5"/>
  <c r="BR33" i="5"/>
  <c r="BR25" i="5"/>
  <c r="BR17" i="5"/>
  <c r="BR9" i="5"/>
  <c r="BR62" i="5"/>
  <c r="BR54" i="5"/>
  <c r="BR38" i="5"/>
  <c r="BR22" i="5"/>
  <c r="A31" i="5"/>
  <c r="BR45" i="5"/>
  <c r="BR29" i="5"/>
  <c r="BI5" i="2" s="1"/>
  <c r="BR13" i="5"/>
  <c r="BR60" i="5"/>
  <c r="BR52" i="5"/>
  <c r="BR36" i="5"/>
  <c r="BU5" i="2" s="1"/>
  <c r="BR28" i="5"/>
  <c r="BR20" i="5"/>
  <c r="BR59" i="5"/>
  <c r="BR43" i="5"/>
  <c r="BR19" i="5"/>
  <c r="A34" i="5"/>
  <c r="BR56" i="5"/>
  <c r="BR48" i="5"/>
  <c r="BR40" i="5"/>
  <c r="BR32" i="5"/>
  <c r="BR24" i="5"/>
  <c r="BR16" i="5"/>
  <c r="BR8" i="5"/>
  <c r="A33" i="5"/>
  <c r="BR55" i="5"/>
  <c r="BR47" i="5"/>
  <c r="BR39" i="5"/>
  <c r="BR31" i="5"/>
  <c r="BR23" i="5"/>
  <c r="BR15" i="5"/>
  <c r="BR7" i="5"/>
  <c r="A32" i="5"/>
  <c r="BR46" i="5"/>
  <c r="BR30" i="5"/>
  <c r="BR14" i="5"/>
  <c r="AI5" i="2" s="1"/>
  <c r="BR6" i="5"/>
  <c r="BR61" i="5"/>
  <c r="BR53" i="5"/>
  <c r="BR37" i="5"/>
  <c r="BR21" i="5"/>
  <c r="AU5" i="2" s="1"/>
  <c r="A30" i="5"/>
  <c r="BR44" i="5"/>
  <c r="BR12" i="5"/>
  <c r="A29" i="5"/>
  <c r="BR51" i="5"/>
  <c r="BR35" i="5"/>
  <c r="BR27" i="5"/>
  <c r="BR11" i="5"/>
  <c r="J7" i="5"/>
  <c r="AB5" i="5"/>
  <c r="P5" i="5"/>
  <c r="V5" i="5"/>
  <c r="AH11" i="5"/>
  <c r="I6" i="11"/>
  <c r="Z14" i="11" s="1"/>
  <c r="Y14" i="11" s="1"/>
  <c r="O6" i="11"/>
  <c r="Z15" i="11" s="1"/>
  <c r="Y15" i="11" s="1"/>
  <c r="D6" i="11"/>
  <c r="Z13" i="11" s="1"/>
  <c r="Y13" i="11" s="1"/>
  <c r="D2" i="11"/>
  <c r="D5" i="11"/>
  <c r="Z10" i="11" s="1"/>
  <c r="Y10" i="11" s="1"/>
  <c r="O3" i="11"/>
  <c r="Z6" i="11" s="1"/>
  <c r="Y6" i="11" s="1"/>
  <c r="D4" i="11"/>
  <c r="Z7" i="11" s="1"/>
  <c r="Y7" i="11" s="1"/>
  <c r="V1" i="5"/>
  <c r="I3" i="11" s="1"/>
  <c r="Z5" i="11" s="1"/>
  <c r="Y5" i="11" s="1"/>
  <c r="P1" i="5"/>
  <c r="J1" i="5"/>
  <c r="O2" i="11" s="1"/>
  <c r="Z3" i="11" s="1"/>
  <c r="I5" i="11"/>
  <c r="Z11" i="11" s="1"/>
  <c r="Y11" i="11" s="1"/>
  <c r="D3" i="11" l="1"/>
  <c r="Z4" i="11" s="1"/>
  <c r="Y4" i="11" s="1"/>
  <c r="C5" i="2"/>
  <c r="U20" i="5"/>
  <c r="V20" i="5" s="1"/>
  <c r="U19" i="5"/>
  <c r="V19" i="5" s="1"/>
  <c r="U23" i="5"/>
  <c r="V23" i="5" s="1"/>
  <c r="U25" i="5"/>
  <c r="V25" i="5" s="1"/>
  <c r="ER5" i="2" s="1"/>
  <c r="U21" i="5"/>
  <c r="V21" i="5" s="1"/>
  <c r="U22" i="5"/>
  <c r="V22" i="5" s="1"/>
  <c r="U24" i="5"/>
  <c r="V24" i="5" s="1"/>
  <c r="EQ5" i="2" s="1"/>
  <c r="U26" i="5"/>
  <c r="V26" i="5" s="1"/>
  <c r="ES5" i="2" s="1"/>
  <c r="U27" i="5"/>
  <c r="V27" i="5" s="1"/>
  <c r="ET5" i="2" s="1"/>
  <c r="BT34" i="5"/>
  <c r="BS34" i="5"/>
  <c r="BS5" i="2"/>
  <c r="BT33" i="5"/>
  <c r="BQ5" i="2"/>
  <c r="BS33" i="5"/>
  <c r="AG5" i="2"/>
  <c r="BS12" i="5"/>
  <c r="BT12" i="5"/>
  <c r="CW5" i="2"/>
  <c r="BT52" i="5"/>
  <c r="BS52" i="5"/>
  <c r="BC5" i="2"/>
  <c r="BS25" i="5"/>
  <c r="BT25" i="5"/>
  <c r="CU5" i="2"/>
  <c r="BS51" i="5"/>
  <c r="BT51" i="5"/>
  <c r="BG5" i="2"/>
  <c r="BT27" i="5"/>
  <c r="BS27" i="5"/>
  <c r="AA5" i="2"/>
  <c r="BS9" i="5"/>
  <c r="BT9" i="5"/>
  <c r="CK5" i="2"/>
  <c r="BS45" i="5"/>
  <c r="BT45" i="5"/>
  <c r="AE5" i="2"/>
  <c r="BT11" i="5"/>
  <c r="BS11" i="5"/>
  <c r="BA5" i="2"/>
  <c r="BS24" i="5"/>
  <c r="BT24" i="5"/>
  <c r="DI5" i="2"/>
  <c r="BT59" i="5"/>
  <c r="BS59" i="5"/>
  <c r="CO5" i="2"/>
  <c r="BT47" i="5"/>
  <c r="BS47" i="5"/>
  <c r="DK5" i="2"/>
  <c r="BT60" i="5"/>
  <c r="BS60" i="5"/>
  <c r="DG5" i="2"/>
  <c r="BS58" i="5"/>
  <c r="BT58" i="5"/>
  <c r="AC5" i="2"/>
  <c r="BS10" i="5"/>
  <c r="BT10" i="5"/>
  <c r="DA5" i="2"/>
  <c r="BS54" i="5"/>
  <c r="BT54" i="5"/>
  <c r="BW5" i="2"/>
  <c r="BT37" i="5"/>
  <c r="BS37" i="5"/>
  <c r="CS5" i="2"/>
  <c r="BT50" i="5"/>
  <c r="BS50" i="5"/>
  <c r="AM5" i="2"/>
  <c r="BT16" i="5"/>
  <c r="BS16" i="5"/>
  <c r="CG5" i="2"/>
  <c r="BT43" i="5"/>
  <c r="BS43" i="5"/>
  <c r="CA5" i="2"/>
  <c r="BS39" i="5"/>
  <c r="BT39" i="5"/>
  <c r="BM5" i="2"/>
  <c r="BS31" i="5"/>
  <c r="BT31" i="5"/>
  <c r="AY5" i="2"/>
  <c r="BT23" i="5"/>
  <c r="BS23" i="5"/>
  <c r="AK5" i="2"/>
  <c r="BS15" i="5"/>
  <c r="BT15" i="5"/>
  <c r="W5" i="2"/>
  <c r="BS7" i="5"/>
  <c r="BT7" i="5"/>
  <c r="U5" i="2"/>
  <c r="BS6" i="5"/>
  <c r="BT6" i="5"/>
  <c r="DE5" i="2"/>
  <c r="BT57" i="5"/>
  <c r="BS57" i="5"/>
  <c r="CM5" i="2"/>
  <c r="BS46" i="5"/>
  <c r="BT46" i="5"/>
  <c r="Y5" i="2"/>
  <c r="BT8" i="5"/>
  <c r="BS8" i="5"/>
  <c r="BS19" i="5"/>
  <c r="AS5" i="2"/>
  <c r="BT19" i="5"/>
  <c r="BY5" i="2"/>
  <c r="BS38" i="5"/>
  <c r="BT38" i="5"/>
  <c r="BE5" i="2"/>
  <c r="BS26" i="5"/>
  <c r="BT26" i="5"/>
  <c r="BS62" i="5"/>
  <c r="DO5" i="2"/>
  <c r="BT62" i="5"/>
  <c r="CE5" i="2"/>
  <c r="BT41" i="5"/>
  <c r="BS41" i="5"/>
  <c r="BK5" i="2"/>
  <c r="BT30" i="5"/>
  <c r="BS30" i="5"/>
  <c r="AW5" i="2"/>
  <c r="BS22" i="5"/>
  <c r="BT22" i="5"/>
  <c r="CQ5" i="2"/>
  <c r="BT48" i="5"/>
  <c r="BS48" i="5"/>
  <c r="AQ5" i="2"/>
  <c r="BT18" i="5"/>
  <c r="BS18" i="5"/>
  <c r="BT61" i="5"/>
  <c r="BS61" i="5"/>
  <c r="DM5" i="2"/>
  <c r="CC5" i="2"/>
  <c r="BT40" i="5"/>
  <c r="BS40" i="5"/>
  <c r="CI5" i="2"/>
  <c r="BS44" i="5"/>
  <c r="BT44" i="5"/>
  <c r="AO5" i="2"/>
  <c r="BS17" i="5"/>
  <c r="BT17" i="5"/>
  <c r="CY5" i="2"/>
  <c r="BT53" i="5"/>
  <c r="BS53" i="5"/>
  <c r="BO5" i="2"/>
  <c r="BT32" i="5"/>
  <c r="BS32" i="5"/>
  <c r="DC5" i="2"/>
  <c r="BS55" i="5"/>
  <c r="BT55" i="5"/>
  <c r="O5" i="11"/>
  <c r="Z12" i="11" s="1"/>
  <c r="Y12" i="11" s="1"/>
  <c r="AE26" i="11"/>
  <c r="EP5" i="2" l="1"/>
  <c r="EO5" i="2"/>
  <c r="EV5" i="2"/>
  <c r="I4" i="11"/>
  <c r="Z8" i="11" s="1"/>
  <c r="Y8" i="11" s="1"/>
  <c r="BT56" i="5"/>
  <c r="BT42" i="5"/>
  <c r="BS56" i="5"/>
  <c r="DR5" i="2"/>
  <c r="DQ5" i="2"/>
  <c r="DP5" i="2"/>
  <c r="J31" i="11" l="1"/>
  <c r="E27" i="11"/>
  <c r="V35" i="11"/>
  <c r="V33" i="11"/>
  <c r="V37" i="11"/>
  <c r="EL5" i="2" l="1"/>
  <c r="B36" i="11"/>
  <c r="EM5" i="2"/>
  <c r="EK5" i="2"/>
  <c r="EN5" i="2" l="1"/>
  <c r="G34" i="11"/>
  <c r="B35" i="11"/>
  <c r="G35" i="11"/>
  <c r="N27" i="11" l="1"/>
  <c r="K27" i="11"/>
  <c r="B34" i="11"/>
  <c r="K28" i="11"/>
  <c r="D7" i="11" l="1"/>
  <c r="Z16" i="11" s="1"/>
  <c r="Y16" i="11" s="1"/>
  <c r="I7" i="11"/>
  <c r="Z17" i="11" s="1"/>
  <c r="Y17" i="11" s="1"/>
  <c r="G8" i="11"/>
  <c r="Z19" i="11" s="1"/>
  <c r="Y19" i="11" s="1"/>
  <c r="BK12" i="5"/>
  <c r="BK18" i="5"/>
  <c r="BK25" i="5"/>
  <c r="BK31" i="5"/>
  <c r="BK37" i="5"/>
  <c r="L9" i="11" l="1"/>
  <c r="Z21" i="11" s="1"/>
  <c r="Y21" i="11" s="1"/>
  <c r="B8" i="11"/>
  <c r="Z20" i="11" s="1"/>
  <c r="Y20" i="11" s="1"/>
  <c r="EI5" i="2"/>
  <c r="EH5" i="2"/>
  <c r="EG5" i="2"/>
  <c r="AC3" i="5"/>
  <c r="AC4" i="5"/>
  <c r="D9" i="11"/>
  <c r="Z22" i="11" s="1"/>
  <c r="Y22" i="11" s="1"/>
  <c r="BK7" i="5" l="1"/>
  <c r="BK6" i="5"/>
  <c r="BK13" i="5"/>
  <c r="BT14" i="5" l="1"/>
  <c r="BT13" i="5" s="1"/>
  <c r="BT21" i="5"/>
  <c r="BT20" i="5" s="1"/>
  <c r="BT49" i="5"/>
  <c r="BT36" i="5"/>
  <c r="BT35" i="5" s="1"/>
  <c r="BT29" i="5"/>
  <c r="BT28" i="5" s="1"/>
  <c r="BK8" i="5"/>
  <c r="BK22" i="5"/>
  <c r="BK23" i="5"/>
  <c r="BK24" i="5"/>
  <c r="L8" i="11"/>
  <c r="Z18" i="11" s="1"/>
  <c r="Y18" i="11" s="1"/>
  <c r="BK40" i="5"/>
  <c r="BS42" i="5"/>
  <c r="BK43" i="5"/>
  <c r="BK46" i="5"/>
  <c r="BK38" i="5"/>
  <c r="BK9" i="5"/>
  <c r="BK10" i="5"/>
  <c r="BK11" i="5"/>
  <c r="BK48" i="5"/>
  <c r="BK49" i="5"/>
  <c r="BS49" i="5"/>
  <c r="BK50" i="5"/>
  <c r="BK51" i="5"/>
  <c r="BK52" i="5"/>
  <c r="BK39" i="5"/>
  <c r="BK42" i="5"/>
  <c r="BK45" i="5"/>
  <c r="BK14" i="5"/>
  <c r="BK15" i="5"/>
  <c r="BK16" i="5"/>
  <c r="BK17" i="5"/>
  <c r="BK19" i="5"/>
  <c r="BK20" i="5"/>
  <c r="BK21" i="5"/>
  <c r="BK32" i="5"/>
  <c r="BK41" i="5"/>
  <c r="BK44" i="5"/>
  <c r="BK47" i="5"/>
  <c r="BK33" i="5"/>
  <c r="BK34" i="5"/>
  <c r="BK35" i="5"/>
  <c r="BS36" i="5"/>
  <c r="BS35" i="5" s="1"/>
  <c r="BK36" i="5"/>
  <c r="BK26" i="5"/>
  <c r="BK27" i="5"/>
  <c r="BK28" i="5"/>
  <c r="BS29" i="5"/>
  <c r="BS28" i="5" s="1"/>
  <c r="BK29" i="5"/>
  <c r="BK30" i="5"/>
  <c r="BS14" i="5"/>
  <c r="BS13" i="5" s="1"/>
  <c r="BS21" i="5"/>
  <c r="BS20" i="5" s="1"/>
  <c r="A5" i="2"/>
  <c r="E40" i="11"/>
  <c r="E46" i="11" s="1"/>
  <c r="B1" i="11"/>
  <c r="M5" i="2"/>
  <c r="B5" i="2"/>
  <c r="BS5" i="5" l="1"/>
  <c r="BT5" i="5"/>
  <c r="G9" i="5" s="1"/>
  <c r="EF5" i="2"/>
  <c r="V18" i="5"/>
  <c r="B33" i="11" s="1"/>
  <c r="F5" i="2"/>
  <c r="Q5" i="2"/>
  <c r="D5" i="2"/>
  <c r="P5" i="2"/>
  <c r="W16" i="11"/>
  <c r="W18" i="11"/>
  <c r="W19" i="11"/>
  <c r="W24" i="11"/>
  <c r="W14" i="11"/>
  <c r="W17" i="11"/>
  <c r="W15" i="11"/>
  <c r="W20" i="11"/>
  <c r="W13" i="11"/>
  <c r="W12" i="11"/>
  <c r="W23" i="11"/>
  <c r="O5" i="2"/>
  <c r="M39" i="11"/>
  <c r="L45" i="11" s="1"/>
  <c r="J5" i="2" l="1"/>
  <c r="O4" i="11"/>
  <c r="Z9" i="11" s="1"/>
  <c r="Y9" i="11" s="1"/>
  <c r="I5" i="2"/>
  <c r="A22" i="5"/>
  <c r="B22" i="5" s="1"/>
  <c r="A21" i="5"/>
  <c r="B21" i="5" s="1"/>
  <c r="R5" i="2"/>
  <c r="E5" i="2"/>
  <c r="G5" i="2" l="1"/>
  <c r="L5" i="2"/>
  <c r="H5" i="2"/>
  <c r="K5" i="2"/>
  <c r="B40" i="11"/>
  <c r="B46" i="11" s="1"/>
  <c r="Y3" i="11"/>
  <c r="AA15" i="11" s="1"/>
  <c r="W3" i="11"/>
  <c r="H39" i="11"/>
  <c r="H45" i="11" s="1"/>
  <c r="AA11" i="11" l="1"/>
  <c r="AE11" i="11" s="1"/>
  <c r="AA13" i="11"/>
  <c r="AE13" i="11" s="1"/>
  <c r="AA18" i="11"/>
  <c r="AA20" i="11"/>
  <c r="AA10" i="11"/>
  <c r="AE10" i="11" s="1"/>
  <c r="AA7" i="11"/>
  <c r="AA16" i="11"/>
  <c r="AA21" i="11"/>
  <c r="AA8" i="11"/>
  <c r="AE8" i="11" s="1"/>
  <c r="AA12" i="11"/>
  <c r="AE12" i="11" s="1"/>
  <c r="AA14" i="11"/>
  <c r="AE14" i="11" s="1"/>
  <c r="AA17" i="11"/>
  <c r="AA19" i="11"/>
  <c r="AA9" i="11"/>
  <c r="AE9" i="11" s="1"/>
  <c r="AA4" i="11"/>
  <c r="AE4" i="11" s="1"/>
  <c r="G26" i="5"/>
  <c r="H26" i="5" s="1"/>
  <c r="J26" i="5" s="1"/>
  <c r="S26" i="5" s="1"/>
  <c r="F26" i="5" s="1"/>
  <c r="G12" i="5"/>
  <c r="H12" i="5" s="1"/>
  <c r="K12" i="5" s="1"/>
  <c r="G25" i="5"/>
  <c r="H25" i="5" s="1"/>
  <c r="J25" i="5" s="1"/>
  <c r="S25" i="5" s="1"/>
  <c r="F25" i="5" s="1"/>
  <c r="G33" i="5"/>
  <c r="H33" i="5" s="1"/>
  <c r="K33" i="5" s="1"/>
  <c r="G27" i="5"/>
  <c r="H27" i="5" s="1"/>
  <c r="K27" i="5" s="1"/>
  <c r="G20" i="5"/>
  <c r="H20" i="5" s="1"/>
  <c r="G18" i="5"/>
  <c r="H18" i="5" s="1"/>
  <c r="G31" i="5"/>
  <c r="H31" i="5" s="1"/>
  <c r="J31" i="5" s="1"/>
  <c r="S31" i="5" s="1"/>
  <c r="G30" i="5"/>
  <c r="H30" i="5" s="1"/>
  <c r="G29" i="5"/>
  <c r="H29" i="5" s="1"/>
  <c r="K29" i="5" s="1"/>
  <c r="G28" i="5"/>
  <c r="H28" i="5" s="1"/>
  <c r="G21" i="5"/>
  <c r="H21" i="5" s="1"/>
  <c r="G17" i="5"/>
  <c r="H17" i="5" s="1"/>
  <c r="K17" i="5" s="1"/>
  <c r="G32" i="5"/>
  <c r="H32" i="5" s="1"/>
  <c r="G24" i="5"/>
  <c r="H24" i="5" s="1"/>
  <c r="G19" i="5"/>
  <c r="H19" i="5" s="1"/>
  <c r="G11" i="5"/>
  <c r="H11" i="5" s="1"/>
  <c r="G13" i="5"/>
  <c r="H13" i="5" s="1"/>
  <c r="K13" i="5" s="1"/>
  <c r="G22" i="5"/>
  <c r="H22" i="5" s="1"/>
  <c r="G15" i="5"/>
  <c r="H15" i="5" s="1"/>
  <c r="J15" i="5" s="1"/>
  <c r="S15" i="5" s="1"/>
  <c r="F15" i="5" s="1"/>
  <c r="G34" i="5"/>
  <c r="H34" i="5" s="1"/>
  <c r="G16" i="5"/>
  <c r="H16" i="5" s="1"/>
  <c r="G23" i="5"/>
  <c r="H23" i="5" s="1"/>
  <c r="J23" i="5" s="1"/>
  <c r="S23" i="5" s="1"/>
  <c r="F23" i="5" s="1"/>
  <c r="G14" i="5"/>
  <c r="H14" i="5" s="1"/>
  <c r="J14" i="5" s="1"/>
  <c r="S14" i="5" s="1"/>
  <c r="F14" i="5" s="1"/>
  <c r="G10" i="5"/>
  <c r="H10" i="5" s="1"/>
  <c r="K9" i="5"/>
  <c r="J19" i="5" l="1"/>
  <c r="S19" i="5" s="1"/>
  <c r="F19" i="5" s="1"/>
  <c r="K19" i="5"/>
  <c r="J32" i="5"/>
  <c r="S32" i="5" s="1"/>
  <c r="F32" i="5" s="1"/>
  <c r="K32" i="5"/>
  <c r="J27" i="5"/>
  <c r="S27" i="5" s="1"/>
  <c r="F27" i="5" s="1"/>
  <c r="J28" i="5"/>
  <c r="S28" i="5" s="1"/>
  <c r="I28" i="5" s="1"/>
  <c r="E28" i="5" s="1"/>
  <c r="D28" i="5" s="1"/>
  <c r="K28" i="5"/>
  <c r="J22" i="5"/>
  <c r="S22" i="5" s="1"/>
  <c r="F22" i="5" s="1"/>
  <c r="K22" i="5"/>
  <c r="J33" i="5"/>
  <c r="S33" i="5" s="1"/>
  <c r="F33" i="5" s="1"/>
  <c r="K23" i="5"/>
  <c r="J11" i="5"/>
  <c r="S11" i="5" s="1"/>
  <c r="I11" i="5" s="1"/>
  <c r="E11" i="5" s="1"/>
  <c r="D11" i="5" s="1"/>
  <c r="K11" i="5"/>
  <c r="J30" i="5"/>
  <c r="S30" i="5" s="1"/>
  <c r="F30" i="5" s="1"/>
  <c r="K30" i="5"/>
  <c r="J12" i="5"/>
  <c r="S12" i="5" s="1"/>
  <c r="F12" i="5" s="1"/>
  <c r="K14" i="5"/>
  <c r="K15" i="5"/>
  <c r="K25" i="5"/>
  <c r="K26" i="5"/>
  <c r="J21" i="5"/>
  <c r="S21" i="5" s="1"/>
  <c r="F21" i="5" s="1"/>
  <c r="K21" i="5"/>
  <c r="K24" i="5"/>
  <c r="J24" i="5"/>
  <c r="S24" i="5" s="1"/>
  <c r="F24" i="5" s="1"/>
  <c r="J20" i="5"/>
  <c r="S20" i="5" s="1"/>
  <c r="F20" i="5" s="1"/>
  <c r="K20" i="5"/>
  <c r="K16" i="5"/>
  <c r="J16" i="5"/>
  <c r="S16" i="5" s="1"/>
  <c r="F16" i="5" s="1"/>
  <c r="J13" i="5"/>
  <c r="S13" i="5" s="1"/>
  <c r="F13" i="5" s="1"/>
  <c r="K31" i="5"/>
  <c r="I31" i="5"/>
  <c r="E31" i="5" s="1"/>
  <c r="D31" i="5" s="1"/>
  <c r="F31" i="5"/>
  <c r="I25" i="5"/>
  <c r="E25" i="5" s="1"/>
  <c r="D25" i="5" s="1"/>
  <c r="K18" i="5"/>
  <c r="J18" i="5"/>
  <c r="S18" i="5" s="1"/>
  <c r="F18" i="5" s="1"/>
  <c r="K34" i="5"/>
  <c r="J34" i="5"/>
  <c r="S34" i="5" s="1"/>
  <c r="F34" i="5" s="1"/>
  <c r="J29" i="5"/>
  <c r="S29" i="5" s="1"/>
  <c r="F29" i="5" s="1"/>
  <c r="I23" i="5"/>
  <c r="E23" i="5" s="1"/>
  <c r="D23" i="5" s="1"/>
  <c r="J17" i="5"/>
  <c r="S17" i="5" s="1"/>
  <c r="F17" i="5" s="1"/>
  <c r="I15" i="5"/>
  <c r="E15" i="5" s="1"/>
  <c r="D15" i="5" s="1"/>
  <c r="H9" i="5"/>
  <c r="I26" i="5"/>
  <c r="E26" i="5" s="1"/>
  <c r="D26" i="5" s="1"/>
  <c r="K10" i="5"/>
  <c r="J10" i="5"/>
  <c r="I14" i="5"/>
  <c r="E14" i="5" s="1"/>
  <c r="D14" i="5" s="1"/>
  <c r="BQ10" i="5" l="1"/>
  <c r="S10" i="5"/>
  <c r="F37" i="5"/>
  <c r="G37" i="5"/>
  <c r="BQ6" i="5"/>
  <c r="I19" i="5"/>
  <c r="E19" i="5" s="1"/>
  <c r="D19" i="5" s="1"/>
  <c r="I32" i="5"/>
  <c r="E32" i="5" s="1"/>
  <c r="D32" i="5" s="1"/>
  <c r="F28" i="5"/>
  <c r="BQ9" i="5"/>
  <c r="BQ8" i="5"/>
  <c r="I20" i="5"/>
  <c r="E20" i="5" s="1"/>
  <c r="D20" i="5" s="1"/>
  <c r="I12" i="5"/>
  <c r="E12" i="5" s="1"/>
  <c r="D12" i="5" s="1"/>
  <c r="I27" i="5"/>
  <c r="E27" i="5" s="1"/>
  <c r="D27" i="5" s="1"/>
  <c r="I24" i="5"/>
  <c r="E24" i="5" s="1"/>
  <c r="D24" i="5" s="1"/>
  <c r="I22" i="5"/>
  <c r="E22" i="5" s="1"/>
  <c r="D22" i="5" s="1"/>
  <c r="BQ30" i="5"/>
  <c r="I21" i="5"/>
  <c r="E21" i="5" s="1"/>
  <c r="D21" i="5" s="1"/>
  <c r="F11" i="5"/>
  <c r="I13" i="5"/>
  <c r="E13" i="5" s="1"/>
  <c r="D13" i="5" s="1"/>
  <c r="I33" i="5"/>
  <c r="E33" i="5" s="1"/>
  <c r="D33" i="5" s="1"/>
  <c r="BQ47" i="5"/>
  <c r="I30" i="5"/>
  <c r="E30" i="5" s="1"/>
  <c r="D30" i="5" s="1"/>
  <c r="I16" i="5"/>
  <c r="E16" i="5" s="1"/>
  <c r="D16" i="5" s="1"/>
  <c r="BQ54" i="5"/>
  <c r="BQ14" i="5"/>
  <c r="BQ23" i="5"/>
  <c r="BQ40" i="5"/>
  <c r="BQ12" i="5"/>
  <c r="BQ51" i="5"/>
  <c r="BQ29" i="5"/>
  <c r="BQ22" i="5"/>
  <c r="BQ20" i="5"/>
  <c r="BQ32" i="5"/>
  <c r="BQ45" i="5"/>
  <c r="BQ24" i="5"/>
  <c r="BQ27" i="5"/>
  <c r="BQ16" i="5"/>
  <c r="BQ13" i="5"/>
  <c r="BQ34" i="5"/>
  <c r="BQ39" i="5"/>
  <c r="BQ50" i="5"/>
  <c r="BQ41" i="5"/>
  <c r="BQ48" i="5"/>
  <c r="BQ36" i="5"/>
  <c r="I29" i="5"/>
  <c r="E29" i="5" s="1"/>
  <c r="D29" i="5" s="1"/>
  <c r="BQ15" i="5"/>
  <c r="BQ52" i="5"/>
  <c r="BQ17" i="5"/>
  <c r="I17" i="5"/>
  <c r="E17" i="5" s="1"/>
  <c r="D17" i="5" s="1"/>
  <c r="BQ18" i="5"/>
  <c r="BQ53" i="5"/>
  <c r="I18" i="5"/>
  <c r="E18" i="5" s="1"/>
  <c r="D18" i="5" s="1"/>
  <c r="BQ19" i="5"/>
  <c r="BQ35" i="5"/>
  <c r="BQ33" i="5"/>
  <c r="BQ42" i="5"/>
  <c r="I34" i="5"/>
  <c r="E34" i="5" s="1"/>
  <c r="D34" i="5" s="1"/>
  <c r="BQ21" i="5"/>
  <c r="BQ28" i="5"/>
  <c r="BQ46" i="5"/>
  <c r="BQ44" i="5"/>
  <c r="BQ38" i="5"/>
  <c r="BQ26" i="5"/>
  <c r="BQ11" i="5" l="1"/>
  <c r="AB19" i="5"/>
  <c r="AH10" i="5" s="1"/>
  <c r="AH9" i="5" s="1"/>
  <c r="J35" i="5"/>
  <c r="BG9" i="5"/>
  <c r="BQ7" i="5"/>
  <c r="I10" i="5"/>
  <c r="F10" i="5"/>
  <c r="E10" i="5" l="1"/>
  <c r="D10" i="5" s="1"/>
  <c r="C10" i="5" s="1"/>
  <c r="DT5" i="2" l="1"/>
  <c r="DU5" i="2"/>
  <c r="E29" i="11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l="1"/>
  <c r="C30" i="5" s="1"/>
  <c r="C31" i="5" s="1"/>
  <c r="C32" i="5" s="1"/>
  <c r="C33" i="5" s="1"/>
  <c r="C34" i="5" s="1"/>
  <c r="AE23" i="5"/>
  <c r="E28" i="11"/>
  <c r="AE24" i="5"/>
  <c r="AE25" i="5" l="1"/>
  <c r="AE19" i="11" l="1"/>
  <c r="AA5" i="11" l="1"/>
  <c r="AE5" i="11" s="1"/>
  <c r="AA3" i="11"/>
  <c r="AE15" i="11"/>
  <c r="AE7" i="11"/>
  <c r="AA24" i="11"/>
  <c r="AE24" i="11" s="1"/>
  <c r="AE20" i="11"/>
  <c r="AA25" i="11"/>
  <c r="AE25" i="11" s="1"/>
  <c r="AA23" i="11"/>
  <c r="AE23" i="11" s="1"/>
  <c r="AE16" i="11"/>
  <c r="AE17" i="11"/>
  <c r="AA6" i="11"/>
  <c r="AE6" i="11" s="1"/>
  <c r="AE18" i="11"/>
  <c r="AE3" i="11" l="1"/>
  <c r="AJ1" i="11"/>
  <c r="B10" i="11" s="1"/>
  <c r="AD1" i="11" l="1"/>
  <c r="AN1" i="5"/>
  <c r="BG4" i="5" l="1"/>
  <c r="BF7" i="5"/>
  <c r="BG7" i="5"/>
  <c r="BF6" i="5"/>
  <c r="I2" i="11"/>
  <c r="BF4" i="5"/>
  <c r="BG6" i="5"/>
  <c r="S5" i="2"/>
  <c r="BF2" i="5"/>
  <c r="BG3" i="5"/>
  <c r="BG5" i="5"/>
  <c r="BF3" i="5"/>
  <c r="BG2" i="5"/>
  <c r="BF5" i="5"/>
  <c r="BG1" i="5"/>
  <c r="BF1" i="5"/>
  <c r="S9" i="5"/>
  <c r="F9" i="5" s="1"/>
  <c r="AH7" i="5"/>
  <c r="E30" i="11" s="1"/>
  <c r="K35" i="5" l="1"/>
  <c r="S35" i="5" s="1"/>
  <c r="G35" i="5"/>
  <c r="H35" i="5" s="1"/>
  <c r="DV5" i="2"/>
  <c r="AH17" i="5" l="1"/>
  <c r="K26" i="11" s="1"/>
  <c r="AH18" i="5"/>
  <c r="Q26" i="11" s="1"/>
  <c r="T35" i="5"/>
  <c r="F35" i="5" s="1"/>
  <c r="EC5" i="2" l="1"/>
  <c r="AH16" i="5"/>
  <c r="AH19" i="5" s="1"/>
  <c r="ED5" i="2"/>
  <c r="I35" i="5"/>
  <c r="V17" i="11"/>
  <c r="V13" i="11"/>
  <c r="V23" i="11"/>
  <c r="V16" i="11"/>
  <c r="V19" i="11"/>
  <c r="V21" i="11"/>
  <c r="V24" i="11"/>
  <c r="V27" i="11"/>
  <c r="V25" i="11"/>
  <c r="V20" i="11"/>
  <c r="V26" i="11"/>
  <c r="V30" i="11"/>
  <c r="V15" i="11"/>
  <c r="V22" i="11"/>
  <c r="V31" i="11"/>
  <c r="V28" i="11"/>
  <c r="V14" i="11"/>
  <c r="V18" i="11"/>
  <c r="V29" i="11"/>
  <c r="V12" i="11"/>
  <c r="B13" i="11" s="1"/>
  <c r="F26" i="11" l="1"/>
  <c r="EB5" i="2"/>
  <c r="EE5" i="2" s="1"/>
  <c r="E35" i="5"/>
  <c r="D35" i="5" s="1"/>
  <c r="C35" i="5" s="1"/>
  <c r="AH8" i="5"/>
  <c r="E31" i="11" s="1"/>
  <c r="C13" i="11"/>
  <c r="B14" i="11"/>
  <c r="AH12" i="5" l="1"/>
  <c r="DW5" i="2"/>
  <c r="D13" i="11"/>
  <c r="B15" i="11"/>
  <c r="C14" i="11"/>
  <c r="D14" i="11" s="1"/>
  <c r="DX5" i="2" l="1"/>
  <c r="AE26" i="5"/>
  <c r="AH14" i="5" s="1"/>
  <c r="E32" i="11"/>
  <c r="I14" i="11"/>
  <c r="H14" i="11"/>
  <c r="C15" i="11"/>
  <c r="B16" i="11"/>
  <c r="I13" i="11"/>
  <c r="H13" i="11"/>
  <c r="AH15" i="5" l="1"/>
  <c r="EA5" i="2" s="1"/>
  <c r="DZ5" i="2"/>
  <c r="F39" i="11"/>
  <c r="B17" i="11"/>
  <c r="C16" i="11"/>
  <c r="D15" i="11"/>
  <c r="F45" i="11" l="1"/>
  <c r="H15" i="11"/>
  <c r="I15" i="11"/>
  <c r="D16" i="11"/>
  <c r="C17" i="11"/>
  <c r="B18" i="11"/>
  <c r="C18" i="11" l="1"/>
  <c r="B19" i="11"/>
  <c r="D17" i="11"/>
  <c r="H16" i="11"/>
  <c r="I16" i="11"/>
  <c r="B20" i="11" l="1"/>
  <c r="C19" i="11"/>
  <c r="D18" i="11"/>
  <c r="I17" i="11"/>
  <c r="H17" i="11"/>
  <c r="B21" i="11" l="1"/>
  <c r="C20" i="11"/>
  <c r="D19" i="11"/>
  <c r="H18" i="11"/>
  <c r="I18" i="11"/>
  <c r="D20" i="11" l="1"/>
  <c r="I19" i="11"/>
  <c r="H19" i="11"/>
  <c r="B22" i="11"/>
  <c r="C21" i="11"/>
  <c r="H20" i="11" l="1"/>
  <c r="I20" i="11"/>
  <c r="D21" i="11"/>
  <c r="C22" i="11"/>
  <c r="J13" i="11"/>
  <c r="D22" i="11" l="1"/>
  <c r="J14" i="11"/>
  <c r="K13" i="11"/>
  <c r="L13" i="11" s="1"/>
  <c r="H21" i="11"/>
  <c r="I21" i="11"/>
  <c r="P13" i="11" l="1"/>
  <c r="Q13" i="11"/>
  <c r="K14" i="11"/>
  <c r="J15" i="11"/>
  <c r="I22" i="11"/>
  <c r="H22" i="11"/>
  <c r="K15" i="11" l="1"/>
  <c r="J16" i="11"/>
  <c r="L14" i="11"/>
  <c r="K16" i="11" l="1"/>
  <c r="J17" i="11"/>
  <c r="L15" i="11"/>
  <c r="P14" i="11"/>
  <c r="Q14" i="11"/>
  <c r="Q15" i="11" l="1"/>
  <c r="P15" i="11"/>
  <c r="J18" i="11"/>
  <c r="K17" i="11"/>
  <c r="L17" i="11" s="1"/>
  <c r="L16" i="11"/>
  <c r="Q17" i="11" l="1"/>
  <c r="P17" i="11"/>
  <c r="J19" i="11"/>
  <c r="K18" i="11"/>
  <c r="L18" i="11" s="1"/>
  <c r="Q16" i="11"/>
  <c r="P16" i="11"/>
  <c r="K19" i="11" l="1"/>
  <c r="J20" i="11"/>
  <c r="P18" i="11"/>
  <c r="Q18" i="11"/>
  <c r="K20" i="11" l="1"/>
  <c r="L20" i="11" s="1"/>
  <c r="J21" i="11"/>
  <c r="L19" i="11"/>
  <c r="P19" i="11" l="1"/>
  <c r="Q19" i="11"/>
  <c r="K21" i="11"/>
  <c r="L21" i="11" s="1"/>
  <c r="J22" i="11"/>
  <c r="K22" i="11" s="1"/>
  <c r="Q20" i="11"/>
  <c r="P20" i="11"/>
  <c r="P21" i="11" l="1"/>
  <c r="Q21" i="11"/>
  <c r="L22" i="11"/>
  <c r="BX5" i="2"/>
  <c r="AX5" i="2"/>
  <c r="BN5" i="2"/>
  <c r="CP5" i="2"/>
  <c r="BJ5" i="2"/>
  <c r="AV5" i="2"/>
  <c r="AB5" i="2"/>
  <c r="CL5" i="2"/>
  <c r="AZ5" i="2"/>
  <c r="AL5" i="2"/>
  <c r="BB5" i="2"/>
  <c r="Z5" i="2"/>
  <c r="BF5" i="2"/>
  <c r="BH5" i="2"/>
  <c r="AP5" i="2"/>
  <c r="CV5" i="2"/>
  <c r="DH5" i="2"/>
  <c r="CX5" i="2"/>
  <c r="AD5" i="2"/>
  <c r="AT5" i="2"/>
  <c r="BD5" i="2"/>
  <c r="X5" i="2"/>
  <c r="BL5" i="2"/>
  <c r="DB5" i="2"/>
  <c r="CR5" i="2"/>
  <c r="BV5" i="2"/>
  <c r="AH5" i="2"/>
  <c r="V5" i="2"/>
  <c r="BZ5" i="2"/>
  <c r="CT5" i="2"/>
  <c r="DL5" i="2"/>
  <c r="DD5" i="2"/>
  <c r="CZ5" i="2"/>
  <c r="DN5" i="2"/>
  <c r="DJ5" i="2"/>
  <c r="CD5" i="2"/>
  <c r="CF5" i="2"/>
  <c r="CN5" i="2"/>
  <c r="BR5" i="2"/>
  <c r="BP5" i="2"/>
  <c r="AR5" i="2"/>
  <c r="T5" i="2"/>
  <c r="CH5" i="2"/>
  <c r="DF5" i="2"/>
  <c r="CJ5" i="2"/>
  <c r="AF5" i="2"/>
  <c r="CB5" i="2"/>
  <c r="BT5" i="2"/>
  <c r="AN5" i="2"/>
  <c r="AJ5" i="2"/>
  <c r="P22" i="11" l="1"/>
  <c r="Q22" i="11"/>
</calcChain>
</file>

<file path=xl/sharedStrings.xml><?xml version="1.0" encoding="utf-8"?>
<sst xmlns="http://schemas.openxmlformats.org/spreadsheetml/2006/main" count="44989" uniqueCount="3805">
  <si>
    <t xml:space="preserve">تعليمات التسجيل </t>
  </si>
  <si>
    <t>اتبع الخطوات التالية:</t>
  </si>
  <si>
    <t>يستفيد من الحسم</t>
  </si>
  <si>
    <t>نسبة الحسم</t>
  </si>
  <si>
    <t>تملأ صفحة إدخال البيانات بالمعلومات المطلوبة وبشكل دقيق وصحيح</t>
  </si>
  <si>
    <t>الانتقال إلى صفحة اختيار المقررات</t>
  </si>
  <si>
    <t>الطلاب الأوائل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</si>
  <si>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</si>
  <si>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</si>
  <si>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 تضع بجانب اسم المقرر بالعمود الأزرق رقم /1/</t>
  </si>
  <si>
    <t>ذوي شهداء الجيش وقوى الأمن الداخلي والجرحى وأبنائهم وأبناء المفقودين وأزواجهم</t>
  </si>
  <si>
    <t xml:space="preserve">يسدد (500ل.س) فقط رسم كل مقرر </t>
  </si>
  <si>
    <t xml:space="preserve">بعد الإنتهاء من عملية اختيار المقررات انتقل إلى صفحة </t>
  </si>
  <si>
    <t>الاستمارة واطبع منها أربع نسخ</t>
  </si>
  <si>
    <t>عناصر الجيش العربي السوري والقوات المسلحة وقوى الامن الداخلي</t>
  </si>
  <si>
    <t xml:space="preserve">أعضاء نقابة المعلمين وأبنائهم والعاملين وأبنائهم المنتسبين لنقابة العمال في وزارة التعليم العالي والمؤسسات والهيئات والجامعات التابعة لها 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</si>
  <si>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</si>
  <si>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</si>
  <si>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</si>
  <si>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</si>
  <si>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</si>
  <si>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أدخل الرقم الإمتحاني</t>
  </si>
  <si>
    <t>يجب أن تقوم بملئ الحقول بالمعلومات المطلوبة بشكل صحيح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</si>
  <si>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</si>
  <si>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</si>
  <si>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</si>
  <si>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</si>
  <si>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علمي</t>
  </si>
  <si>
    <t>غير سوري</t>
  </si>
  <si>
    <t>العربية السورية</t>
  </si>
  <si>
    <t>01</t>
  </si>
  <si>
    <t>دمشق</t>
  </si>
  <si>
    <t>الفلسطينية السورية</t>
  </si>
  <si>
    <t>الرقم الوطني</t>
  </si>
  <si>
    <t>رقم جواز السفر لغير السوريين</t>
  </si>
  <si>
    <t>مكان ورقم القيد</t>
  </si>
  <si>
    <t>رقم الهاتف</t>
  </si>
  <si>
    <t>رقم الموبايل</t>
  </si>
  <si>
    <t>العنوان الدائم</t>
  </si>
  <si>
    <t>02</t>
  </si>
  <si>
    <t>حلب</t>
  </si>
  <si>
    <t>الفلسطينية</t>
  </si>
  <si>
    <t>03</t>
  </si>
  <si>
    <t>ريف دمشق</t>
  </si>
  <si>
    <t>الأردنية</t>
  </si>
  <si>
    <t>نوع الشهادة الثانوية</t>
  </si>
  <si>
    <t>سنة الشهادة</t>
  </si>
  <si>
    <t>محافظ الشهادة</t>
  </si>
  <si>
    <t>شعبة التجنيد</t>
  </si>
  <si>
    <t>04</t>
  </si>
  <si>
    <t>حمص</t>
  </si>
  <si>
    <t>اللبنانية</t>
  </si>
  <si>
    <t>05</t>
  </si>
  <si>
    <t>حماة</t>
  </si>
  <si>
    <t>التونسية</t>
  </si>
  <si>
    <t>تاريخ الميلاد</t>
  </si>
  <si>
    <t>مكان الميلاد</t>
  </si>
  <si>
    <t>الجنسية</t>
  </si>
  <si>
    <t>الجنس</t>
  </si>
  <si>
    <t>06</t>
  </si>
  <si>
    <t>اللاذقية</t>
  </si>
  <si>
    <t>الجزائرية</t>
  </si>
  <si>
    <t>07</t>
  </si>
  <si>
    <t>إدلب</t>
  </si>
  <si>
    <t>السودانية</t>
  </si>
  <si>
    <t>الاب</t>
  </si>
  <si>
    <t>الأم</t>
  </si>
  <si>
    <t>08</t>
  </si>
  <si>
    <t>الحسكة</t>
  </si>
  <si>
    <t>الصومالية</t>
  </si>
  <si>
    <t>09</t>
  </si>
  <si>
    <t>دير الزور</t>
  </si>
  <si>
    <t>العراقية</t>
  </si>
  <si>
    <t>10</t>
  </si>
  <si>
    <t>طرطوس</t>
  </si>
  <si>
    <t>المصرية</t>
  </si>
  <si>
    <t>11</t>
  </si>
  <si>
    <t>الرقة</t>
  </si>
  <si>
    <t>المغربية</t>
  </si>
  <si>
    <t>12</t>
  </si>
  <si>
    <t>درعا</t>
  </si>
  <si>
    <t>اليمنية</t>
  </si>
  <si>
    <t>13</t>
  </si>
  <si>
    <t>السويداء</t>
  </si>
  <si>
    <t>الإيرانية</t>
  </si>
  <si>
    <t>14</t>
  </si>
  <si>
    <t>القنيطرة</t>
  </si>
  <si>
    <t>الأفغانية</t>
  </si>
  <si>
    <t>الباكستانية</t>
  </si>
  <si>
    <t>ذكر</t>
  </si>
  <si>
    <t>أنثى</t>
  </si>
  <si>
    <t>رقم الطالب</t>
  </si>
  <si>
    <t>الاسم والكنية:</t>
  </si>
  <si>
    <t>اسم الاب:</t>
  </si>
  <si>
    <t>اسم الام:</t>
  </si>
  <si>
    <t>نقابة معلمين</t>
  </si>
  <si>
    <t>لا</t>
  </si>
  <si>
    <t>الإنكليزية</t>
  </si>
  <si>
    <t>السنة</t>
  </si>
  <si>
    <t>place of birth</t>
  </si>
  <si>
    <t>Mother Name</t>
  </si>
  <si>
    <t>Father Name</t>
  </si>
  <si>
    <t>Full Name</t>
  </si>
  <si>
    <t>ذوي إحتياجات الخاصة</t>
  </si>
  <si>
    <t>نعم</t>
  </si>
  <si>
    <t>الفرنسية</t>
  </si>
  <si>
    <t>محافظة الهوية</t>
  </si>
  <si>
    <t>عناصر الجيش وقوى الأمن الداخلي</t>
  </si>
  <si>
    <t>نوع الشهادة</t>
  </si>
  <si>
    <t>عام الثانوية :</t>
  </si>
  <si>
    <t>محافظتها</t>
  </si>
  <si>
    <t>الموبايل</t>
  </si>
  <si>
    <t>الهاتف</t>
  </si>
  <si>
    <t>ذوي الشهداء وجرحى الجيش العربي السوري</t>
  </si>
  <si>
    <t>نوع الحسم</t>
  </si>
  <si>
    <t>رقم الإيقاف</t>
  </si>
  <si>
    <t>تاريخه</t>
  </si>
  <si>
    <t>تدوير الرسوم</t>
  </si>
  <si>
    <t>وثيقة وفاة</t>
  </si>
  <si>
    <t>مقررات السنة الأولى (فصل أول)</t>
  </si>
  <si>
    <t>سجين</t>
  </si>
  <si>
    <t>الأولى</t>
  </si>
  <si>
    <t>الأول</t>
  </si>
  <si>
    <t>رسم الشهادة</t>
  </si>
  <si>
    <t>بطل الجمهورية</t>
  </si>
  <si>
    <t>رمز المقرر</t>
  </si>
  <si>
    <t>المقررات التي يحق للطالب تسجيلها</t>
  </si>
  <si>
    <t>إختر اللغة في المقررات الأجنبية</t>
  </si>
  <si>
    <t>رسم المقررات</t>
  </si>
  <si>
    <t>العاملين في وزارة التعليم العالي والمؤسسات والجامعات التابعة لها وأبنائهم</t>
  </si>
  <si>
    <t>رسم التسجيل</t>
  </si>
  <si>
    <t>رسم فصول الانقطاع</t>
  </si>
  <si>
    <t>الرسوم المدورة</t>
  </si>
  <si>
    <t>إجمالي الرسوم المطالب بسدادها</t>
  </si>
  <si>
    <t>مقررات السنة الأولى (فصل ثاني)</t>
  </si>
  <si>
    <t>تقسيط</t>
  </si>
  <si>
    <t>الثاني</t>
  </si>
  <si>
    <t>القسط الأول</t>
  </si>
  <si>
    <t>القسط الثاني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</si>
  <si>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</si>
  <si>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</si>
  <si>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</si>
  <si>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مقررات السنة الثانية (فصل أول)</t>
  </si>
  <si>
    <t>عدد المقررات المسجلة</t>
  </si>
  <si>
    <t>الثانية</t>
  </si>
  <si>
    <t>مقررات السنة الثانية (فصل ثاني)</t>
  </si>
  <si>
    <t>ج</t>
  </si>
  <si>
    <t xml:space="preserve">المالية العامة </t>
  </si>
  <si>
    <t>ر1</t>
  </si>
  <si>
    <t>ر2</t>
  </si>
  <si>
    <t>مقررات السنة الثالثة (فصل أول)</t>
  </si>
  <si>
    <t>الثالثة</t>
  </si>
  <si>
    <t>مقررات السنة الثالثة (فصل ثاني)</t>
  </si>
  <si>
    <t>الفصل الأول 2018-2019</t>
  </si>
  <si>
    <t>مقررات السنة الرابعة (فصل ثاني)</t>
  </si>
  <si>
    <t>الفصل الثاني 2018-2019</t>
  </si>
  <si>
    <t>الفصل الأول 2019-2020</t>
  </si>
  <si>
    <t>الفصل الأول 2020-2021</t>
  </si>
  <si>
    <t>الفصل الثاني 2020-2021</t>
  </si>
  <si>
    <t>الفصل الأول 2021-2022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</si>
  <si>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</si>
  <si>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</si>
  <si>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</si>
  <si>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</si>
  <si>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</si>
  <si>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</si>
  <si>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</si>
  <si>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</si>
  <si>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</si>
  <si>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</si>
  <si>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</si>
  <si>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</si>
  <si>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</si>
  <si>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</si>
  <si>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المقررات التي سجلها الطالب</t>
  </si>
  <si>
    <t>رقم تدوير رسوم</t>
  </si>
  <si>
    <t>طابع هلال احمر
25  ل .س</t>
  </si>
  <si>
    <t xml:space="preserve">طابع مالي
 30  ل.س   </t>
  </si>
  <si>
    <t>طابع بحث علمي
25ل.س</t>
  </si>
  <si>
    <t>رسم الانقطاع</t>
  </si>
  <si>
    <t>المبلغ المستحق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</si>
  <si>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</si>
  <si>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</si>
  <si>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</si>
  <si>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</si>
  <si>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</si>
  <si>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</si>
  <si>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</si>
  <si>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الثانية</t>
  </si>
  <si>
    <t>مقررات السنة الثالثة</t>
  </si>
  <si>
    <t>مقررات السنة الرابعة</t>
  </si>
  <si>
    <t>تدوير رسوم</t>
  </si>
  <si>
    <t>الرسوم</t>
  </si>
  <si>
    <t>الإحصائية</t>
  </si>
  <si>
    <t>البيانات باللغة الإنكليزية</t>
  </si>
  <si>
    <t>فصول الإنقطاع</t>
  </si>
  <si>
    <t>الفصل الأول</t>
  </si>
  <si>
    <t>الفصل الثاني</t>
  </si>
  <si>
    <t>الاسم والنسبة</t>
  </si>
  <si>
    <t>الأب</t>
  </si>
  <si>
    <t>الام</t>
  </si>
  <si>
    <t>عام الميلاد</t>
  </si>
  <si>
    <t>نوع الثانوية</t>
  </si>
  <si>
    <t>عام الثانوية</t>
  </si>
  <si>
    <t>رقمه</t>
  </si>
  <si>
    <t>المبلغ المدور</t>
  </si>
  <si>
    <t>رسم فصل الانقطاع</t>
  </si>
  <si>
    <t>رسم تسجيل سنوي</t>
  </si>
  <si>
    <t>تقيسط</t>
  </si>
  <si>
    <t>عدد المواد الجديدة</t>
  </si>
  <si>
    <t>عدد المواد الراسبة للمرة الأولى</t>
  </si>
  <si>
    <t>عدد المواد الراسبة للمرة الثانية</t>
  </si>
  <si>
    <t>عدد الإجمالي للمواد</t>
  </si>
  <si>
    <t>لغة الطالب</t>
  </si>
  <si>
    <t>A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</si>
  <si>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</si>
  <si>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</si>
  <si>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</si>
  <si>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</si>
  <si>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</si>
  <si>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فصل أول 2021-2022</t>
  </si>
  <si>
    <t>الاستنفاذ</t>
  </si>
  <si>
    <t>خالد</t>
  </si>
  <si>
    <t>سميره</t>
  </si>
  <si>
    <t xml:space="preserve">دمشق </t>
  </si>
  <si>
    <t>احمد</t>
  </si>
  <si>
    <t>باسمه</t>
  </si>
  <si>
    <t>حنان</t>
  </si>
  <si>
    <t>مخيم اليرموك</t>
  </si>
  <si>
    <t>نذير</t>
  </si>
  <si>
    <t>مياده</t>
  </si>
  <si>
    <t>طلال</t>
  </si>
  <si>
    <t>أمون</t>
  </si>
  <si>
    <t>يوسف</t>
  </si>
  <si>
    <t>وفاء</t>
  </si>
  <si>
    <t>هناء</t>
  </si>
  <si>
    <t>مريم الخلف</t>
  </si>
  <si>
    <t>مسكنه</t>
  </si>
  <si>
    <t>زهير</t>
  </si>
  <si>
    <t>سميه</t>
  </si>
  <si>
    <t>النبك</t>
  </si>
  <si>
    <t>ربيحه</t>
  </si>
  <si>
    <t>محمد</t>
  </si>
  <si>
    <t>فاديا</t>
  </si>
  <si>
    <t>سلمان</t>
  </si>
  <si>
    <t>فاطمه</t>
  </si>
  <si>
    <t>فؤاد</t>
  </si>
  <si>
    <t>سمر</t>
  </si>
  <si>
    <t>حسام الدين</t>
  </si>
  <si>
    <t>هلا</t>
  </si>
  <si>
    <t>فاتن</t>
  </si>
  <si>
    <t>عبد الوهاب</t>
  </si>
  <si>
    <t>روضه</t>
  </si>
  <si>
    <t>ابتسام</t>
  </si>
  <si>
    <t>سحر</t>
  </si>
  <si>
    <t>حامد</t>
  </si>
  <si>
    <t>تغريد</t>
  </si>
  <si>
    <t>دوما</t>
  </si>
  <si>
    <t>علي</t>
  </si>
  <si>
    <t>انيسه</t>
  </si>
  <si>
    <t>موفق</t>
  </si>
  <si>
    <t>سماح</t>
  </si>
  <si>
    <t>محمود</t>
  </si>
  <si>
    <t>احمد زيدان</t>
  </si>
  <si>
    <t>باسم</t>
  </si>
  <si>
    <t>بسام</t>
  </si>
  <si>
    <t>عبدالمنعم</t>
  </si>
  <si>
    <t>احسان</t>
  </si>
  <si>
    <t>احمد عيسى</t>
  </si>
  <si>
    <t>سهيله</t>
  </si>
  <si>
    <t>منيره</t>
  </si>
  <si>
    <t>مفيد</t>
  </si>
  <si>
    <t>ماهر</t>
  </si>
  <si>
    <t>نبيل</t>
  </si>
  <si>
    <t>صحنايا</t>
  </si>
  <si>
    <t>جمال</t>
  </si>
  <si>
    <t>نبيه</t>
  </si>
  <si>
    <t>هيام</t>
  </si>
  <si>
    <t>ناجي</t>
  </si>
  <si>
    <t>عائشه</t>
  </si>
  <si>
    <t>محجه</t>
  </si>
  <si>
    <t>ناديا</t>
  </si>
  <si>
    <t>طالب</t>
  </si>
  <si>
    <t>مها</t>
  </si>
  <si>
    <t>غسان</t>
  </si>
  <si>
    <t>محمد سامي</t>
  </si>
  <si>
    <t>زياد</t>
  </si>
  <si>
    <t>ايمان</t>
  </si>
  <si>
    <t>منى</t>
  </si>
  <si>
    <t>محمد هيثم</t>
  </si>
  <si>
    <t>عبد الحكيم</t>
  </si>
  <si>
    <t>عدنان</t>
  </si>
  <si>
    <t>فريال</t>
  </si>
  <si>
    <t>فطمه</t>
  </si>
  <si>
    <t>نزيهه</t>
  </si>
  <si>
    <t>مريم</t>
  </si>
  <si>
    <t>عواطف</t>
  </si>
  <si>
    <t>عبد القادر</t>
  </si>
  <si>
    <t>مديحه</t>
  </si>
  <si>
    <t>موسى</t>
  </si>
  <si>
    <t>شاديه</t>
  </si>
  <si>
    <t>عماد</t>
  </si>
  <si>
    <t>نوال</t>
  </si>
  <si>
    <t>عمر</t>
  </si>
  <si>
    <t>زهريه</t>
  </si>
  <si>
    <t>صباح</t>
  </si>
  <si>
    <t>فوزي</t>
  </si>
  <si>
    <t>فريده</t>
  </si>
  <si>
    <t>محمد ايمن</t>
  </si>
  <si>
    <t>رويده</t>
  </si>
  <si>
    <t>جودت</t>
  </si>
  <si>
    <t>غازي</t>
  </si>
  <si>
    <t>هاله</t>
  </si>
  <si>
    <t>قصي</t>
  </si>
  <si>
    <t>سماهر</t>
  </si>
  <si>
    <t>فريزه</t>
  </si>
  <si>
    <t>ندى</t>
  </si>
  <si>
    <t>سعاد</t>
  </si>
  <si>
    <t>رنا</t>
  </si>
  <si>
    <t>جمانه</t>
  </si>
  <si>
    <t>فتحي</t>
  </si>
  <si>
    <t>عائده</t>
  </si>
  <si>
    <t>هدى</t>
  </si>
  <si>
    <t>رجاء</t>
  </si>
  <si>
    <t>فهد</t>
  </si>
  <si>
    <t>صفاء</t>
  </si>
  <si>
    <t>حسين</t>
  </si>
  <si>
    <t>نجيب</t>
  </si>
  <si>
    <t>سالم</t>
  </si>
  <si>
    <t>رضوان</t>
  </si>
  <si>
    <t>ليلى</t>
  </si>
  <si>
    <t>هيثم</t>
  </si>
  <si>
    <t>خديجه</t>
  </si>
  <si>
    <t>عسال الورد</t>
  </si>
  <si>
    <t>حسن</t>
  </si>
  <si>
    <t>جيرود</t>
  </si>
  <si>
    <t>هبه</t>
  </si>
  <si>
    <t>وليد</t>
  </si>
  <si>
    <t>ميسون</t>
  </si>
  <si>
    <t>عوض</t>
  </si>
  <si>
    <t>ناريمان</t>
  </si>
  <si>
    <t>ابراهيم</t>
  </si>
  <si>
    <t>اسعد</t>
  </si>
  <si>
    <t>زكي</t>
  </si>
  <si>
    <t>فلك</t>
  </si>
  <si>
    <t>جهاد</t>
  </si>
  <si>
    <t>مانيا</t>
  </si>
  <si>
    <t>رياض</t>
  </si>
  <si>
    <t>شهيره</t>
  </si>
  <si>
    <t>أحمد</t>
  </si>
  <si>
    <t>توفيق</t>
  </si>
  <si>
    <t>نضال</t>
  </si>
  <si>
    <t>نعيم</t>
  </si>
  <si>
    <t>اعتدال</t>
  </si>
  <si>
    <t>جبله</t>
  </si>
  <si>
    <t>غاده</t>
  </si>
  <si>
    <t>فواز</t>
  </si>
  <si>
    <t>عبد الله</t>
  </si>
  <si>
    <t>لينا</t>
  </si>
  <si>
    <t>سعيد</t>
  </si>
  <si>
    <t>حرستا</t>
  </si>
  <si>
    <t>سمير</t>
  </si>
  <si>
    <t>محمد جمال</t>
  </si>
  <si>
    <t>عبد اللطيف</t>
  </si>
  <si>
    <t>منور</t>
  </si>
  <si>
    <t>فايز</t>
  </si>
  <si>
    <t>امل</t>
  </si>
  <si>
    <t>عائشة</t>
  </si>
  <si>
    <t>محمد سهيل</t>
  </si>
  <si>
    <t>قدسيا</t>
  </si>
  <si>
    <t>كمال</t>
  </si>
  <si>
    <t>ياسمين</t>
  </si>
  <si>
    <t>نجاح</t>
  </si>
  <si>
    <t>عليا</t>
  </si>
  <si>
    <t>فريز</t>
  </si>
  <si>
    <t>عبيده</t>
  </si>
  <si>
    <t>مصطفى</t>
  </si>
  <si>
    <t>عبدالناصر</t>
  </si>
  <si>
    <t>اميره</t>
  </si>
  <si>
    <t>بشار</t>
  </si>
  <si>
    <t>فراس</t>
  </si>
  <si>
    <t>عبير</t>
  </si>
  <si>
    <t>نبيله</t>
  </si>
  <si>
    <t>عيسى</t>
  </si>
  <si>
    <t>صبحه</t>
  </si>
  <si>
    <t>إبراهيم</t>
  </si>
  <si>
    <t>رهف عباس</t>
  </si>
  <si>
    <t>منير</t>
  </si>
  <si>
    <t>أمل</t>
  </si>
  <si>
    <t>غالب</t>
  </si>
  <si>
    <t>محمد بسام</t>
  </si>
  <si>
    <t>فاتنه</t>
  </si>
  <si>
    <t>معضمية</t>
  </si>
  <si>
    <t>ياسين</t>
  </si>
  <si>
    <t>سليم</t>
  </si>
  <si>
    <t>راس العين</t>
  </si>
  <si>
    <t xml:space="preserve">قطيفة </t>
  </si>
  <si>
    <t>أنور</t>
  </si>
  <si>
    <t>رفاعيه</t>
  </si>
  <si>
    <t>اليرموك</t>
  </si>
  <si>
    <t>نور</t>
  </si>
  <si>
    <t xml:space="preserve">عمر </t>
  </si>
  <si>
    <t>غصون</t>
  </si>
  <si>
    <t>ناديه</t>
  </si>
  <si>
    <t>دلال</t>
  </si>
  <si>
    <t>معضميه</t>
  </si>
  <si>
    <t>سناء</t>
  </si>
  <si>
    <t>عبد الكريم</t>
  </si>
  <si>
    <t>امينه</t>
  </si>
  <si>
    <t>ذياب</t>
  </si>
  <si>
    <t>حسنه</t>
  </si>
  <si>
    <t>محمد عدنان</t>
  </si>
  <si>
    <t>محمد ماهر</t>
  </si>
  <si>
    <t>ثناء</t>
  </si>
  <si>
    <t>داريا</t>
  </si>
  <si>
    <t>ناصر</t>
  </si>
  <si>
    <t>زينب</t>
  </si>
  <si>
    <t>عفاف</t>
  </si>
  <si>
    <t>عبدالعزيز</t>
  </si>
  <si>
    <t>نجود</t>
  </si>
  <si>
    <t>رسميه</t>
  </si>
  <si>
    <t>القطيفة</t>
  </si>
  <si>
    <t>نهله</t>
  </si>
  <si>
    <t>جيهان</t>
  </si>
  <si>
    <t>عرطوز</t>
  </si>
  <si>
    <t>بديعه</t>
  </si>
  <si>
    <t>ممدوح</t>
  </si>
  <si>
    <t>منال</t>
  </si>
  <si>
    <t>علياء</t>
  </si>
  <si>
    <t>امنه</t>
  </si>
  <si>
    <t>ياسر</t>
  </si>
  <si>
    <t>عصام</t>
  </si>
  <si>
    <t>السيدة زينب</t>
  </si>
  <si>
    <t>رامز</t>
  </si>
  <si>
    <t>وجيها</t>
  </si>
  <si>
    <t>ميساء</t>
  </si>
  <si>
    <t>فاطمة</t>
  </si>
  <si>
    <t>عبد الحميد</t>
  </si>
  <si>
    <t>الهام</t>
  </si>
  <si>
    <t>كوثر</t>
  </si>
  <si>
    <t>البوكمال</t>
  </si>
  <si>
    <t>سوسن</t>
  </si>
  <si>
    <t>اكرم</t>
  </si>
  <si>
    <t>صالحه</t>
  </si>
  <si>
    <t>جورج</t>
  </si>
  <si>
    <t>اسامه</t>
  </si>
  <si>
    <t>محمدرضوان</t>
  </si>
  <si>
    <t>احمد يوسف</t>
  </si>
  <si>
    <t>محمد عماد</t>
  </si>
  <si>
    <t>محمد أيمن</t>
  </si>
  <si>
    <t>محمد كريم</t>
  </si>
  <si>
    <t>زكريا</t>
  </si>
  <si>
    <t>بيت سحم</t>
  </si>
  <si>
    <t>سرغايا</t>
  </si>
  <si>
    <t>غازيه</t>
  </si>
  <si>
    <t>مزيد</t>
  </si>
  <si>
    <t>قطنا</t>
  </si>
  <si>
    <t>عبد المجيد</t>
  </si>
  <si>
    <t>هنادي</t>
  </si>
  <si>
    <t>فدوه</t>
  </si>
  <si>
    <t>ناهد</t>
  </si>
  <si>
    <t>بثينه</t>
  </si>
  <si>
    <t>رنده</t>
  </si>
  <si>
    <t>انور</t>
  </si>
  <si>
    <t>نصره</t>
  </si>
  <si>
    <t>نوى</t>
  </si>
  <si>
    <t>فوزيه</t>
  </si>
  <si>
    <t>حسام</t>
  </si>
  <si>
    <t>ريا</t>
  </si>
  <si>
    <t>هيفاء</t>
  </si>
  <si>
    <t>محمدعيد</t>
  </si>
  <si>
    <t>ثائر</t>
  </si>
  <si>
    <t>سلوى</t>
  </si>
  <si>
    <t>محمديحيى</t>
  </si>
  <si>
    <t>محمد خير</t>
  </si>
  <si>
    <t>ماجده</t>
  </si>
  <si>
    <t>يبرود</t>
  </si>
  <si>
    <t>وداد</t>
  </si>
  <si>
    <t>أميره</t>
  </si>
  <si>
    <t>عادل</t>
  </si>
  <si>
    <t>محمد فهد</t>
  </si>
  <si>
    <t>نهلا</t>
  </si>
  <si>
    <t>عمار</t>
  </si>
  <si>
    <t>ملك</t>
  </si>
  <si>
    <t>خوله</t>
  </si>
  <si>
    <t>عبد الهادي</t>
  </si>
  <si>
    <t>زهره</t>
  </si>
  <si>
    <t>الرقه</t>
  </si>
  <si>
    <t>الحجر الاسود</t>
  </si>
  <si>
    <t>مأمون</t>
  </si>
  <si>
    <t>نداء</t>
  </si>
  <si>
    <t>نزهه</t>
  </si>
  <si>
    <t>مشفى دوما</t>
  </si>
  <si>
    <t>ليندا</t>
  </si>
  <si>
    <t>سامر</t>
  </si>
  <si>
    <t>حمده</t>
  </si>
  <si>
    <t>نزله</t>
  </si>
  <si>
    <t>نزار</t>
  </si>
  <si>
    <t>دياب</t>
  </si>
  <si>
    <t>لمياء</t>
  </si>
  <si>
    <t>امين</t>
  </si>
  <si>
    <t>صقر</t>
  </si>
  <si>
    <t>مروان</t>
  </si>
  <si>
    <t>محمد فؤاد</t>
  </si>
  <si>
    <t>سهام</t>
  </si>
  <si>
    <t>كامل</t>
  </si>
  <si>
    <t>نور الدين</t>
  </si>
  <si>
    <t>نهى</t>
  </si>
  <si>
    <t>محمد غسان</t>
  </si>
  <si>
    <t>ريم</t>
  </si>
  <si>
    <t>مهند</t>
  </si>
  <si>
    <t>نسرين</t>
  </si>
  <si>
    <t>ميسر</t>
  </si>
  <si>
    <t>نديم</t>
  </si>
  <si>
    <t>عبدالله</t>
  </si>
  <si>
    <t>اميرة</t>
  </si>
  <si>
    <t>صبحيه</t>
  </si>
  <si>
    <t>قاسم</t>
  </si>
  <si>
    <t>محمد فايز</t>
  </si>
  <si>
    <t>حليمه</t>
  </si>
  <si>
    <t>هند</t>
  </si>
  <si>
    <t>حسان</t>
  </si>
  <si>
    <t>مصياف</t>
  </si>
  <si>
    <t>خلود</t>
  </si>
  <si>
    <t>سهيل</t>
  </si>
  <si>
    <t>خضر</t>
  </si>
  <si>
    <t>محمد غزال</t>
  </si>
  <si>
    <t>الضمير</t>
  </si>
  <si>
    <t>يحيى</t>
  </si>
  <si>
    <t>هشام</t>
  </si>
  <si>
    <t>ناهده</t>
  </si>
  <si>
    <t>رباح</t>
  </si>
  <si>
    <t>جعفر احمد</t>
  </si>
  <si>
    <t>نجوى</t>
  </si>
  <si>
    <t>حياه</t>
  </si>
  <si>
    <t>عين ترما</t>
  </si>
  <si>
    <t>حضر</t>
  </si>
  <si>
    <t>حوريه</t>
  </si>
  <si>
    <t>بشرى</t>
  </si>
  <si>
    <t>فارس</t>
  </si>
  <si>
    <t>بشيره</t>
  </si>
  <si>
    <t>عثمان</t>
  </si>
  <si>
    <t>فريد</t>
  </si>
  <si>
    <t>عبد الناصر</t>
  </si>
  <si>
    <t>انصاف</t>
  </si>
  <si>
    <t>سليمان</t>
  </si>
  <si>
    <t>محمدصباح</t>
  </si>
  <si>
    <t>مشفى درعا</t>
  </si>
  <si>
    <t>جلال</t>
  </si>
  <si>
    <t>اسما</t>
  </si>
  <si>
    <t>تهاني</t>
  </si>
  <si>
    <t>فدوى</t>
  </si>
  <si>
    <t>سامي</t>
  </si>
  <si>
    <t>كسوه</t>
  </si>
  <si>
    <t>مالك</t>
  </si>
  <si>
    <t>رافت</t>
  </si>
  <si>
    <t>جميله</t>
  </si>
  <si>
    <t>زبداني</t>
  </si>
  <si>
    <t>محمد قاسم</t>
  </si>
  <si>
    <t>زهور</t>
  </si>
  <si>
    <t>اديب</t>
  </si>
  <si>
    <t>فضه</t>
  </si>
  <si>
    <t>سعديه</t>
  </si>
  <si>
    <t>قبر الست</t>
  </si>
  <si>
    <t>شذى</t>
  </si>
  <si>
    <t>فيصل</t>
  </si>
  <si>
    <t>فطوم</t>
  </si>
  <si>
    <t>معين</t>
  </si>
  <si>
    <t>أيمن</t>
  </si>
  <si>
    <t>نعيمه</t>
  </si>
  <si>
    <t>تيسير</t>
  </si>
  <si>
    <t>ميادة</t>
  </si>
  <si>
    <t>آمنة</t>
  </si>
  <si>
    <t>علي الاحمد</t>
  </si>
  <si>
    <t>رغده</t>
  </si>
  <si>
    <t xml:space="preserve">مخيم اليرموك </t>
  </si>
  <si>
    <t>ايمن</t>
  </si>
  <si>
    <t>فرزات</t>
  </si>
  <si>
    <t>نهاد</t>
  </si>
  <si>
    <t>ريما</t>
  </si>
  <si>
    <t>نايف</t>
  </si>
  <si>
    <t>سهى</t>
  </si>
  <si>
    <t>عماد الدين</t>
  </si>
  <si>
    <t>روعه</t>
  </si>
  <si>
    <t>فاديه</t>
  </si>
  <si>
    <t>غفران</t>
  </si>
  <si>
    <t>القريا</t>
  </si>
  <si>
    <t>محمد سعيد</t>
  </si>
  <si>
    <t>رابعه</t>
  </si>
  <si>
    <t>صلاح</t>
  </si>
  <si>
    <t>عبد العزيز</t>
  </si>
  <si>
    <t>فريدة</t>
  </si>
  <si>
    <t>محي الدين</t>
  </si>
  <si>
    <t>نجاة</t>
  </si>
  <si>
    <t>خالديه</t>
  </si>
  <si>
    <t>سلمية</t>
  </si>
  <si>
    <t>سميرة</t>
  </si>
  <si>
    <t>نواف</t>
  </si>
  <si>
    <t>نادر</t>
  </si>
  <si>
    <t>سميحه</t>
  </si>
  <si>
    <t xml:space="preserve">محمد </t>
  </si>
  <si>
    <t>حمود</t>
  </si>
  <si>
    <t>رزان</t>
  </si>
  <si>
    <t>جمعه</t>
  </si>
  <si>
    <t>وضحه</t>
  </si>
  <si>
    <t>تميم</t>
  </si>
  <si>
    <t>جديده عرطوز</t>
  </si>
  <si>
    <t>محمد هشام</t>
  </si>
  <si>
    <t>رفعت</t>
  </si>
  <si>
    <t>رحيبه</t>
  </si>
  <si>
    <t>نصر</t>
  </si>
  <si>
    <t>زبيده</t>
  </si>
  <si>
    <t>عبدالرحمن</t>
  </si>
  <si>
    <t>دعد</t>
  </si>
  <si>
    <t>سهير</t>
  </si>
  <si>
    <t xml:space="preserve">مشفى دوما </t>
  </si>
  <si>
    <t>محمدعدنان</t>
  </si>
  <si>
    <t>فاضل</t>
  </si>
  <si>
    <t>الكويت</t>
  </si>
  <si>
    <t>عبد الرحمن</t>
  </si>
  <si>
    <t>زمزم</t>
  </si>
  <si>
    <t>بديع</t>
  </si>
  <si>
    <t>محمد صالح</t>
  </si>
  <si>
    <t>محمد رسلان</t>
  </si>
  <si>
    <t>اسماعيل</t>
  </si>
  <si>
    <t>جميل</t>
  </si>
  <si>
    <t>حماه</t>
  </si>
  <si>
    <t>طه</t>
  </si>
  <si>
    <t>خيريه</t>
  </si>
  <si>
    <t>جمال الدين</t>
  </si>
  <si>
    <t>عيده</t>
  </si>
  <si>
    <t>منار</t>
  </si>
  <si>
    <t>فضل الله</t>
  </si>
  <si>
    <t>غزاله</t>
  </si>
  <si>
    <t>محمد علي</t>
  </si>
  <si>
    <t>لما</t>
  </si>
  <si>
    <t>خليل</t>
  </si>
  <si>
    <t>رجب</t>
  </si>
  <si>
    <t>عبدو</t>
  </si>
  <si>
    <t>علي يوسف</t>
  </si>
  <si>
    <t>شريفه</t>
  </si>
  <si>
    <t>غيداء</t>
  </si>
  <si>
    <t>محمد مروان</t>
  </si>
  <si>
    <t>محمد يحيى</t>
  </si>
  <si>
    <t>عز الدين</t>
  </si>
  <si>
    <t>جاسم</t>
  </si>
  <si>
    <t>نمر</t>
  </si>
  <si>
    <t>رغداء</t>
  </si>
  <si>
    <t>زكيه</t>
  </si>
  <si>
    <t>آمال</t>
  </si>
  <si>
    <t>كامله</t>
  </si>
  <si>
    <t>بثينه خليل</t>
  </si>
  <si>
    <t>محمد عيد</t>
  </si>
  <si>
    <t>فتحيه</t>
  </si>
  <si>
    <t>قمر</t>
  </si>
  <si>
    <t>اميمه</t>
  </si>
  <si>
    <t>فائز</t>
  </si>
  <si>
    <t>رمزيه</t>
  </si>
  <si>
    <t>الصنمين</t>
  </si>
  <si>
    <t xml:space="preserve">القنيطرة </t>
  </si>
  <si>
    <t>ترفه</t>
  </si>
  <si>
    <t>عبدالمعين</t>
  </si>
  <si>
    <t>وفيقة</t>
  </si>
  <si>
    <t>ريمه</t>
  </si>
  <si>
    <t>عبده</t>
  </si>
  <si>
    <t>رزق</t>
  </si>
  <si>
    <t>الفوعة</t>
  </si>
  <si>
    <t>زهيه</t>
  </si>
  <si>
    <t>جورجيت</t>
  </si>
  <si>
    <t>خان ارنبة</t>
  </si>
  <si>
    <t>شهرزاد</t>
  </si>
  <si>
    <t xml:space="preserve">حمص </t>
  </si>
  <si>
    <t>عارف</t>
  </si>
  <si>
    <t>فضيله</t>
  </si>
  <si>
    <t>رئيفه</t>
  </si>
  <si>
    <t>سعده</t>
  </si>
  <si>
    <t>زبيدة</t>
  </si>
  <si>
    <t>كويت</t>
  </si>
  <si>
    <t>ماجد</t>
  </si>
  <si>
    <t>سلمى</t>
  </si>
  <si>
    <t>محمد بشير</t>
  </si>
  <si>
    <t>باسمة</t>
  </si>
  <si>
    <t>منصور</t>
  </si>
  <si>
    <t>مازن</t>
  </si>
  <si>
    <t>هديه</t>
  </si>
  <si>
    <t>صبورة</t>
  </si>
  <si>
    <t>سعسع</t>
  </si>
  <si>
    <t>سليمه</t>
  </si>
  <si>
    <t>اسمهان</t>
  </si>
  <si>
    <t>امينة</t>
  </si>
  <si>
    <t>قاره</t>
  </si>
  <si>
    <t>انعام</t>
  </si>
  <si>
    <t>هلال</t>
  </si>
  <si>
    <t>مؤمنه</t>
  </si>
  <si>
    <t>معينه</t>
  </si>
  <si>
    <t>سلام</t>
  </si>
  <si>
    <t>ختام</t>
  </si>
  <si>
    <t>غياث</t>
  </si>
  <si>
    <t>عطاف</t>
  </si>
  <si>
    <t>عزيزه</t>
  </si>
  <si>
    <t>ازدهار</t>
  </si>
  <si>
    <t>ميشيل</t>
  </si>
  <si>
    <t>ضرار</t>
  </si>
  <si>
    <t>نبيها</t>
  </si>
  <si>
    <t>عفراء</t>
  </si>
  <si>
    <t>علي ونوس</t>
  </si>
  <si>
    <t>رحاب</t>
  </si>
  <si>
    <t>رفاه</t>
  </si>
  <si>
    <t>رقية</t>
  </si>
  <si>
    <t>برهان</t>
  </si>
  <si>
    <t>نور مصطفى</t>
  </si>
  <si>
    <t>باسل علي</t>
  </si>
  <si>
    <t xml:space="preserve">درعا </t>
  </si>
  <si>
    <t>انتصار</t>
  </si>
  <si>
    <t>معروف</t>
  </si>
  <si>
    <t>عبد الرزاق</t>
  </si>
  <si>
    <t>حسني</t>
  </si>
  <si>
    <t>كسوة</t>
  </si>
  <si>
    <t>خالده</t>
  </si>
  <si>
    <t>ساميه</t>
  </si>
  <si>
    <t>محمد عيسى</t>
  </si>
  <si>
    <t>القطعه</t>
  </si>
  <si>
    <t>اصف</t>
  </si>
  <si>
    <t>عيد</t>
  </si>
  <si>
    <t>نجله</t>
  </si>
  <si>
    <t>خميس</t>
  </si>
  <si>
    <t>عامر</t>
  </si>
  <si>
    <t>ابطع</t>
  </si>
  <si>
    <t>جبلة</t>
  </si>
  <si>
    <t>مفيدة</t>
  </si>
  <si>
    <t>ربيعه</t>
  </si>
  <si>
    <t>العبد</t>
  </si>
  <si>
    <t>هزاع</t>
  </si>
  <si>
    <t>عبد الفتاح</t>
  </si>
  <si>
    <t>محمد طه</t>
  </si>
  <si>
    <t>سلميه</t>
  </si>
  <si>
    <t>صبحي</t>
  </si>
  <si>
    <t>سفيره</t>
  </si>
  <si>
    <t>نبل</t>
  </si>
  <si>
    <t>محمد امين</t>
  </si>
  <si>
    <t>محمدحسن</t>
  </si>
  <si>
    <t>محسنه</t>
  </si>
  <si>
    <t>رتيبه</t>
  </si>
  <si>
    <t>بطيحه</t>
  </si>
  <si>
    <t>منا</t>
  </si>
  <si>
    <t>سوزان</t>
  </si>
  <si>
    <t>هناده</t>
  </si>
  <si>
    <t>أمينه</t>
  </si>
  <si>
    <t>لؤي</t>
  </si>
  <si>
    <t>آمنه</t>
  </si>
  <si>
    <t>بهيجة</t>
  </si>
  <si>
    <t>صالح</t>
  </si>
  <si>
    <t>محمدهيثم</t>
  </si>
  <si>
    <t>منذر</t>
  </si>
  <si>
    <t>هويده</t>
  </si>
  <si>
    <t>نزيه</t>
  </si>
  <si>
    <t>يونس</t>
  </si>
  <si>
    <t>اتحاد</t>
  </si>
  <si>
    <t>وفيقه</t>
  </si>
  <si>
    <t>حمد</t>
  </si>
  <si>
    <t>حياة</t>
  </si>
  <si>
    <t>داود</t>
  </si>
  <si>
    <t>نورس</t>
  </si>
  <si>
    <t>بلال</t>
  </si>
  <si>
    <t>كوكب</t>
  </si>
  <si>
    <t>هاجر</t>
  </si>
  <si>
    <t>سهاد</t>
  </si>
  <si>
    <t>مي</t>
  </si>
  <si>
    <t>تركيه</t>
  </si>
  <si>
    <t>عبدالحميد</t>
  </si>
  <si>
    <t>فيحاء</t>
  </si>
  <si>
    <t>اسماء</t>
  </si>
  <si>
    <t>رقيه</t>
  </si>
  <si>
    <t>فايزه</t>
  </si>
  <si>
    <t>قطيفة</t>
  </si>
  <si>
    <t>نورالدين</t>
  </si>
  <si>
    <t>نصرالدين</t>
  </si>
  <si>
    <t>نادره</t>
  </si>
  <si>
    <t>محمد خليل</t>
  </si>
  <si>
    <t>رانيا</t>
  </si>
  <si>
    <t>محمدسعيد</t>
  </si>
  <si>
    <t>شيخه</t>
  </si>
  <si>
    <t>رفيق</t>
  </si>
  <si>
    <t>حميده</t>
  </si>
  <si>
    <t>عروبه</t>
  </si>
  <si>
    <t>ريعان</t>
  </si>
  <si>
    <t>بهجت</t>
  </si>
  <si>
    <t>زينات</t>
  </si>
  <si>
    <t>محمد خالد</t>
  </si>
  <si>
    <t>مصعب</t>
  </si>
  <si>
    <t>شاهين</t>
  </si>
  <si>
    <t>صلاح الدين</t>
  </si>
  <si>
    <t>لطفيه</t>
  </si>
  <si>
    <t>محمد اسماعيل</t>
  </si>
  <si>
    <t>فاروق</t>
  </si>
  <si>
    <t>نبال</t>
  </si>
  <si>
    <t>بصرى الشام</t>
  </si>
  <si>
    <t>امال</t>
  </si>
  <si>
    <t>تمام</t>
  </si>
  <si>
    <t>الحسينية</t>
  </si>
  <si>
    <t>ملكه</t>
  </si>
  <si>
    <t>رائده</t>
  </si>
  <si>
    <t>يلدا</t>
  </si>
  <si>
    <t>بهيه</t>
  </si>
  <si>
    <t>راغده</t>
  </si>
  <si>
    <t>يسرى</t>
  </si>
  <si>
    <t>نور سليمان</t>
  </si>
  <si>
    <t>نعمت</t>
  </si>
  <si>
    <t>رفعه</t>
  </si>
  <si>
    <t>منصوره</t>
  </si>
  <si>
    <t>تعنيتا</t>
  </si>
  <si>
    <t>مرعي</t>
  </si>
  <si>
    <t>محمد ديب</t>
  </si>
  <si>
    <t>محمد فاضل</t>
  </si>
  <si>
    <t>عليه</t>
  </si>
  <si>
    <t>شيرين</t>
  </si>
  <si>
    <t>النشابية</t>
  </si>
  <si>
    <t>محمدخير</t>
  </si>
  <si>
    <t>علي ابراهيم</t>
  </si>
  <si>
    <t>بسمه</t>
  </si>
  <si>
    <t>حيات</t>
  </si>
  <si>
    <t>محمد مصطفى</t>
  </si>
  <si>
    <t>هاني</t>
  </si>
  <si>
    <t>ادلب</t>
  </si>
  <si>
    <t>رفيده</t>
  </si>
  <si>
    <t>راكان</t>
  </si>
  <si>
    <t>سويسه</t>
  </si>
  <si>
    <t>نعمات</t>
  </si>
  <si>
    <t>لطيفه</t>
  </si>
  <si>
    <t>خديجة</t>
  </si>
  <si>
    <t>هنا</t>
  </si>
  <si>
    <t>محفوظ</t>
  </si>
  <si>
    <t>مروه</t>
  </si>
  <si>
    <t>تدمر</t>
  </si>
  <si>
    <t>غادة</t>
  </si>
  <si>
    <t>وحيده</t>
  </si>
  <si>
    <t>ملحم</t>
  </si>
  <si>
    <t>مفيده</t>
  </si>
  <si>
    <t>القصير</t>
  </si>
  <si>
    <t>حسن منصور</t>
  </si>
  <si>
    <t>صافي</t>
  </si>
  <si>
    <t>عدله</t>
  </si>
  <si>
    <t>تبارك</t>
  </si>
  <si>
    <t>محمد سامر</t>
  </si>
  <si>
    <t>عمر الخطيب</t>
  </si>
  <si>
    <t>عبدالكريم</t>
  </si>
  <si>
    <t>راس المعرة</t>
  </si>
  <si>
    <t>وفيق</t>
  </si>
  <si>
    <t>نسيب</t>
  </si>
  <si>
    <t>عمادالدين</t>
  </si>
  <si>
    <t>نعمان</t>
  </si>
  <si>
    <t>جليله</t>
  </si>
  <si>
    <t>محمد مرتضى</t>
  </si>
  <si>
    <t>منتهى</t>
  </si>
  <si>
    <t>ماري</t>
  </si>
  <si>
    <t>نايفه</t>
  </si>
  <si>
    <t>فاطمه سليمان</t>
  </si>
  <si>
    <t>نجم</t>
  </si>
  <si>
    <t>محمد رضوان</t>
  </si>
  <si>
    <t>عاطف</t>
  </si>
  <si>
    <t>شكريه</t>
  </si>
  <si>
    <t>محمدعلي</t>
  </si>
  <si>
    <t>خلدون</t>
  </si>
  <si>
    <t>عدلا</t>
  </si>
  <si>
    <t>بيت جن</t>
  </si>
  <si>
    <t>ورده</t>
  </si>
  <si>
    <t>تماضر</t>
  </si>
  <si>
    <t>آصف</t>
  </si>
  <si>
    <t>نوره</t>
  </si>
  <si>
    <t>محمد الفيه</t>
  </si>
  <si>
    <t>محمد الحلقي</t>
  </si>
  <si>
    <t>وصال</t>
  </si>
  <si>
    <t>محمد درويش</t>
  </si>
  <si>
    <t>ناظم</t>
  </si>
  <si>
    <t>ديب</t>
  </si>
  <si>
    <t>صفيه</t>
  </si>
  <si>
    <t>احمد الحريري</t>
  </si>
  <si>
    <t>غيثاء</t>
  </si>
  <si>
    <t>محمدسمير</t>
  </si>
  <si>
    <t>كريم</t>
  </si>
  <si>
    <t>شطحه</t>
  </si>
  <si>
    <t>مهى</t>
  </si>
  <si>
    <t>جرجس</t>
  </si>
  <si>
    <t>حيدر</t>
  </si>
  <si>
    <t>عبدالرزاق</t>
  </si>
  <si>
    <t>عبد الغفور</t>
  </si>
  <si>
    <t>شادن</t>
  </si>
  <si>
    <t>نورما</t>
  </si>
  <si>
    <t>جابر</t>
  </si>
  <si>
    <t>خضره</t>
  </si>
  <si>
    <t>اياد</t>
  </si>
  <si>
    <t>خانم</t>
  </si>
  <si>
    <t>شادي</t>
  </si>
  <si>
    <t>خان ارنبه</t>
  </si>
  <si>
    <t>ايمان المصري</t>
  </si>
  <si>
    <t>درويش</t>
  </si>
  <si>
    <t>احمد السيد</t>
  </si>
  <si>
    <t>الكسوة</t>
  </si>
  <si>
    <t>محمد الحاج</t>
  </si>
  <si>
    <t>حمدي</t>
  </si>
  <si>
    <t>رشيد</t>
  </si>
  <si>
    <t>ثريا</t>
  </si>
  <si>
    <t>صبريه</t>
  </si>
  <si>
    <t>نوفه</t>
  </si>
  <si>
    <t>يحيا</t>
  </si>
  <si>
    <t>عزيز</t>
  </si>
  <si>
    <t>احمد الحسين</t>
  </si>
  <si>
    <t>عيشه</t>
  </si>
  <si>
    <t>بشير</t>
  </si>
  <si>
    <t>بيروت</t>
  </si>
  <si>
    <t>انشراح</t>
  </si>
  <si>
    <t>عرفان</t>
  </si>
  <si>
    <t>احمد الرفاعي</t>
  </si>
  <si>
    <t>شعاع</t>
  </si>
  <si>
    <t>نهاد المصري</t>
  </si>
  <si>
    <t>محمد فواز</t>
  </si>
  <si>
    <t>فرج</t>
  </si>
  <si>
    <t>القرداحة</t>
  </si>
  <si>
    <t>ديماس</t>
  </si>
  <si>
    <t>كريمه</t>
  </si>
  <si>
    <t>محمدباسل</t>
  </si>
  <si>
    <t>رغد</t>
  </si>
  <si>
    <t>الكسوه</t>
  </si>
  <si>
    <t>محمد محمد</t>
  </si>
  <si>
    <t>بقين</t>
  </si>
  <si>
    <t>فهيمه</t>
  </si>
  <si>
    <t>شمسه</t>
  </si>
  <si>
    <t>محمد عمار</t>
  </si>
  <si>
    <t>نجيبه</t>
  </si>
  <si>
    <t>سميعه</t>
  </si>
  <si>
    <t>أديب</t>
  </si>
  <si>
    <t>رندا</t>
  </si>
  <si>
    <t>الياس</t>
  </si>
  <si>
    <t>علاء عباس</t>
  </si>
  <si>
    <t>طيبة الامام</t>
  </si>
  <si>
    <t>منبج</t>
  </si>
  <si>
    <t>نظير</t>
  </si>
  <si>
    <t>اديبه</t>
  </si>
  <si>
    <t>شجاع</t>
  </si>
  <si>
    <t>رولا</t>
  </si>
  <si>
    <t>محمد المصطفى</t>
  </si>
  <si>
    <t>جواهر</t>
  </si>
  <si>
    <t>محمد عثمان</t>
  </si>
  <si>
    <t>نور الهدى</t>
  </si>
  <si>
    <t>نجلاء</t>
  </si>
  <si>
    <t>مؤيد</t>
  </si>
  <si>
    <t>محمد حيدر</t>
  </si>
  <si>
    <t>فيروز</t>
  </si>
  <si>
    <t>حكمت</t>
  </si>
  <si>
    <t>شحادة</t>
  </si>
  <si>
    <t>صبوره</t>
  </si>
  <si>
    <t>فطيم</t>
  </si>
  <si>
    <t>مرسل</t>
  </si>
  <si>
    <t>محمد الصالح</t>
  </si>
  <si>
    <t>غاليه</t>
  </si>
  <si>
    <t>شوكت</t>
  </si>
  <si>
    <t>رابيه</t>
  </si>
  <si>
    <t>وهيب</t>
  </si>
  <si>
    <t>عرمان</t>
  </si>
  <si>
    <t>رهف عيسى</t>
  </si>
  <si>
    <t>فتحية</t>
  </si>
  <si>
    <t>بصير</t>
  </si>
  <si>
    <t>سهيلا</t>
  </si>
  <si>
    <t>محمد ياسين</t>
  </si>
  <si>
    <t>فداء</t>
  </si>
  <si>
    <t>المنصورة</t>
  </si>
  <si>
    <t>محمد الخطيب</t>
  </si>
  <si>
    <t>انس</t>
  </si>
  <si>
    <t>محمود الخطيب</t>
  </si>
  <si>
    <t>رانيه</t>
  </si>
  <si>
    <t>ندا</t>
  </si>
  <si>
    <t>نجلا</t>
  </si>
  <si>
    <t>محمد المصري</t>
  </si>
  <si>
    <t>الزبداني</t>
  </si>
  <si>
    <t>حاتم</t>
  </si>
  <si>
    <t>محاسن</t>
  </si>
  <si>
    <t>بسيمه</t>
  </si>
  <si>
    <t>روضة</t>
  </si>
  <si>
    <t>راس المعره</t>
  </si>
  <si>
    <t>رحمه</t>
  </si>
  <si>
    <t xml:space="preserve">علي </t>
  </si>
  <si>
    <t>رهام كعدان الشالاتي</t>
  </si>
  <si>
    <t>ربيعة</t>
  </si>
  <si>
    <t>نيروز</t>
  </si>
  <si>
    <t>محي</t>
  </si>
  <si>
    <t>ميليا</t>
  </si>
  <si>
    <t>فوزه</t>
  </si>
  <si>
    <t>بسما</t>
  </si>
  <si>
    <t>فايزة</t>
  </si>
  <si>
    <t>فوزية</t>
  </si>
  <si>
    <t>وائل</t>
  </si>
  <si>
    <t>جبر</t>
  </si>
  <si>
    <t>محمد توفيق</t>
  </si>
  <si>
    <t>ذيب</t>
  </si>
  <si>
    <t>ناصريه</t>
  </si>
  <si>
    <t>محمد محمود</t>
  </si>
  <si>
    <t xml:space="preserve">ميسون </t>
  </si>
  <si>
    <t>محسن</t>
  </si>
  <si>
    <t xml:space="preserve">                                                       المقررات المسجلة في الفصل الأول للعام الدراسي 2022/ 2023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</si>
  <si>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</si>
  <si>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</si>
  <si>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</si>
  <si>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</si>
  <si>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</si>
  <si>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</si>
  <si>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اللغة الأجنبية (1)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</si>
  <si>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</si>
  <si>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</si>
  <si>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</si>
  <si>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</si>
  <si>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</si>
  <si>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</si>
  <si>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</si>
  <si>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</si>
  <si>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</si>
  <si>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</si>
  <si>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</si>
  <si>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اللغة الأجنبية (2)</t>
  </si>
  <si>
    <t>القانون المدني (احكام الالتزام )</t>
  </si>
  <si>
    <t xml:space="preserve">قانون العقوبات الخاص
 (جرائم على الاموال وجرائم اقتصادية) 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</si>
  <si>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</si>
  <si>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</si>
  <si>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</si>
  <si>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</si>
  <si>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</si>
  <si>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</si>
  <si>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</si>
  <si>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</si>
  <si>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</si>
  <si>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</si>
  <si>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</si>
  <si>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مقررات السنة الرابعة (فصل أول)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</si>
  <si>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</si>
  <si>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</si>
  <si>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</si>
  <si>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</si>
  <si>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</si>
  <si>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</si>
  <si>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</si>
  <si>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عقوبات خاص
 (جرائم على الادارة-المخلة بالثقة العامة )</t>
  </si>
  <si>
    <t>القانون الدولي الخاص 
(تنازع القوانين )</t>
  </si>
  <si>
    <t xml:space="preserve">أصول التنفيذ </t>
  </si>
  <si>
    <t>$K9</t>
  </si>
  <si>
    <t>المقرر الاختياري س1</t>
  </si>
  <si>
    <t>المقرر الاختياري س2</t>
  </si>
  <si>
    <t>المقرر الاختياري س3</t>
  </si>
  <si>
    <t>المقرر الاختياري س4</t>
  </si>
  <si>
    <t>المقررات الاختيارية</t>
  </si>
  <si>
    <t>الحق في الحياة الخاصة</t>
  </si>
  <si>
    <t>حقوق الإنسان</t>
  </si>
  <si>
    <t>علم الإجرام والعقاب</t>
  </si>
  <si>
    <t>النظم السياسية</t>
  </si>
  <si>
    <t>القضية الفلسطينية</t>
  </si>
  <si>
    <t>التأمينات الاجتماعية</t>
  </si>
  <si>
    <t>السياسة المالي (1)</t>
  </si>
  <si>
    <t>الوظيفة العامة</t>
  </si>
  <si>
    <t>العقود الإدارية</t>
  </si>
  <si>
    <t>قانون أحداث الجانحين</t>
  </si>
  <si>
    <t>العلاقات الدولية (1)</t>
  </si>
  <si>
    <t>عقد الإيجار</t>
  </si>
  <si>
    <t>الإثبات في المواد المدنية</t>
  </si>
  <si>
    <t>السياسة المالية (2)</t>
  </si>
  <si>
    <t>قانون العقوبات الاقتصادية</t>
  </si>
  <si>
    <t>قانون العقوبات العسكرية</t>
  </si>
  <si>
    <t>الدبلوماسية</t>
  </si>
  <si>
    <t>العلاقات الدولية (2)</t>
  </si>
  <si>
    <t>القانون البحري والجوي</t>
  </si>
  <si>
    <t>الإدارة المحلية</t>
  </si>
  <si>
    <t>الرقابة المالية</t>
  </si>
  <si>
    <t>عقود دولية</t>
  </si>
  <si>
    <t xml:space="preserve">الاختصاص القضائي الدولي </t>
  </si>
  <si>
    <t>التأمين</t>
  </si>
  <si>
    <t>قانون ممارسة مهنة المحاماة</t>
  </si>
  <si>
    <t>اختر اسم المقرر الاختياري من السنة الأولى</t>
  </si>
  <si>
    <t>اختر اسم المقرر الاختياري من السنة الثانية</t>
  </si>
  <si>
    <t>اختر اسم المقرر الاختياري من السنة الثالثة</t>
  </si>
  <si>
    <t>اختر اسم المقرر الاختياري من السنة الرابعة</t>
  </si>
  <si>
    <t>مقرر من سنة أعلى</t>
  </si>
  <si>
    <t>العنوان</t>
  </si>
  <si>
    <t>تركي</t>
  </si>
  <si>
    <t>حليمة</t>
  </si>
  <si>
    <t>أدبي</t>
  </si>
  <si>
    <t xml:space="preserve">حلب </t>
  </si>
  <si>
    <t>توفيقه</t>
  </si>
  <si>
    <t>علي محمد</t>
  </si>
  <si>
    <t>نظيره</t>
  </si>
  <si>
    <t/>
  </si>
  <si>
    <t xml:space="preserve">احمد </t>
  </si>
  <si>
    <t>رمضان</t>
  </si>
  <si>
    <t xml:space="preserve">طرطوس </t>
  </si>
  <si>
    <t>هالا</t>
  </si>
  <si>
    <t>وزيره</t>
  </si>
  <si>
    <t>نبيلا</t>
  </si>
  <si>
    <t>شرعية</t>
  </si>
  <si>
    <t>رابحه</t>
  </si>
  <si>
    <t>طهران</t>
  </si>
  <si>
    <t>عقل</t>
  </si>
  <si>
    <t>محمد المحمد</t>
  </si>
  <si>
    <t>محمد ابراهيم</t>
  </si>
  <si>
    <t>عناد</t>
  </si>
  <si>
    <t xml:space="preserve">السيدة زينب </t>
  </si>
  <si>
    <t>بدر</t>
  </si>
  <si>
    <t>وجيهه</t>
  </si>
  <si>
    <t>يمنى</t>
  </si>
  <si>
    <t>احمد جديد</t>
  </si>
  <si>
    <t>عين حور</t>
  </si>
  <si>
    <t>أميمه</t>
  </si>
  <si>
    <t>جميلة</t>
  </si>
  <si>
    <t>أمين</t>
  </si>
  <si>
    <t>كفا</t>
  </si>
  <si>
    <t>سريه</t>
  </si>
  <si>
    <t>زاهيه</t>
  </si>
  <si>
    <t>كفر العواميد</t>
  </si>
  <si>
    <t>جهيده</t>
  </si>
  <si>
    <t>سامية</t>
  </si>
  <si>
    <t>رمزية</t>
  </si>
  <si>
    <t>وصفيه</t>
  </si>
  <si>
    <t>عربيه</t>
  </si>
  <si>
    <t>طاهر</t>
  </si>
  <si>
    <t>عبير سلوم</t>
  </si>
  <si>
    <t>هاشم</t>
  </si>
  <si>
    <t>مجد صقر</t>
  </si>
  <si>
    <t xml:space="preserve">الكويت </t>
  </si>
  <si>
    <t>رمزي</t>
  </si>
  <si>
    <t>هندي</t>
  </si>
  <si>
    <t>محمدصالح</t>
  </si>
  <si>
    <t>عاموده</t>
  </si>
  <si>
    <t>كفر عويد</t>
  </si>
  <si>
    <t>دولت</t>
  </si>
  <si>
    <t>حبيب</t>
  </si>
  <si>
    <t xml:space="preserve">حماه </t>
  </si>
  <si>
    <t>صبحية</t>
  </si>
  <si>
    <t>عزيزة</t>
  </si>
  <si>
    <t>نهيده</t>
  </si>
  <si>
    <t>حميد</t>
  </si>
  <si>
    <t>لجين ابراهيم</t>
  </si>
  <si>
    <t>لياس</t>
  </si>
  <si>
    <t>نعمه</t>
  </si>
  <si>
    <t>محمد مخلوف</t>
  </si>
  <si>
    <t>علي حمود</t>
  </si>
  <si>
    <t>نادية</t>
  </si>
  <si>
    <t>سلطانه</t>
  </si>
  <si>
    <t>كاسر</t>
  </si>
  <si>
    <t>محكان</t>
  </si>
  <si>
    <t>ابراهيم الاحمد</t>
  </si>
  <si>
    <t>احمد الجلم</t>
  </si>
  <si>
    <t>احمد شفيع</t>
  </si>
  <si>
    <t>رويدة</t>
  </si>
  <si>
    <t>احمد عبدالخالق</t>
  </si>
  <si>
    <t>احمد عمران</t>
  </si>
  <si>
    <t>احمد قاسم</t>
  </si>
  <si>
    <t>احمد ملاك</t>
  </si>
  <si>
    <t>اسماء الفنيش</t>
  </si>
  <si>
    <t>النافله</t>
  </si>
  <si>
    <t>اسماعيل داؤد</t>
  </si>
  <si>
    <t>اسماعيل معاون</t>
  </si>
  <si>
    <t>اشرف الدركزللي</t>
  </si>
  <si>
    <t>انسام</t>
  </si>
  <si>
    <t>اغيد الشحاده</t>
  </si>
  <si>
    <t>امجد الفياض</t>
  </si>
  <si>
    <t>فندية</t>
  </si>
  <si>
    <t>اياد ابراهيم</t>
  </si>
  <si>
    <t>أمنه</t>
  </si>
  <si>
    <t>اياد الجبارين</t>
  </si>
  <si>
    <t>اياد قسام</t>
  </si>
  <si>
    <t>ايمان حموده</t>
  </si>
  <si>
    <t>ايمان سيف</t>
  </si>
  <si>
    <t>ايمن حيدر</t>
  </si>
  <si>
    <t>ندوة</t>
  </si>
  <si>
    <t>أحمد البيطار</t>
  </si>
  <si>
    <t>نوف</t>
  </si>
  <si>
    <t>أحمد اليونس</t>
  </si>
  <si>
    <t>أحمد علي</t>
  </si>
  <si>
    <t>أحمد محمد</t>
  </si>
  <si>
    <t>أغيد زعرور</t>
  </si>
  <si>
    <t>أكرم نوفل</t>
  </si>
  <si>
    <t>بديعة</t>
  </si>
  <si>
    <t>أماني الجاجان</t>
  </si>
  <si>
    <t>أمجد الصباغ</t>
  </si>
  <si>
    <t>ناجية</t>
  </si>
  <si>
    <t>أمجد بلال</t>
  </si>
  <si>
    <t>أمجد رفاعه</t>
  </si>
  <si>
    <t>ريدان</t>
  </si>
  <si>
    <t>باديه</t>
  </si>
  <si>
    <t>أوس جابر</t>
  </si>
  <si>
    <t>أيمن عاشور</t>
  </si>
  <si>
    <t>أيهم الحسن</t>
  </si>
  <si>
    <t>صادق</t>
  </si>
  <si>
    <t>آيه خنيسه</t>
  </si>
  <si>
    <t>باسل كريشو</t>
  </si>
  <si>
    <t>الزاهراء</t>
  </si>
  <si>
    <t>بتول الابرص الشهيربالاشقر</t>
  </si>
  <si>
    <t>بسامه عباس</t>
  </si>
  <si>
    <t>زريفه</t>
  </si>
  <si>
    <t>بشير الجبه جي</t>
  </si>
  <si>
    <t>بهاء الدين دحو</t>
  </si>
  <si>
    <t>بيان ادريس</t>
  </si>
  <si>
    <t>بيان محفوض</t>
  </si>
  <si>
    <t>بيداء عباس</t>
  </si>
  <si>
    <t>تغريد الطحان</t>
  </si>
  <si>
    <t>توجان كنجو</t>
  </si>
  <si>
    <t>محمدنوري</t>
  </si>
  <si>
    <t>ثائره صالح</t>
  </si>
  <si>
    <t>سكينه</t>
  </si>
  <si>
    <t>جاك الجرجس</t>
  </si>
  <si>
    <t>سوهير</t>
  </si>
  <si>
    <t>جحجاح شحود</t>
  </si>
  <si>
    <t>جعفر ناصر</t>
  </si>
  <si>
    <t>جلنار المنصور</t>
  </si>
  <si>
    <t>جمال الدين الاسعد</t>
  </si>
  <si>
    <t>جمال نصار</t>
  </si>
  <si>
    <t>جهان ضبه</t>
  </si>
  <si>
    <t>علاءالدين</t>
  </si>
  <si>
    <t>جوزيف شلش</t>
  </si>
  <si>
    <t>حازم عتعت</t>
  </si>
  <si>
    <t>حسن جغل</t>
  </si>
  <si>
    <t>حسن داود</t>
  </si>
  <si>
    <t>محمدنصر</t>
  </si>
  <si>
    <t>رابية</t>
  </si>
  <si>
    <t>حسن علي</t>
  </si>
  <si>
    <t>حسين الأحمد</t>
  </si>
  <si>
    <t>حسينه</t>
  </si>
  <si>
    <t>حسين عبد الله</t>
  </si>
  <si>
    <t>وزيرا</t>
  </si>
  <si>
    <t>حمزه الشحاده</t>
  </si>
  <si>
    <t>حمزه عباس</t>
  </si>
  <si>
    <t>محمد رجائي</t>
  </si>
  <si>
    <t>حنان أمون</t>
  </si>
  <si>
    <t>رفيقه</t>
  </si>
  <si>
    <t>حنين اسماعيل</t>
  </si>
  <si>
    <t>حوريه سليمان</t>
  </si>
  <si>
    <t>حيان عاصي</t>
  </si>
  <si>
    <t>حيدر المهندس</t>
  </si>
  <si>
    <t>حيدر يوسف</t>
  </si>
  <si>
    <t>خالد السوادي</t>
  </si>
  <si>
    <t>خالد دعبول</t>
  </si>
  <si>
    <t>خالد عيد</t>
  </si>
  <si>
    <t>خالد فرهود</t>
  </si>
  <si>
    <t>خلدون الزوري</t>
  </si>
  <si>
    <t>خليل ايبو</t>
  </si>
  <si>
    <t>اقبال</t>
  </si>
  <si>
    <t>دعاء الرفاعي</t>
  </si>
  <si>
    <t>راغب شباط</t>
  </si>
  <si>
    <t>رانيا زين الدين</t>
  </si>
  <si>
    <t>زين الدين</t>
  </si>
  <si>
    <t>زهرالهيل</t>
  </si>
  <si>
    <t>رانيه تقلا</t>
  </si>
  <si>
    <t>شحيده</t>
  </si>
  <si>
    <t>عليا يوسف</t>
  </si>
  <si>
    <t>ربا الحسن</t>
  </si>
  <si>
    <t>رجاء ابو زور</t>
  </si>
  <si>
    <t>انيس</t>
  </si>
  <si>
    <t>عنبريه</t>
  </si>
  <si>
    <t>رزان زريقات</t>
  </si>
  <si>
    <t>رضوان الخليل</t>
  </si>
  <si>
    <t>رغد الغزاوي</t>
  </si>
  <si>
    <t>رفاه الخير</t>
  </si>
  <si>
    <t>يعقوب</t>
  </si>
  <si>
    <t>رفعت سليمان</t>
  </si>
  <si>
    <t>رقيه الحمود التركي</t>
  </si>
  <si>
    <t>حجيه</t>
  </si>
  <si>
    <t>رقيه علي</t>
  </si>
  <si>
    <t>عبدالفتاح</t>
  </si>
  <si>
    <t>رنا الذياب</t>
  </si>
  <si>
    <t>رنده محمدالاحمد</t>
  </si>
  <si>
    <t>رنيم ميهوب</t>
  </si>
  <si>
    <t>رهام عليان</t>
  </si>
  <si>
    <t>رهف عثمان</t>
  </si>
  <si>
    <t>مشهور</t>
  </si>
  <si>
    <t>رولا تجور</t>
  </si>
  <si>
    <t>رولان يوسف</t>
  </si>
  <si>
    <t>رؤى ابوخير</t>
  </si>
  <si>
    <t>ريم الراعي</t>
  </si>
  <si>
    <t>ريم دانية</t>
  </si>
  <si>
    <t>ريم سليمان</t>
  </si>
  <si>
    <t>ريم محلا</t>
  </si>
  <si>
    <t>ريما عيسى</t>
  </si>
  <si>
    <t>ريمان صقر</t>
  </si>
  <si>
    <t>زهير الزين</t>
  </si>
  <si>
    <t>زياد المشعان</t>
  </si>
  <si>
    <t>زيد الغزاوي</t>
  </si>
  <si>
    <t>زين اسماعيل</t>
  </si>
  <si>
    <t>زين الحسين</t>
  </si>
  <si>
    <t>سلمه</t>
  </si>
  <si>
    <t>زينب ابراهيم</t>
  </si>
  <si>
    <t>ساري الجريده</t>
  </si>
  <si>
    <t>سامر ابراهيم</t>
  </si>
  <si>
    <t>سامر سليمان</t>
  </si>
  <si>
    <t>سامر ناصر</t>
  </si>
  <si>
    <t>ساميا بوسنه لي</t>
  </si>
  <si>
    <t>سلام حمود</t>
  </si>
  <si>
    <t>سليمان السليمان</t>
  </si>
  <si>
    <t>سليمان دلا</t>
  </si>
  <si>
    <t>سليمان نعامه</t>
  </si>
  <si>
    <t>سهام رمضان</t>
  </si>
  <si>
    <t>سهام قسيس</t>
  </si>
  <si>
    <t>حفيظه</t>
  </si>
  <si>
    <t>سوزان عبود</t>
  </si>
  <si>
    <t>سوسن مخلوف</t>
  </si>
  <si>
    <t>سيف الدين عبدالرزاق</t>
  </si>
  <si>
    <t>عبدالقادر</t>
  </si>
  <si>
    <t>شادي الحاج</t>
  </si>
  <si>
    <t>صائب الحاج</t>
  </si>
  <si>
    <t>صباح العرسان</t>
  </si>
  <si>
    <t>صعب صعب</t>
  </si>
  <si>
    <t>ضحى اتمت</t>
  </si>
  <si>
    <t>طارق عبد القادر</t>
  </si>
  <si>
    <t>طارق عبدالرحمن</t>
  </si>
  <si>
    <t>طارق عيسى</t>
  </si>
  <si>
    <t>عامر محمد</t>
  </si>
  <si>
    <t>عائشه حمو</t>
  </si>
  <si>
    <t>عبد الرحمن كاظم</t>
  </si>
  <si>
    <t>مصطفى كمال</t>
  </si>
  <si>
    <t>دعاء</t>
  </si>
  <si>
    <t>عبد الرحمن محمد</t>
  </si>
  <si>
    <t>عبد الرحيم الخبي</t>
  </si>
  <si>
    <t>عبد الله القليح</t>
  </si>
  <si>
    <t>عبدالسلام الحمود</t>
  </si>
  <si>
    <t>عبدالسلام فالح</t>
  </si>
  <si>
    <t>عبدالعزيز الحجيري</t>
  </si>
  <si>
    <t>إسماعيل</t>
  </si>
  <si>
    <t>عبدالله المطر</t>
  </si>
  <si>
    <t>عبدالملك تينه</t>
  </si>
  <si>
    <t>عبدالمنعم العيد</t>
  </si>
  <si>
    <t>عبير حسنه</t>
  </si>
  <si>
    <t>روفيده</t>
  </si>
  <si>
    <t>عبير سليمان</t>
  </si>
  <si>
    <t>عثمان بكور</t>
  </si>
  <si>
    <t>عدي خابوري</t>
  </si>
  <si>
    <t>عروبة حمود</t>
  </si>
  <si>
    <t>عزيزه برغله</t>
  </si>
  <si>
    <t>محمدنايف</t>
  </si>
  <si>
    <t>عفاف صباغ</t>
  </si>
  <si>
    <t>عفراء خصر</t>
  </si>
  <si>
    <t>علا عبدو</t>
  </si>
  <si>
    <t>صفية</t>
  </si>
  <si>
    <t>علاء الدين شماشان</t>
  </si>
  <si>
    <t>علاء بدور</t>
  </si>
  <si>
    <t>علاء درويش</t>
  </si>
  <si>
    <t>علاء ديوب</t>
  </si>
  <si>
    <t>علاء فروج</t>
  </si>
  <si>
    <t>ناصره</t>
  </si>
  <si>
    <t>علاء نعمة</t>
  </si>
  <si>
    <t xml:space="preserve">الباب </t>
  </si>
  <si>
    <t>علاءالدين جوبان</t>
  </si>
  <si>
    <t>علي احمد</t>
  </si>
  <si>
    <t>فهيده</t>
  </si>
  <si>
    <t>علي درداري</t>
  </si>
  <si>
    <t>ابتهال</t>
  </si>
  <si>
    <t>علي ديب</t>
  </si>
  <si>
    <t>علي زين الرفاعي</t>
  </si>
  <si>
    <t>ساره</t>
  </si>
  <si>
    <t>علي زينه</t>
  </si>
  <si>
    <t>علي ضاهر</t>
  </si>
  <si>
    <t>علي علي</t>
  </si>
  <si>
    <t>عليا موسى باشا</t>
  </si>
  <si>
    <t>عماد عوض</t>
  </si>
  <si>
    <t>عمار السلوم</t>
  </si>
  <si>
    <t>عمار محمود الجنيد</t>
  </si>
  <si>
    <t>عمر دمعه</t>
  </si>
  <si>
    <t>أسامة</t>
  </si>
  <si>
    <t>عمر شاميه</t>
  </si>
  <si>
    <t>شاميه</t>
  </si>
  <si>
    <t>عمر كباره</t>
  </si>
  <si>
    <t>عمر نصر الله</t>
  </si>
  <si>
    <t>عمران المبارك</t>
  </si>
  <si>
    <t>غدينه</t>
  </si>
  <si>
    <t>عناد الشعبان</t>
  </si>
  <si>
    <t>عيسى ياسمين</t>
  </si>
  <si>
    <t>غدير ديب</t>
  </si>
  <si>
    <t>غيساء</t>
  </si>
  <si>
    <t>غدير ديوب</t>
  </si>
  <si>
    <t>غدير صلاحي الاصبحي</t>
  </si>
  <si>
    <t>غدير هندي</t>
  </si>
  <si>
    <t>غفران العبيد</t>
  </si>
  <si>
    <t>نجمه</t>
  </si>
  <si>
    <t>غفران حمدان</t>
  </si>
  <si>
    <t>رافع</t>
  </si>
  <si>
    <t>غفران حيدر</t>
  </si>
  <si>
    <t>غياث خضور</t>
  </si>
  <si>
    <t>غيث يونس</t>
  </si>
  <si>
    <t>فادي ابراهيم</t>
  </si>
  <si>
    <t>حبوس</t>
  </si>
  <si>
    <t>فادي حسين</t>
  </si>
  <si>
    <t>فارس صالح</t>
  </si>
  <si>
    <t>فارس قناه</t>
  </si>
  <si>
    <t>فراس البزره</t>
  </si>
  <si>
    <t>فضل الديوب</t>
  </si>
  <si>
    <t>فؤاد شيخوني</t>
  </si>
  <si>
    <t xml:space="preserve">هدى </t>
  </si>
  <si>
    <t>فؤاد محفوض</t>
  </si>
  <si>
    <t>فيصل الخلف</t>
  </si>
  <si>
    <t>شاهه</t>
  </si>
  <si>
    <t>قاسم العريب</t>
  </si>
  <si>
    <t>قاسم المعضماني</t>
  </si>
  <si>
    <t>فكريه</t>
  </si>
  <si>
    <t>قمر ناجي</t>
  </si>
  <si>
    <t>قيس أسعد</t>
  </si>
  <si>
    <t>كميل الصحناوي</t>
  </si>
  <si>
    <t>كنان مراد</t>
  </si>
  <si>
    <t>فطين</t>
  </si>
  <si>
    <t>كنانه طراف</t>
  </si>
  <si>
    <t>نادا</t>
  </si>
  <si>
    <t>لانا سقا اميني</t>
  </si>
  <si>
    <t>لبنه خميس</t>
  </si>
  <si>
    <t>لمى ملوك</t>
  </si>
  <si>
    <t>لميس يوسف</t>
  </si>
  <si>
    <t>لؤي الشحاده الخطيب</t>
  </si>
  <si>
    <t>لؤي جريره</t>
  </si>
  <si>
    <t>دمعة</t>
  </si>
  <si>
    <t>ليلى السماك</t>
  </si>
  <si>
    <t>ليلى عثمان</t>
  </si>
  <si>
    <t>ليليان القاضي</t>
  </si>
  <si>
    <t>لين سلامه</t>
  </si>
  <si>
    <t>لينا الصفدي</t>
  </si>
  <si>
    <t>عصمت</t>
  </si>
  <si>
    <t>لينا حسن</t>
  </si>
  <si>
    <t>بهجه</t>
  </si>
  <si>
    <t>ماجدة عمره</t>
  </si>
  <si>
    <t>مازن الشاوي</t>
  </si>
  <si>
    <t>مازن سيرغاني</t>
  </si>
  <si>
    <t>ماهر ابراهيم</t>
  </si>
  <si>
    <t>ماهر الهايس</t>
  </si>
  <si>
    <t>ماهر نور الدين</t>
  </si>
  <si>
    <t>مجد القدرو</t>
  </si>
  <si>
    <t>مجد بلال</t>
  </si>
  <si>
    <t>مجد حسين</t>
  </si>
  <si>
    <t>مجد فاتح</t>
  </si>
  <si>
    <t>محاسن المحمد المعقوري</t>
  </si>
  <si>
    <t>محمد الابراهيم</t>
  </si>
  <si>
    <t>محمد البدور</t>
  </si>
  <si>
    <t>إياد</t>
  </si>
  <si>
    <t>محمد الخضر</t>
  </si>
  <si>
    <t>خالدية</t>
  </si>
  <si>
    <t>محمد الدالي</t>
  </si>
  <si>
    <t>محمد الصعيدي</t>
  </si>
  <si>
    <t>نجات</t>
  </si>
  <si>
    <t>رجا</t>
  </si>
  <si>
    <t>محمد القدرو</t>
  </si>
  <si>
    <t>محمد المطرود</t>
  </si>
  <si>
    <t>محمد إبراهيم</t>
  </si>
  <si>
    <t>محمد حلاق</t>
  </si>
  <si>
    <t>محمد حمزه</t>
  </si>
  <si>
    <t>محمد خير الخلف</t>
  </si>
  <si>
    <t>ذيبه</t>
  </si>
  <si>
    <t>محمد خير الهرش</t>
  </si>
  <si>
    <t>محمد شريف</t>
  </si>
  <si>
    <t>شريف</t>
  </si>
  <si>
    <t>محمد عبدال</t>
  </si>
  <si>
    <t>كلى</t>
  </si>
  <si>
    <t>محمد عبدالله</t>
  </si>
  <si>
    <t>حواس</t>
  </si>
  <si>
    <t>محمد عموش</t>
  </si>
  <si>
    <t>محمد عنوز</t>
  </si>
  <si>
    <t>محمد فادي الآروشلي</t>
  </si>
  <si>
    <t>محمد فياض</t>
  </si>
  <si>
    <t>فتاة</t>
  </si>
  <si>
    <t>محمد كربوج</t>
  </si>
  <si>
    <t>محمد مجد مظفر</t>
  </si>
  <si>
    <t>محمد نجم السيد</t>
  </si>
  <si>
    <t>محمد نور الحروب</t>
  </si>
  <si>
    <t>محمد نور شيبان</t>
  </si>
  <si>
    <t>محمدسعيد الحسين</t>
  </si>
  <si>
    <t>محمدفايز جليدان</t>
  </si>
  <si>
    <t>محمد أمين</t>
  </si>
  <si>
    <t>محمدمسلم النعيمي</t>
  </si>
  <si>
    <t>ايناس</t>
  </si>
  <si>
    <t>محمدمنير خوام</t>
  </si>
  <si>
    <t>محمديامن الفقير</t>
  </si>
  <si>
    <t>محمود مخزوم</t>
  </si>
  <si>
    <t>ذكاء</t>
  </si>
  <si>
    <t>مدحت النديوي</t>
  </si>
  <si>
    <t>مرام العرنوس</t>
  </si>
  <si>
    <t>مرام عدى</t>
  </si>
  <si>
    <t>مرح الخضور</t>
  </si>
  <si>
    <t>مرهف الخطيب</t>
  </si>
  <si>
    <t>مروة الحسين</t>
  </si>
  <si>
    <t>سعدية</t>
  </si>
  <si>
    <t>مريم الشيخ</t>
  </si>
  <si>
    <t>رابعة</t>
  </si>
  <si>
    <t>مريم محمد</t>
  </si>
  <si>
    <t>مسلم المحمد</t>
  </si>
  <si>
    <t>مصطفى لطوف</t>
  </si>
  <si>
    <t>مصعب الصوان</t>
  </si>
  <si>
    <t>معاذ كريم</t>
  </si>
  <si>
    <t>معتصم الغوطاني</t>
  </si>
  <si>
    <t>معيد محفوض</t>
  </si>
  <si>
    <t>سجيعه</t>
  </si>
  <si>
    <t>مقداد النقري</t>
  </si>
  <si>
    <t>ملكانا احمد</t>
  </si>
  <si>
    <t>منال الجاسر</t>
  </si>
  <si>
    <t>منتجب منصور</t>
  </si>
  <si>
    <t>منعم خليل</t>
  </si>
  <si>
    <t>منهل ساطور</t>
  </si>
  <si>
    <t>منى كامل</t>
  </si>
  <si>
    <t>جروان</t>
  </si>
  <si>
    <t>منير ابراهيم</t>
  </si>
  <si>
    <t>منير شرف الدين</t>
  </si>
  <si>
    <t>مها الفياض</t>
  </si>
  <si>
    <t>محمدامين</t>
  </si>
  <si>
    <t>موسى الدالي</t>
  </si>
  <si>
    <t>مؤيد صقر</t>
  </si>
  <si>
    <t>مي الصالح</t>
  </si>
  <si>
    <t>شكرية</t>
  </si>
  <si>
    <t>ميرنا حمد عزام</t>
  </si>
  <si>
    <t>ميزر الرحال</t>
  </si>
  <si>
    <t>ميسم ونوس</t>
  </si>
  <si>
    <t>ناديا ابوعجيب</t>
  </si>
  <si>
    <t>ناديا راضي</t>
  </si>
  <si>
    <t>ناصح سيداحمد</t>
  </si>
  <si>
    <t>ناهد ديبه</t>
  </si>
  <si>
    <t>نبال كوكه</t>
  </si>
  <si>
    <t>نبيل فروج</t>
  </si>
  <si>
    <t>نجم العطواني</t>
  </si>
  <si>
    <t>خلود العبدالله</t>
  </si>
  <si>
    <t>نجوى حمود</t>
  </si>
  <si>
    <t>أسعد</t>
  </si>
  <si>
    <t>ندى الحبال</t>
  </si>
  <si>
    <t>نزيه خليل</t>
  </si>
  <si>
    <t>شاديا</t>
  </si>
  <si>
    <t>نسرين الحمود</t>
  </si>
  <si>
    <t>نصرالحق الدبوس</t>
  </si>
  <si>
    <t>مصلح</t>
  </si>
  <si>
    <t>اجياس</t>
  </si>
  <si>
    <t>نقولا بغدان</t>
  </si>
  <si>
    <t>نور الموسى</t>
  </si>
  <si>
    <t>محمدفوزي</t>
  </si>
  <si>
    <t>نور الهدى المغربي</t>
  </si>
  <si>
    <t>هاجر ضاهر</t>
  </si>
  <si>
    <t>هاديا العبيد</t>
  </si>
  <si>
    <t>احمدرياض</t>
  </si>
  <si>
    <t>هادية فريدالعش</t>
  </si>
  <si>
    <t>عائدة</t>
  </si>
  <si>
    <t>هاني مرين</t>
  </si>
  <si>
    <t>هبه ريحان</t>
  </si>
  <si>
    <t>هبه علامه</t>
  </si>
  <si>
    <t>هيلا</t>
  </si>
  <si>
    <t>هزار ديوب</t>
  </si>
  <si>
    <t>اكتمال</t>
  </si>
  <si>
    <t>هيا زعيتر</t>
  </si>
  <si>
    <t>شحاده</t>
  </si>
  <si>
    <t>شذه</t>
  </si>
  <si>
    <t>هيام حسن</t>
  </si>
  <si>
    <t>هيفاء زهرا</t>
  </si>
  <si>
    <t>وائل حكيمة</t>
  </si>
  <si>
    <t>وائل طه</t>
  </si>
  <si>
    <t>وائل محمد</t>
  </si>
  <si>
    <t>ورد أحمد</t>
  </si>
  <si>
    <t>وسيم كحله</t>
  </si>
  <si>
    <t>وسيم ياسين</t>
  </si>
  <si>
    <t>وعد الحلاق</t>
  </si>
  <si>
    <t>وعد الصوص</t>
  </si>
  <si>
    <t>ولاء الحسين</t>
  </si>
  <si>
    <t>زهديه</t>
  </si>
  <si>
    <t>ولاء دحدوح</t>
  </si>
  <si>
    <t>وليم رسلان</t>
  </si>
  <si>
    <t>ياسر الرحال</t>
  </si>
  <si>
    <t>يحيى حليمة</t>
  </si>
  <si>
    <t>يزن الكويفي</t>
  </si>
  <si>
    <t>يمان الصالح</t>
  </si>
  <si>
    <t>يوسف الحمداوي</t>
  </si>
  <si>
    <t>حمدان</t>
  </si>
  <si>
    <t>يولا عيسى</t>
  </si>
  <si>
    <t>اسراء الزين</t>
  </si>
  <si>
    <t>عبدو ديب</t>
  </si>
  <si>
    <t>فاطمه غزال</t>
  </si>
  <si>
    <t>بلال الجاسم</t>
  </si>
  <si>
    <t>باشا الاحمد</t>
  </si>
  <si>
    <t>حصه</t>
  </si>
  <si>
    <t>محمد عمايري</t>
  </si>
  <si>
    <t>شفيق ملوخية</t>
  </si>
  <si>
    <t>لمى</t>
  </si>
  <si>
    <t>رولا ياسين الادلبي</t>
  </si>
  <si>
    <t>صادق عسيلا</t>
  </si>
  <si>
    <t>محمود العيد</t>
  </si>
  <si>
    <t>وسيم عكاش</t>
  </si>
  <si>
    <t>علا مفندف</t>
  </si>
  <si>
    <t>احمد حيدر</t>
  </si>
  <si>
    <t>دريه</t>
  </si>
  <si>
    <t>مفلح</t>
  </si>
  <si>
    <t>محمد الحسن</t>
  </si>
  <si>
    <t>يمنه</t>
  </si>
  <si>
    <t>قرفا</t>
  </si>
  <si>
    <t xml:space="preserve">دير الزور </t>
  </si>
  <si>
    <t xml:space="preserve">منى </t>
  </si>
  <si>
    <t>شفيقه الخطيب</t>
  </si>
  <si>
    <t>وطفه</t>
  </si>
  <si>
    <t>احمد سليمان</t>
  </si>
  <si>
    <t>خزامه صبح</t>
  </si>
  <si>
    <t>راضي</t>
  </si>
  <si>
    <t>اجفان</t>
  </si>
  <si>
    <t>محمد اسماعيل القدور</t>
  </si>
  <si>
    <t>باكير</t>
  </si>
  <si>
    <t>محمد حديد</t>
  </si>
  <si>
    <t>كاملة</t>
  </si>
  <si>
    <t xml:space="preserve">مرج الزهور </t>
  </si>
  <si>
    <t>ميلاد البشاره</t>
  </si>
  <si>
    <t>نوال الجعار</t>
  </si>
  <si>
    <t>خود</t>
  </si>
  <si>
    <t xml:space="preserve">النزازه </t>
  </si>
  <si>
    <t>ولاء الفلاح</t>
  </si>
  <si>
    <t>احمد الحجو</t>
  </si>
  <si>
    <t>احمد الخريوش</t>
  </si>
  <si>
    <t>احمد الغزالي</t>
  </si>
  <si>
    <t>احمد حسن</t>
  </si>
  <si>
    <t>احمد عشماوي</t>
  </si>
  <si>
    <t>احمد هنديه</t>
  </si>
  <si>
    <t>اريج السلوم</t>
  </si>
  <si>
    <t>اريج زيود</t>
  </si>
  <si>
    <t>اسماء توامي</t>
  </si>
  <si>
    <t>الاء السيد</t>
  </si>
  <si>
    <t>عبد الجبار</t>
  </si>
  <si>
    <t>شفيقة</t>
  </si>
  <si>
    <t>ام البنين سلمان</t>
  </si>
  <si>
    <t>اماني زاهر</t>
  </si>
  <si>
    <t>امجد تقلا</t>
  </si>
  <si>
    <t>انعام خميس</t>
  </si>
  <si>
    <t>ايمان احمد</t>
  </si>
  <si>
    <t>ايمان القدور</t>
  </si>
  <si>
    <t>ايمان خليل</t>
  </si>
  <si>
    <t>ايه الغضبان</t>
  </si>
  <si>
    <t>عايده</t>
  </si>
  <si>
    <t>بتول الناطور</t>
  </si>
  <si>
    <t>بشار محمد</t>
  </si>
  <si>
    <t>بشرى الحجاج</t>
  </si>
  <si>
    <t>أسيه</t>
  </si>
  <si>
    <t>بشرى حيدر</t>
  </si>
  <si>
    <t>والدتهاعزيزه</t>
  </si>
  <si>
    <t>بشير المقداد</t>
  </si>
  <si>
    <t>تغريد حاتم</t>
  </si>
  <si>
    <t>محمد شاكر</t>
  </si>
  <si>
    <t>تهاني الابراهيم</t>
  </si>
  <si>
    <t>تهاني العبد الله</t>
  </si>
  <si>
    <t>تيماء صقر</t>
  </si>
  <si>
    <t>شكوى</t>
  </si>
  <si>
    <t>ثائره خالد</t>
  </si>
  <si>
    <t>جهاد المصري</t>
  </si>
  <si>
    <t>رئاس</t>
  </si>
  <si>
    <t>جودي شيخ ورق</t>
  </si>
  <si>
    <t>جورج الطويل</t>
  </si>
  <si>
    <t>حسام ابو علان</t>
  </si>
  <si>
    <t>بيلي</t>
  </si>
  <si>
    <t>حسام خروب</t>
  </si>
  <si>
    <t>آيات</t>
  </si>
  <si>
    <t>حسن السلوم</t>
  </si>
  <si>
    <t>حسن المحمد</t>
  </si>
  <si>
    <t>حيدر منصور</t>
  </si>
  <si>
    <t>الهام القطعان</t>
  </si>
  <si>
    <t>حيدرة خليل</t>
  </si>
  <si>
    <t>حيدره خيربك</t>
  </si>
  <si>
    <t>شادية</t>
  </si>
  <si>
    <t>خالد طبش</t>
  </si>
  <si>
    <t>داني البركات</t>
  </si>
  <si>
    <t>هنيه</t>
  </si>
  <si>
    <t>ديب ابو زيد</t>
  </si>
  <si>
    <t>راما عبد الوهاب</t>
  </si>
  <si>
    <t>رائد الجدوع</t>
  </si>
  <si>
    <t>ربا حسين</t>
  </si>
  <si>
    <t>رغد العلوي</t>
  </si>
  <si>
    <t>نريمان</t>
  </si>
  <si>
    <t>رنا عيسى</t>
  </si>
  <si>
    <t>رهام الزعبي</t>
  </si>
  <si>
    <t>روان عسقول</t>
  </si>
  <si>
    <t>ريم  خواشقي</t>
  </si>
  <si>
    <t>والدتهاسعدة</t>
  </si>
  <si>
    <t>ريم الخياط</t>
  </si>
  <si>
    <t>سلوى الابراهيم</t>
  </si>
  <si>
    <t>ريم يوسف</t>
  </si>
  <si>
    <t>زبيدة زريق</t>
  </si>
  <si>
    <t>زياد سليمان</t>
  </si>
  <si>
    <t>درغام</t>
  </si>
  <si>
    <t>سعاد ابوطافش</t>
  </si>
  <si>
    <t>ليلى فخرالدين الشعراني</t>
  </si>
  <si>
    <t>سعيد الجباوي</t>
  </si>
  <si>
    <t>سلام صالح</t>
  </si>
  <si>
    <t>سليمان الحداد</t>
  </si>
  <si>
    <t>رزان الرز</t>
  </si>
  <si>
    <t>سمر الحسين</t>
  </si>
  <si>
    <t>مخلف</t>
  </si>
  <si>
    <t>سناء عثمان</t>
  </si>
  <si>
    <t>سهيله الدولتلي</t>
  </si>
  <si>
    <t>سوزان سلامه</t>
  </si>
  <si>
    <t>ريف حماة</t>
  </si>
  <si>
    <t>شادي غالي</t>
  </si>
  <si>
    <t>خدوج</t>
  </si>
  <si>
    <t>شيرين نصر</t>
  </si>
  <si>
    <t>صفاء حسن</t>
  </si>
  <si>
    <t>سمر حسن</t>
  </si>
  <si>
    <t>صفاء طالب</t>
  </si>
  <si>
    <t>بشيرا</t>
  </si>
  <si>
    <t>طلال طويل</t>
  </si>
  <si>
    <t>عبد الرحمن الحاج يوسف</t>
  </si>
  <si>
    <t>نهيدة</t>
  </si>
  <si>
    <t>عبد الرحيم رحال</t>
  </si>
  <si>
    <t>عبد الستار العابد</t>
  </si>
  <si>
    <t>خلايق</t>
  </si>
  <si>
    <t>خياره</t>
  </si>
  <si>
    <t>عبير رسلان</t>
  </si>
  <si>
    <t>عبير رمضان</t>
  </si>
  <si>
    <t>عدي العبود</t>
  </si>
  <si>
    <t>سراب السلموني</t>
  </si>
  <si>
    <t>عدي تقلا</t>
  </si>
  <si>
    <t>امل معروف</t>
  </si>
  <si>
    <t>عطاء فلوح</t>
  </si>
  <si>
    <t>فرزت</t>
  </si>
  <si>
    <t>علا الاسد</t>
  </si>
  <si>
    <t>علا منصور</t>
  </si>
  <si>
    <t>خرصه</t>
  </si>
  <si>
    <t>علي اسماعيل</t>
  </si>
  <si>
    <t>علي الطوطو</t>
  </si>
  <si>
    <t>علي الغفاري</t>
  </si>
  <si>
    <t>علي المحمد</t>
  </si>
  <si>
    <t>علي صقر</t>
  </si>
  <si>
    <t>علي طراف</t>
  </si>
  <si>
    <t>علي عطايا</t>
  </si>
  <si>
    <t>علي عمار</t>
  </si>
  <si>
    <t>مثيله</t>
  </si>
  <si>
    <t>علي مصطفى</t>
  </si>
  <si>
    <t>عمار الجبر</t>
  </si>
  <si>
    <t>عمار مهنا</t>
  </si>
  <si>
    <t>عمر المزعل</t>
  </si>
  <si>
    <t>حلوه</t>
  </si>
  <si>
    <t>عهد الجاجان</t>
  </si>
  <si>
    <t>عيسى طنوس</t>
  </si>
  <si>
    <t>غدي الحسن</t>
  </si>
  <si>
    <t>غدير ضاهر</t>
  </si>
  <si>
    <t>كهرب</t>
  </si>
  <si>
    <t>غدير عبد الحميد</t>
  </si>
  <si>
    <t>غزل حسن</t>
  </si>
  <si>
    <t>صبا</t>
  </si>
  <si>
    <t>غفران اليونس</t>
  </si>
  <si>
    <t>غياث حيدر</t>
  </si>
  <si>
    <t>فاديه الحسين</t>
  </si>
  <si>
    <t>فايز الشعار</t>
  </si>
  <si>
    <t>فريد الغزاوي</t>
  </si>
  <si>
    <t>كمال شلهوب</t>
  </si>
  <si>
    <t>لينا كرداس</t>
  </si>
  <si>
    <t>ليندا السيدرباح</t>
  </si>
  <si>
    <t>والدتهاغزوه</t>
  </si>
  <si>
    <t>مارلين الحسيان</t>
  </si>
  <si>
    <t>مالك الاطرش</t>
  </si>
  <si>
    <t>مالك الخيوتي</t>
  </si>
  <si>
    <t>ماهر المليحان</t>
  </si>
  <si>
    <t>شاووش</t>
  </si>
  <si>
    <t>فوازة</t>
  </si>
  <si>
    <t>مجد العفين</t>
  </si>
  <si>
    <t>محمد الخضور</t>
  </si>
  <si>
    <t>بسيم</t>
  </si>
  <si>
    <t>محمد الدنيفات</t>
  </si>
  <si>
    <t>محمد العباس</t>
  </si>
  <si>
    <t>ميه</t>
  </si>
  <si>
    <t>محمد سامي علي</t>
  </si>
  <si>
    <t>حكمية</t>
  </si>
  <si>
    <t>محمد علي خطاب</t>
  </si>
  <si>
    <t>هيام فياض</t>
  </si>
  <si>
    <t>محمد مقصود</t>
  </si>
  <si>
    <t>محمد وسيم المسوتي</t>
  </si>
  <si>
    <t>محمد يوسف</t>
  </si>
  <si>
    <t>سكر</t>
  </si>
  <si>
    <t>محمود ابراهيم</t>
  </si>
  <si>
    <t>محمود القاضي</t>
  </si>
  <si>
    <t>كريمة</t>
  </si>
  <si>
    <t>محمود دياب</t>
  </si>
  <si>
    <t>نجلة</t>
  </si>
  <si>
    <t>محمود عبد الجواد</t>
  </si>
  <si>
    <t>مروه صلاح</t>
  </si>
  <si>
    <t>مريم بعلة</t>
  </si>
  <si>
    <t>محمد نعيم</t>
  </si>
  <si>
    <t>مصطفى اشريفه</t>
  </si>
  <si>
    <t>مصطفى السوعان</t>
  </si>
  <si>
    <t>جدوع</t>
  </si>
  <si>
    <t>مضر عفيف</t>
  </si>
  <si>
    <t>ازدهار يوسف</t>
  </si>
  <si>
    <t>مظفر الخوالده</t>
  </si>
  <si>
    <t xml:space="preserve">جمال </t>
  </si>
  <si>
    <t xml:space="preserve">عائشة </t>
  </si>
  <si>
    <t xml:space="preserve">مشفى درعا </t>
  </si>
  <si>
    <t>ملاذ المحمود</t>
  </si>
  <si>
    <t>منور السلوم</t>
  </si>
  <si>
    <t>مهاب خرفان</t>
  </si>
  <si>
    <t>اميمه سلمان</t>
  </si>
  <si>
    <t>بيطاريه</t>
  </si>
  <si>
    <t>مهران الجنادي</t>
  </si>
  <si>
    <t>مهند عبد الغني</t>
  </si>
  <si>
    <t>مهند كعدان الشالاتي</t>
  </si>
  <si>
    <t>ناصر زطام</t>
  </si>
  <si>
    <t>عذره</t>
  </si>
  <si>
    <t>نانسي زيد</t>
  </si>
  <si>
    <t>جباغ</t>
  </si>
  <si>
    <t>نجاه العلي</t>
  </si>
  <si>
    <t>نجلاء جوهره</t>
  </si>
  <si>
    <t>طيرجمله</t>
  </si>
  <si>
    <t>نسرين الاحمد</t>
  </si>
  <si>
    <t>عطور</t>
  </si>
  <si>
    <t>نضال صالح</t>
  </si>
  <si>
    <t>نغم العلان</t>
  </si>
  <si>
    <t>نوار سويدان</t>
  </si>
  <si>
    <t>نوار عيسى</t>
  </si>
  <si>
    <t>نور شامي</t>
  </si>
  <si>
    <t>ارزيلا</t>
  </si>
  <si>
    <t>نور عجاج</t>
  </si>
  <si>
    <t>هبه عثمان</t>
  </si>
  <si>
    <t>غطروف</t>
  </si>
  <si>
    <t>هديل خلوف</t>
  </si>
  <si>
    <t>نوخه</t>
  </si>
  <si>
    <t>هيثم قبلاوي</t>
  </si>
  <si>
    <t>وديع حمود</t>
  </si>
  <si>
    <t>وعد ابو حمره</t>
  </si>
  <si>
    <t>وفاء صلوح</t>
  </si>
  <si>
    <t>ولاء خضر</t>
  </si>
  <si>
    <t>يارا عبود</t>
  </si>
  <si>
    <t>ياسر ادريس</t>
  </si>
  <si>
    <t>يحيى عوض</t>
  </si>
  <si>
    <t>يعرب صبح</t>
  </si>
  <si>
    <t>فردوس</t>
  </si>
  <si>
    <t>يوسف الخالد</t>
  </si>
  <si>
    <t>يوسف باغوض</t>
  </si>
  <si>
    <t>يوسف سليمان</t>
  </si>
  <si>
    <t xml:space="preserve">صالح سالم </t>
  </si>
  <si>
    <t xml:space="preserve">محمد سميح </t>
  </si>
  <si>
    <t xml:space="preserve">ام البنين </t>
  </si>
  <si>
    <t>حمزة جري</t>
  </si>
  <si>
    <t>رأفت شقير</t>
  </si>
  <si>
    <t>دعاء حديفه</t>
  </si>
  <si>
    <t xml:space="preserve">وفاء </t>
  </si>
  <si>
    <t>مطيع</t>
  </si>
  <si>
    <t>نبع الصخر</t>
  </si>
  <si>
    <t>موحسن</t>
  </si>
  <si>
    <t xml:space="preserve">سليمان </t>
  </si>
  <si>
    <t>محمد فلاح</t>
  </si>
  <si>
    <t>سفير نصور</t>
  </si>
  <si>
    <t>دارين طراف</t>
  </si>
  <si>
    <t>سهام بري</t>
  </si>
  <si>
    <t>انس الجبر</t>
  </si>
  <si>
    <t>سمير الناطور</t>
  </si>
  <si>
    <t>عامر ملص</t>
  </si>
  <si>
    <t>خالد درويش</t>
  </si>
  <si>
    <t>عمر عمر</t>
  </si>
  <si>
    <t>همام يوسف</t>
  </si>
  <si>
    <t>بصرامه</t>
  </si>
  <si>
    <t>علي حسن</t>
  </si>
  <si>
    <t>محمود قويقه</t>
  </si>
  <si>
    <t>عبدالحليم</t>
  </si>
  <si>
    <t>دارين الجحجاح</t>
  </si>
  <si>
    <t>درنه</t>
  </si>
  <si>
    <t>صياح</t>
  </si>
  <si>
    <t>شفيقه</t>
  </si>
  <si>
    <t>حتيتة التركمان</t>
  </si>
  <si>
    <t>احمد الحاج</t>
  </si>
  <si>
    <t>اسماعيل اسماعيل</t>
  </si>
  <si>
    <t>اكرم القادري</t>
  </si>
  <si>
    <t>ايهم هلال</t>
  </si>
  <si>
    <t>أحمد صالح</t>
  </si>
  <si>
    <t>بشار خير</t>
  </si>
  <si>
    <t>تسنيم وهيبه</t>
  </si>
  <si>
    <t>جعفر حمدان</t>
  </si>
  <si>
    <t>منتجب</t>
  </si>
  <si>
    <t>اشواق</t>
  </si>
  <si>
    <t>حازم السمان</t>
  </si>
  <si>
    <t>مازينا</t>
  </si>
  <si>
    <t>حسن البليخ</t>
  </si>
  <si>
    <t>عوش</t>
  </si>
  <si>
    <t>حسين محمود</t>
  </si>
  <si>
    <t>خديجة الفروان</t>
  </si>
  <si>
    <t>ديمه يوسف</t>
  </si>
  <si>
    <t>امير</t>
  </si>
  <si>
    <t>راما الحمد</t>
  </si>
  <si>
    <t>رائد الأحمد</t>
  </si>
  <si>
    <t>رقيه العليوي</t>
  </si>
  <si>
    <t>جوزه</t>
  </si>
  <si>
    <t>رياض المحمد</t>
  </si>
  <si>
    <t>طلو</t>
  </si>
  <si>
    <t>ساري زيود</t>
  </si>
  <si>
    <t>سلسل السعد</t>
  </si>
  <si>
    <t>سلمان وسوف</t>
  </si>
  <si>
    <t>صفاء العبدالله</t>
  </si>
  <si>
    <t>صفاء مصطفى</t>
  </si>
  <si>
    <t>ضياء علوش</t>
  </si>
  <si>
    <t>ضياء قطان</t>
  </si>
  <si>
    <t>عبد الاله رجب</t>
  </si>
  <si>
    <t>منتها</t>
  </si>
  <si>
    <t>عبدالله خطيب</t>
  </si>
  <si>
    <t>عبدالله عليا</t>
  </si>
  <si>
    <t>سريا</t>
  </si>
  <si>
    <t>دير قانون</t>
  </si>
  <si>
    <t>عبدالله ليلا</t>
  </si>
  <si>
    <t>بكريه</t>
  </si>
  <si>
    <t>عصام خدام الجامع</t>
  </si>
  <si>
    <t>عفراء اسعد</t>
  </si>
  <si>
    <t>علي رزق</t>
  </si>
  <si>
    <t>مولود</t>
  </si>
  <si>
    <t>الخندق الغربي</t>
  </si>
  <si>
    <t>علي زيدان</t>
  </si>
  <si>
    <t>فاديه المسوتي</t>
  </si>
  <si>
    <t>أنفال</t>
  </si>
  <si>
    <t>لبنى جزار</t>
  </si>
  <si>
    <t>لمى نابوتي</t>
  </si>
  <si>
    <t>محمد الحمصي</t>
  </si>
  <si>
    <t>محمد السلامه</t>
  </si>
  <si>
    <t>محمد العقله</t>
  </si>
  <si>
    <t xml:space="preserve">رأس المعرة </t>
  </si>
  <si>
    <t>محمد داود</t>
  </si>
  <si>
    <t>محمدخير السليم</t>
  </si>
  <si>
    <t>نمره</t>
  </si>
  <si>
    <t>محمدصابر شحاده</t>
  </si>
  <si>
    <t>محمدعمر الديري</t>
  </si>
  <si>
    <t>شاهر</t>
  </si>
  <si>
    <t>محمديزن حبشيه</t>
  </si>
  <si>
    <t>بشران</t>
  </si>
  <si>
    <t>مرتضى أحمد</t>
  </si>
  <si>
    <t>نورس اسعيد</t>
  </si>
  <si>
    <t>وديع حمدان</t>
  </si>
  <si>
    <t>ارزى</t>
  </si>
  <si>
    <t>ايهاب سماره</t>
  </si>
  <si>
    <t>وصفي المهنا</t>
  </si>
  <si>
    <t>انفصال</t>
  </si>
  <si>
    <t>باسل خلف</t>
  </si>
  <si>
    <t>بسمه العوني</t>
  </si>
  <si>
    <t>تمام ناصر</t>
  </si>
  <si>
    <t>حسين حمود</t>
  </si>
  <si>
    <t>حمزه وهبه</t>
  </si>
  <si>
    <t>عبدالكريم البخيت</t>
  </si>
  <si>
    <t>علي سعد</t>
  </si>
  <si>
    <t>معن</t>
  </si>
  <si>
    <t>فداء يونس</t>
  </si>
  <si>
    <t>عبدالحكيم</t>
  </si>
  <si>
    <t>محمد خير السعيد</t>
  </si>
  <si>
    <t>محمد مشوح</t>
  </si>
  <si>
    <t>محمد نبعه</t>
  </si>
  <si>
    <t>محمداسامه الحمامي</t>
  </si>
  <si>
    <t>محمدبهاء الشرع</t>
  </si>
  <si>
    <t>نور الدين الابراهيم</t>
  </si>
  <si>
    <t>سجا سعد الدين</t>
  </si>
  <si>
    <t xml:space="preserve">حامر </t>
  </si>
  <si>
    <t>ابراهيم الحمد</t>
  </si>
  <si>
    <t>احمد العبد الله</t>
  </si>
  <si>
    <t>احمد الموسى</t>
  </si>
  <si>
    <t>اسماعيل المحمد</t>
  </si>
  <si>
    <t>امل اسكندر</t>
  </si>
  <si>
    <t>غزاله عباس</t>
  </si>
  <si>
    <t>أنس العر</t>
  </si>
  <si>
    <t>بدر الشيخ</t>
  </si>
  <si>
    <t>بيداء شاهين</t>
  </si>
  <si>
    <t>حسن سلمان</t>
  </si>
  <si>
    <t>حنان عبدالرحمن</t>
  </si>
  <si>
    <t>طرفة</t>
  </si>
  <si>
    <t>حيدر علي</t>
  </si>
  <si>
    <t>نجاه</t>
  </si>
  <si>
    <t>دعاء الخياط</t>
  </si>
  <si>
    <t>رجاء الحسن</t>
  </si>
  <si>
    <t>رصين هيفه</t>
  </si>
  <si>
    <t>رهف شلبي</t>
  </si>
  <si>
    <t>روضه الحنفي</t>
  </si>
  <si>
    <t>شيرين الخلف</t>
  </si>
  <si>
    <t>عبير لطفي</t>
  </si>
  <si>
    <t>علي حبيب</t>
  </si>
  <si>
    <t>عمار حمدان</t>
  </si>
  <si>
    <t>فادي عباس</t>
  </si>
  <si>
    <t>نرمين حسون</t>
  </si>
  <si>
    <t>حسون</t>
  </si>
  <si>
    <t>تشايع</t>
  </si>
  <si>
    <t>حسن شاوي</t>
  </si>
  <si>
    <t>بغداد</t>
  </si>
  <si>
    <t>عامر زيتون</t>
  </si>
  <si>
    <t>علية</t>
  </si>
  <si>
    <t>عبير حمد</t>
  </si>
  <si>
    <t>محمد العلي</t>
  </si>
  <si>
    <t>الحتان</t>
  </si>
  <si>
    <t>غرام العبسي</t>
  </si>
  <si>
    <t>فهميه</t>
  </si>
  <si>
    <t>نعامه</t>
  </si>
  <si>
    <t>فوازه الحمد</t>
  </si>
  <si>
    <t>اثنيه</t>
  </si>
  <si>
    <t>روفيده سعيد</t>
  </si>
  <si>
    <t>محمد غزوان</t>
  </si>
  <si>
    <t xml:space="preserve">الضمير </t>
  </si>
  <si>
    <t>حلا</t>
  </si>
  <si>
    <t>اسماعيل جنود</t>
  </si>
  <si>
    <t>لجين هلال</t>
  </si>
  <si>
    <t xml:space="preserve">رامز </t>
  </si>
  <si>
    <t xml:space="preserve">يسرى </t>
  </si>
  <si>
    <t>محمد مرهج</t>
  </si>
  <si>
    <t>امون</t>
  </si>
  <si>
    <t>بويتات</t>
  </si>
  <si>
    <t xml:space="preserve">سارة الابراهيم </t>
  </si>
  <si>
    <t>مقبوله ابوزر المللي الكردي</t>
  </si>
  <si>
    <t>امين الديب</t>
  </si>
  <si>
    <t>بلال السويلم</t>
  </si>
  <si>
    <t>تغريد المجاريش</t>
  </si>
  <si>
    <t>عصام الدين</t>
  </si>
  <si>
    <t>وفاء العسالي</t>
  </si>
  <si>
    <t>جمانه عثمان</t>
  </si>
  <si>
    <t>أنيسه</t>
  </si>
  <si>
    <t>حسام الحمد الفريح</t>
  </si>
  <si>
    <t>حسن الخضر</t>
  </si>
  <si>
    <t>خلود عجاج</t>
  </si>
  <si>
    <t>رماح جوبان</t>
  </si>
  <si>
    <t>عبد الاله مرعي</t>
  </si>
  <si>
    <t>ركان</t>
  </si>
  <si>
    <t>علي سوار</t>
  </si>
  <si>
    <t>ماهر زعزع</t>
  </si>
  <si>
    <t>محمد سعيد الصليبي</t>
  </si>
  <si>
    <t>محمد ناظم الحاج علي</t>
  </si>
  <si>
    <t>مروه العسراوي</t>
  </si>
  <si>
    <t>نور الخضور</t>
  </si>
  <si>
    <t>وفاء مخلوف</t>
  </si>
  <si>
    <t>هديل عبد الخالق</t>
  </si>
  <si>
    <t>ولاء قرضاب</t>
  </si>
  <si>
    <t xml:space="preserve">وهيب </t>
  </si>
  <si>
    <t>ياسين عباس</t>
  </si>
  <si>
    <t>ايمان الحساني</t>
  </si>
  <si>
    <t>ابتسام السلامه</t>
  </si>
  <si>
    <t>فداء شاهين</t>
  </si>
  <si>
    <t>ايمان رمضان</t>
  </si>
  <si>
    <t>بسيمة</t>
  </si>
  <si>
    <t>تماره الصالحاني</t>
  </si>
  <si>
    <t>ادريس</t>
  </si>
  <si>
    <t>فضيله الفندي</t>
  </si>
  <si>
    <t>جلنار عنقا</t>
  </si>
  <si>
    <t xml:space="preserve">صقر </t>
  </si>
  <si>
    <t>دعاء الطرشان</t>
  </si>
  <si>
    <t>سحر حجازي</t>
  </si>
  <si>
    <t>الطيبه</t>
  </si>
  <si>
    <t>رانيه الحلبي</t>
  </si>
  <si>
    <t>سميره الريني</t>
  </si>
  <si>
    <t>فزه</t>
  </si>
  <si>
    <t>شادي نعمان</t>
  </si>
  <si>
    <t>اناس</t>
  </si>
  <si>
    <t>عباس الشمالي</t>
  </si>
  <si>
    <t>عقيل الديبو</t>
  </si>
  <si>
    <t>علي المحمد الحيد</t>
  </si>
  <si>
    <t>الخميسية</t>
  </si>
  <si>
    <t>لوجين بركات</t>
  </si>
  <si>
    <t>المعتز</t>
  </si>
  <si>
    <t>محمد السخني</t>
  </si>
  <si>
    <t>محمد عموري</t>
  </si>
  <si>
    <t>محمود الخرج</t>
  </si>
  <si>
    <t>محمود حمش</t>
  </si>
  <si>
    <t>نجم الدين الطوطو</t>
  </si>
  <si>
    <t>عبد الجليل</t>
  </si>
  <si>
    <t>نجمه سلامه</t>
  </si>
  <si>
    <t>نجود الحسين</t>
  </si>
  <si>
    <t>امنه حاج احمد حساني</t>
  </si>
  <si>
    <t>وائل اسماعيل</t>
  </si>
  <si>
    <t>مرشد</t>
  </si>
  <si>
    <t>وسيم المرارالغزالي</t>
  </si>
  <si>
    <t>خليل الفطايري</t>
  </si>
  <si>
    <t>غيدا</t>
  </si>
  <si>
    <t>ريجينا حويجه</t>
  </si>
  <si>
    <t>ناصر الدين جنيدي</t>
  </si>
  <si>
    <t>كفا احمد</t>
  </si>
  <si>
    <t>عبد الله السلوم</t>
  </si>
  <si>
    <t>فرح جاويش المصري</t>
  </si>
  <si>
    <t>ميسون شحرور</t>
  </si>
  <si>
    <t>بيان شحرور</t>
  </si>
  <si>
    <t>نائلة الحريري الشوالي</t>
  </si>
  <si>
    <t>هاني صبحه</t>
  </si>
  <si>
    <t>يزن اسماعيل</t>
  </si>
  <si>
    <t>حسان الزهراوي</t>
  </si>
  <si>
    <t>معارة الاخوان</t>
  </si>
  <si>
    <t>بركات</t>
  </si>
  <si>
    <t>راجحه</t>
  </si>
  <si>
    <t>غفران حتاحت</t>
  </si>
  <si>
    <t>آلاء بعلي</t>
  </si>
  <si>
    <t>مرضيه</t>
  </si>
  <si>
    <t>تهامه صقور</t>
  </si>
  <si>
    <t>زينب مصري</t>
  </si>
  <si>
    <t>جهيده حميده</t>
  </si>
  <si>
    <t>رأفت صافي</t>
  </si>
  <si>
    <t>فاديه هلال</t>
  </si>
  <si>
    <t>هالة</t>
  </si>
  <si>
    <t>محمد خيربك</t>
  </si>
  <si>
    <t>عسليه</t>
  </si>
  <si>
    <t>محمد خير الحريري</t>
  </si>
  <si>
    <t>احمد الكحيص</t>
  </si>
  <si>
    <t>اضحيه</t>
  </si>
  <si>
    <t>آلاء ملحم</t>
  </si>
  <si>
    <t>سليمان سليمان</t>
  </si>
  <si>
    <t>عبدالكريم نادر</t>
  </si>
  <si>
    <t>محمد الناصر</t>
  </si>
  <si>
    <t>مرح حميشه</t>
  </si>
  <si>
    <t>مصطفى سفلو</t>
  </si>
  <si>
    <t>وسام الدين كايد</t>
  </si>
  <si>
    <t>احمد علوش</t>
  </si>
  <si>
    <t>سناء علي</t>
  </si>
  <si>
    <t>علا ياسمينه</t>
  </si>
  <si>
    <t>إمتثال</t>
  </si>
  <si>
    <t>لبابه رابح</t>
  </si>
  <si>
    <t>سوزانا</t>
  </si>
  <si>
    <t>محمد علي حسين</t>
  </si>
  <si>
    <t>يسرا</t>
  </si>
  <si>
    <t>محمد نور فارس</t>
  </si>
  <si>
    <t>هدى القويدر</t>
  </si>
  <si>
    <t>ياسمين الهمام</t>
  </si>
  <si>
    <t>فطومة</t>
  </si>
  <si>
    <t>يامن عنجاري</t>
  </si>
  <si>
    <t>احمد السبع</t>
  </si>
  <si>
    <t>احمد عبدالقادر</t>
  </si>
  <si>
    <t>ايمان لالا</t>
  </si>
  <si>
    <t>أيهم مهنا</t>
  </si>
  <si>
    <t>مسره</t>
  </si>
  <si>
    <t>بشرى صافي</t>
  </si>
  <si>
    <t>رامه الحمصي</t>
  </si>
  <si>
    <t>محمد شفيق</t>
  </si>
  <si>
    <t>رامي الكلش</t>
  </si>
  <si>
    <t>سومر الطربوش</t>
  </si>
  <si>
    <t>فاتن زريقة</t>
  </si>
  <si>
    <t>جهينا</t>
  </si>
  <si>
    <t>لبابه حتري</t>
  </si>
  <si>
    <t>محمد خابوري</t>
  </si>
  <si>
    <t>مفيدة السلامة</t>
  </si>
  <si>
    <t>جورية</t>
  </si>
  <si>
    <t>منى الشهاب</t>
  </si>
  <si>
    <t>شيراز</t>
  </si>
  <si>
    <t>نزار الحطاب</t>
  </si>
  <si>
    <t>يارا فتنه</t>
  </si>
  <si>
    <t>بشار سليمان</t>
  </si>
  <si>
    <t>بهار يسكان</t>
  </si>
  <si>
    <t>حبيبه</t>
  </si>
  <si>
    <t>تسنيم القصاص</t>
  </si>
  <si>
    <t>رعد الطويل</t>
  </si>
  <si>
    <t>روان عقيل</t>
  </si>
  <si>
    <t>جدعان</t>
  </si>
  <si>
    <t>ريم دياب</t>
  </si>
  <si>
    <t>ريما حاتم</t>
  </si>
  <si>
    <t>محمد كرم الاحمد</t>
  </si>
  <si>
    <t>نادر الشايطه</t>
  </si>
  <si>
    <t>تمارا سعيد</t>
  </si>
  <si>
    <t>رنيم قيس</t>
  </si>
  <si>
    <t>نغم الفلاح</t>
  </si>
  <si>
    <t>ذوالفقار جركس</t>
  </si>
  <si>
    <t>فاتن سعد</t>
  </si>
  <si>
    <t xml:space="preserve">الصنمين </t>
  </si>
  <si>
    <t>همام الرجب</t>
  </si>
  <si>
    <t>ادهم</t>
  </si>
  <si>
    <t>بسين</t>
  </si>
  <si>
    <t>كميل</t>
  </si>
  <si>
    <t>راما النعسان</t>
  </si>
  <si>
    <t>حيان السعيفان</t>
  </si>
  <si>
    <t>مساكن دوما</t>
  </si>
  <si>
    <t>فائده</t>
  </si>
  <si>
    <t>مطيعه</t>
  </si>
  <si>
    <t>زيدان</t>
  </si>
  <si>
    <t xml:space="preserve">قدسيا </t>
  </si>
  <si>
    <t>بدريه</t>
  </si>
  <si>
    <t>غير سورية</t>
  </si>
  <si>
    <t>عطيه</t>
  </si>
  <si>
    <t>وسام</t>
  </si>
  <si>
    <t>محمدايهم مهره</t>
  </si>
  <si>
    <t>رائدة</t>
  </si>
  <si>
    <t xml:space="preserve">جمرايا </t>
  </si>
  <si>
    <t>جعفر مخلوف</t>
  </si>
  <si>
    <t>شيحة</t>
  </si>
  <si>
    <t>داني كسيري</t>
  </si>
  <si>
    <t>جريس</t>
  </si>
  <si>
    <t>زاهر الحمصي</t>
  </si>
  <si>
    <t>عبد الرحمن عبدو</t>
  </si>
  <si>
    <t>علا عبد الرحمن</t>
  </si>
  <si>
    <t>نوار سليمان</t>
  </si>
  <si>
    <t>فرات عيسى</t>
  </si>
  <si>
    <t>هاني الحنبرجي</t>
  </si>
  <si>
    <t>ولاء حمزه</t>
  </si>
  <si>
    <t>احمد عجيب</t>
  </si>
  <si>
    <t>اغيد رسول</t>
  </si>
  <si>
    <t>الهام زينو</t>
  </si>
  <si>
    <t>رهف احمد</t>
  </si>
  <si>
    <t>مريم الاحمد</t>
  </si>
  <si>
    <t>سمر اسماعيل</t>
  </si>
  <si>
    <t>والدتهافتنة</t>
  </si>
  <si>
    <t>عائشه الشاملي</t>
  </si>
  <si>
    <t>عبد الله عمار</t>
  </si>
  <si>
    <t>ليلى المصري</t>
  </si>
  <si>
    <t>ليلى ابراهيم</t>
  </si>
  <si>
    <t>مهند غبره</t>
  </si>
  <si>
    <t>موفق الفريح</t>
  </si>
  <si>
    <t>ترفة</t>
  </si>
  <si>
    <t>ابراهيم يوسف</t>
  </si>
  <si>
    <t>رهف جمول</t>
  </si>
  <si>
    <t>عبد القادر يحيى</t>
  </si>
  <si>
    <t>محمد علي شما</t>
  </si>
  <si>
    <t>بسمان العموري</t>
  </si>
  <si>
    <t>رهام مصطفى</t>
  </si>
  <si>
    <t>آسيه</t>
  </si>
  <si>
    <t>سعد الحاج</t>
  </si>
  <si>
    <t>نوفا</t>
  </si>
  <si>
    <t>قاسم السفيره</t>
  </si>
  <si>
    <t>ثنوه</t>
  </si>
  <si>
    <t>سمر داود</t>
  </si>
  <si>
    <t>مجدلين</t>
  </si>
  <si>
    <t>لميس المحمد</t>
  </si>
  <si>
    <t>غاده ابو عليقه</t>
  </si>
  <si>
    <t>عكل</t>
  </si>
  <si>
    <t>عبد السلام الزعبي</t>
  </si>
  <si>
    <t>منير نصره</t>
  </si>
  <si>
    <t>اكرم شحرور</t>
  </si>
  <si>
    <t>محمد غياث فطيمه</t>
  </si>
  <si>
    <t>احلام مقداد</t>
  </si>
  <si>
    <t>كفتين</t>
  </si>
  <si>
    <t>بحريه</t>
  </si>
  <si>
    <t>سلحب</t>
  </si>
  <si>
    <t>وديع سعاده</t>
  </si>
  <si>
    <t>بيان الشعبي</t>
  </si>
  <si>
    <t>مجد قاتول</t>
  </si>
  <si>
    <t>انتصاف</t>
  </si>
  <si>
    <t>بلال تيرو</t>
  </si>
  <si>
    <t>جيهان العلبي</t>
  </si>
  <si>
    <t>علي الحاج أحمد</t>
  </si>
  <si>
    <t>مرهف حجازي</t>
  </si>
  <si>
    <t>نهيدى حمود</t>
  </si>
  <si>
    <t>افرنجية</t>
  </si>
  <si>
    <t>وائل القديمي</t>
  </si>
  <si>
    <t>رشا اسحق</t>
  </si>
  <si>
    <t>احمد موعد</t>
  </si>
  <si>
    <t>دانيا عامر</t>
  </si>
  <si>
    <t>سماح حنتوش</t>
  </si>
  <si>
    <t xml:space="preserve">جسر الشغور </t>
  </si>
  <si>
    <t>شامل الخطيب</t>
  </si>
  <si>
    <t>عبدي</t>
  </si>
  <si>
    <t>صفوان حمود</t>
  </si>
  <si>
    <t>سريره</t>
  </si>
  <si>
    <t>علي هرموش</t>
  </si>
  <si>
    <t>وعد عقيل</t>
  </si>
  <si>
    <t>براء النجار</t>
  </si>
  <si>
    <t>جمانه الأشهب</t>
  </si>
  <si>
    <t>رنا الشوفي</t>
  </si>
  <si>
    <t>عهد ديب</t>
  </si>
  <si>
    <t>ميلاد الابراهيم</t>
  </si>
  <si>
    <t>نجوى الشيخ</t>
  </si>
  <si>
    <t>نيرمين القداح</t>
  </si>
  <si>
    <t>هبه برو</t>
  </si>
  <si>
    <t>يوسف خنصر</t>
  </si>
  <si>
    <t>اسيه</t>
  </si>
  <si>
    <t>خليل وفا</t>
  </si>
  <si>
    <t>ريهام الحسين</t>
  </si>
  <si>
    <t xml:space="preserve">رويده </t>
  </si>
  <si>
    <t>لينا ديوب</t>
  </si>
  <si>
    <t>هديه الرفاعي</t>
  </si>
  <si>
    <t>صالح الجاسم</t>
  </si>
  <si>
    <t>هنفه</t>
  </si>
  <si>
    <t>هاجر الصالح</t>
  </si>
  <si>
    <t>اميه الخطيب</t>
  </si>
  <si>
    <t>مزده</t>
  </si>
  <si>
    <t>رؤى حسن</t>
  </si>
  <si>
    <t>لجينه هومان</t>
  </si>
  <si>
    <t>نور الغزالي</t>
  </si>
  <si>
    <t>ثائره</t>
  </si>
  <si>
    <t>ساندرا ثابت</t>
  </si>
  <si>
    <t>لبيبه فتحي</t>
  </si>
  <si>
    <t>كرم الحلبوني</t>
  </si>
  <si>
    <t>عواد</t>
  </si>
  <si>
    <t>راما محمد</t>
  </si>
  <si>
    <t>سومر محمد</t>
  </si>
  <si>
    <t>العروس</t>
  </si>
  <si>
    <t>فادي النفره</t>
  </si>
  <si>
    <t>هيام حمود</t>
  </si>
  <si>
    <t>سعاد القاضي</t>
  </si>
  <si>
    <t>ثائر النمر</t>
  </si>
  <si>
    <t>رغيد البسيط</t>
  </si>
  <si>
    <t>سماح الشيحاوي</t>
  </si>
  <si>
    <t>رداح</t>
  </si>
  <si>
    <t>غناء كريزان</t>
  </si>
  <si>
    <t>نادره حماده</t>
  </si>
  <si>
    <t>لارا محمد</t>
  </si>
  <si>
    <t>مهران ضاهر</t>
  </si>
  <si>
    <t>خرما</t>
  </si>
  <si>
    <t>ياسمين علي</t>
  </si>
  <si>
    <t>يسر روميه</t>
  </si>
  <si>
    <t>زينب حمود</t>
  </si>
  <si>
    <t>عليا عقله</t>
  </si>
  <si>
    <t>سلام ابراهيم</t>
  </si>
  <si>
    <t>علي شبلي</t>
  </si>
  <si>
    <t>وعد حمزه</t>
  </si>
  <si>
    <t>منا العقاد</t>
  </si>
  <si>
    <t>مؤيد قطيمش</t>
  </si>
  <si>
    <t>لبابة</t>
  </si>
  <si>
    <t>ابراهيم الغزالي</t>
  </si>
  <si>
    <t>سعاد خليل</t>
  </si>
  <si>
    <t>سعيد سليمان</t>
  </si>
  <si>
    <t>امتسال ابراهيم</t>
  </si>
  <si>
    <t>كفركمره</t>
  </si>
  <si>
    <t>عمر الجوهر</t>
  </si>
  <si>
    <t>يحيى محمد</t>
  </si>
  <si>
    <t>ايناس رباح</t>
  </si>
  <si>
    <t>سهاد جولاق</t>
  </si>
  <si>
    <t>غدير حرفوش</t>
  </si>
  <si>
    <t>جهينة</t>
  </si>
  <si>
    <t>ليان وانلي</t>
  </si>
  <si>
    <t>ساما</t>
  </si>
  <si>
    <t>نورهان ابو خضر</t>
  </si>
  <si>
    <t>كرتو</t>
  </si>
  <si>
    <t>جعفر</t>
  </si>
  <si>
    <t>عفيفة</t>
  </si>
  <si>
    <t>جيانا العبد</t>
  </si>
  <si>
    <t>رانيا الحو</t>
  </si>
  <si>
    <t>عبدالرحيم</t>
  </si>
  <si>
    <t>أمجد الطويل</t>
  </si>
  <si>
    <t>لميا بصل</t>
  </si>
  <si>
    <t>عزيزه حمود</t>
  </si>
  <si>
    <t>زريقه</t>
  </si>
  <si>
    <t>محمد غيث سليمان</t>
  </si>
  <si>
    <t>مشاعل</t>
  </si>
  <si>
    <t>مالك حوري</t>
  </si>
  <si>
    <t xml:space="preserve">نبيها </t>
  </si>
  <si>
    <t xml:space="preserve">جرمانا </t>
  </si>
  <si>
    <t>عمران المصري</t>
  </si>
  <si>
    <t>موسى الحماده</t>
  </si>
  <si>
    <t>وزنه</t>
  </si>
  <si>
    <t>الخميسيه</t>
  </si>
  <si>
    <t>أحمد شهاب الدين</t>
  </si>
  <si>
    <t>خالد بكر</t>
  </si>
  <si>
    <t>فريزة</t>
  </si>
  <si>
    <t>طالب خضور</t>
  </si>
  <si>
    <t>نور الحلاق</t>
  </si>
  <si>
    <t>هاله شحادة</t>
  </si>
  <si>
    <t>عياش</t>
  </si>
  <si>
    <t>ثامر محمد</t>
  </si>
  <si>
    <t>شمسة</t>
  </si>
  <si>
    <t>لينا عمران</t>
  </si>
  <si>
    <t>ضحى الحسين</t>
  </si>
  <si>
    <t>ابراهيم الاشقر</t>
  </si>
  <si>
    <t xml:space="preserve">جيرود </t>
  </si>
  <si>
    <t>بتول اليوسف</t>
  </si>
  <si>
    <t>رنا زيدان</t>
  </si>
  <si>
    <t>نجوه</t>
  </si>
  <si>
    <t>روان دوخي</t>
  </si>
  <si>
    <t>سليمه موسى</t>
  </si>
  <si>
    <t>نغم الخطيب</t>
  </si>
  <si>
    <t>روحي</t>
  </si>
  <si>
    <t>داليا ابراهيم</t>
  </si>
  <si>
    <t>بشرى المجارحي</t>
  </si>
  <si>
    <t>هبه المطر</t>
  </si>
  <si>
    <t>ميرفت عربي</t>
  </si>
  <si>
    <t>جمانه قطيني</t>
  </si>
  <si>
    <t>خان شيخون</t>
  </si>
  <si>
    <t>خلف</t>
  </si>
  <si>
    <t>ماجد النادر</t>
  </si>
  <si>
    <t>روعه الرفاعي</t>
  </si>
  <si>
    <t xml:space="preserve">فائز </t>
  </si>
  <si>
    <t>هاني شاكر</t>
  </si>
  <si>
    <t>غرناطه</t>
  </si>
  <si>
    <t>اكرام جريوه</t>
  </si>
  <si>
    <t>علاء دخيل</t>
  </si>
  <si>
    <t>كرم سقر</t>
  </si>
  <si>
    <t>ايمان الدروبي</t>
  </si>
  <si>
    <t>علي ديرقانوني</t>
  </si>
  <si>
    <t>هيثم الخولة</t>
  </si>
  <si>
    <t>حيدر رضوان</t>
  </si>
  <si>
    <t>غياث شحاده</t>
  </si>
  <si>
    <t>محمد حماده</t>
  </si>
  <si>
    <t>محمود زاهده</t>
  </si>
  <si>
    <t>جيان شيخموس</t>
  </si>
  <si>
    <t>شيخ موس</t>
  </si>
  <si>
    <t>منال النحلاوي</t>
  </si>
  <si>
    <t>ديما غرز الدين</t>
  </si>
  <si>
    <t xml:space="preserve">قطنا </t>
  </si>
  <si>
    <t>فضة</t>
  </si>
  <si>
    <t>فهد سماحة</t>
  </si>
  <si>
    <t>مهند ديب</t>
  </si>
  <si>
    <t>اسامه الصالح</t>
  </si>
  <si>
    <t xml:space="preserve">نعيمه </t>
  </si>
  <si>
    <t>حنين ناصيف</t>
  </si>
  <si>
    <t>قطف</t>
  </si>
  <si>
    <t>محمد المحاميد</t>
  </si>
  <si>
    <t>يسرى شاميه</t>
  </si>
  <si>
    <t>امين عيسى</t>
  </si>
  <si>
    <t>شروق الخالد</t>
  </si>
  <si>
    <t>ليان صليبي</t>
  </si>
  <si>
    <t>انغام الاحمد</t>
  </si>
  <si>
    <t>أحمد نور المصري</t>
  </si>
  <si>
    <t>آلاء يوسف</t>
  </si>
  <si>
    <t>حسن حسين</t>
  </si>
  <si>
    <t>رجاء نورالدين</t>
  </si>
  <si>
    <t>فاطر عبود</t>
  </si>
  <si>
    <t>وسيم كلثوم</t>
  </si>
  <si>
    <t>هادي الشقا</t>
  </si>
  <si>
    <t>الاء شهاب</t>
  </si>
  <si>
    <t xml:space="preserve">صباح </t>
  </si>
  <si>
    <t>اسراء الموسى</t>
  </si>
  <si>
    <t>فرج الله</t>
  </si>
  <si>
    <t>شام سرور</t>
  </si>
  <si>
    <t>هدير النهر</t>
  </si>
  <si>
    <t>حسكه</t>
  </si>
  <si>
    <t>نسرين عيسى</t>
  </si>
  <si>
    <t>ابراهيم غزال</t>
  </si>
  <si>
    <t>درغام مستو</t>
  </si>
  <si>
    <t>بكي</t>
  </si>
  <si>
    <t>ادريس المهنه</t>
  </si>
  <si>
    <t>هتيمي</t>
  </si>
  <si>
    <t>واجد</t>
  </si>
  <si>
    <t>علي صارم</t>
  </si>
  <si>
    <t>منيفه ابو صبح</t>
  </si>
  <si>
    <t>اجود</t>
  </si>
  <si>
    <t>عيون</t>
  </si>
  <si>
    <t>شاديه لقطينه</t>
  </si>
  <si>
    <t>فاطمه الشهاب</t>
  </si>
  <si>
    <t>نايله</t>
  </si>
  <si>
    <t>اسامه عوض</t>
  </si>
  <si>
    <t>ثراء شايب</t>
  </si>
  <si>
    <t>سارة العواني</t>
  </si>
  <si>
    <t>اريج راجح</t>
  </si>
  <si>
    <t>السار الحاج كنامه</t>
  </si>
  <si>
    <t>نافع</t>
  </si>
  <si>
    <t>حسين المظلوم</t>
  </si>
  <si>
    <t>ايمان المظلوم</t>
  </si>
  <si>
    <t>حسين المعيدي</t>
  </si>
  <si>
    <t>دنيا ابو شقير</t>
  </si>
  <si>
    <t>ليلى شقير</t>
  </si>
  <si>
    <t>ريم علي</t>
  </si>
  <si>
    <t>سارة حامد</t>
  </si>
  <si>
    <t>مشفىدوما</t>
  </si>
  <si>
    <t>صفاء المحمد</t>
  </si>
  <si>
    <t>فجر</t>
  </si>
  <si>
    <t>نديمه</t>
  </si>
  <si>
    <t>منيره خضره</t>
  </si>
  <si>
    <t>احمدفؤاد</t>
  </si>
  <si>
    <t>ولاء العوده الله</t>
  </si>
  <si>
    <t>اماني مصطفى</t>
  </si>
  <si>
    <t>هيا فاضل</t>
  </si>
  <si>
    <t>جابر عيسى</t>
  </si>
  <si>
    <t>أسما</t>
  </si>
  <si>
    <t>زاما</t>
  </si>
  <si>
    <t>باسكال العلوش</t>
  </si>
  <si>
    <t xml:space="preserve">رافت خليف </t>
  </si>
  <si>
    <t>رهام العجق</t>
  </si>
  <si>
    <t>حمزه</t>
  </si>
  <si>
    <t>سها ريشة</t>
  </si>
  <si>
    <t>زللو</t>
  </si>
  <si>
    <t>علا بلاوني</t>
  </si>
  <si>
    <t>فائزة</t>
  </si>
  <si>
    <t>محمد مالك زباد</t>
  </si>
  <si>
    <t>بتول حيمود</t>
  </si>
  <si>
    <t>أكرم</t>
  </si>
  <si>
    <t>قنيطرة</t>
  </si>
  <si>
    <t>رؤى حميض</t>
  </si>
  <si>
    <t>ساره الخطيب</t>
  </si>
  <si>
    <t>لمى أمون</t>
  </si>
  <si>
    <t>زهراءالبتول</t>
  </si>
  <si>
    <t>مصطفى بكور</t>
  </si>
  <si>
    <t>مرح طيفور</t>
  </si>
  <si>
    <t>منال الرفاعي</t>
  </si>
  <si>
    <t>محمد الاشقر</t>
  </si>
  <si>
    <t>زاهد</t>
  </si>
  <si>
    <t>امنه الزعبي</t>
  </si>
  <si>
    <t>شفيقه الحسين</t>
  </si>
  <si>
    <t>سماح سمور</t>
  </si>
  <si>
    <t>ايمن السليمان</t>
  </si>
  <si>
    <t>وسام الفياض</t>
  </si>
  <si>
    <t>محمدعماد</t>
  </si>
  <si>
    <t>ايلي القطامي</t>
  </si>
  <si>
    <t>خربا</t>
  </si>
  <si>
    <t>فتحية الصياح</t>
  </si>
  <si>
    <t>فطيم ضراد</t>
  </si>
  <si>
    <t xml:space="preserve">علي ديوب </t>
  </si>
  <si>
    <t xml:space="preserve">حسنه </t>
  </si>
  <si>
    <t>وعد العساف</t>
  </si>
  <si>
    <t>المتينيه</t>
  </si>
  <si>
    <t>بتول الحميد</t>
  </si>
  <si>
    <t>حمد الحمد</t>
  </si>
  <si>
    <t xml:space="preserve">زيدان </t>
  </si>
  <si>
    <t xml:space="preserve">حسرات </t>
  </si>
  <si>
    <t>خليل العكل</t>
  </si>
  <si>
    <t>دهام الهادي</t>
  </si>
  <si>
    <t>قاهره</t>
  </si>
  <si>
    <t>قصي حمد</t>
  </si>
  <si>
    <t>نجوى الحسن</t>
  </si>
  <si>
    <t>باسل العلي</t>
  </si>
  <si>
    <t>رامي مقلد</t>
  </si>
  <si>
    <t>رامي</t>
  </si>
  <si>
    <t>سامر برغل حلو</t>
  </si>
  <si>
    <t xml:space="preserve">محمد موسى </t>
  </si>
  <si>
    <t xml:space="preserve">ماجد </t>
  </si>
  <si>
    <t>غزل فرواتي</t>
  </si>
  <si>
    <t>وعد حسين</t>
  </si>
  <si>
    <t>الحميديه</t>
  </si>
  <si>
    <t xml:space="preserve">وائل حسن </t>
  </si>
  <si>
    <t xml:space="preserve">ختام </t>
  </si>
  <si>
    <t>شفيق</t>
  </si>
  <si>
    <t>فهيمة</t>
  </si>
  <si>
    <t>ريم ديبو</t>
  </si>
  <si>
    <t>عامر الزغلول</t>
  </si>
  <si>
    <t>مها زغلول</t>
  </si>
  <si>
    <t>علي صلوح</t>
  </si>
  <si>
    <t xml:space="preserve">حسنة </t>
  </si>
  <si>
    <t xml:space="preserve">محي الدين </t>
  </si>
  <si>
    <t>الليث فياض</t>
  </si>
  <si>
    <t>مغلة كبيرة</t>
  </si>
  <si>
    <t>ربيع ربيع</t>
  </si>
  <si>
    <t>سمير شبول</t>
  </si>
  <si>
    <t>حسام محمود</t>
  </si>
  <si>
    <t>سيف الدين الهادي</t>
  </si>
  <si>
    <t>احمد رضا بزرة</t>
  </si>
  <si>
    <t>رنا الحبش</t>
  </si>
  <si>
    <t>ناريمان اسماعيل</t>
  </si>
  <si>
    <t>محمد الشحاده</t>
  </si>
  <si>
    <t>سلمان عيسى</t>
  </si>
  <si>
    <t>حسن دويبه</t>
  </si>
  <si>
    <t>بدرية جواد</t>
  </si>
  <si>
    <t>صفية جواد</t>
  </si>
  <si>
    <t>احمد الخلف</t>
  </si>
  <si>
    <t>عيدان</t>
  </si>
  <si>
    <t>سوريه</t>
  </si>
  <si>
    <t>النزازة</t>
  </si>
  <si>
    <t xml:space="preserve">نانسي رزق </t>
  </si>
  <si>
    <t xml:space="preserve">فادي </t>
  </si>
  <si>
    <t xml:space="preserve">فداء </t>
  </si>
  <si>
    <t>سعاد الخن</t>
  </si>
  <si>
    <t>سلمى ابراهيم</t>
  </si>
  <si>
    <t>خالد علوش</t>
  </si>
  <si>
    <t>محمود مسعود</t>
  </si>
  <si>
    <t>عرني</t>
  </si>
  <si>
    <t>مهاب سلوم</t>
  </si>
  <si>
    <t>منتهى خضور</t>
  </si>
  <si>
    <t xml:space="preserve">ليدي الخليل </t>
  </si>
  <si>
    <t xml:space="preserve">عبدو </t>
  </si>
  <si>
    <t xml:space="preserve">ثراء </t>
  </si>
  <si>
    <t>اسامه الزين</t>
  </si>
  <si>
    <t>رجاء شاهين</t>
  </si>
  <si>
    <t>الكريم</t>
  </si>
  <si>
    <t>فاطر غانم</t>
  </si>
  <si>
    <t>نظام الدين</t>
  </si>
  <si>
    <t>ضحى حافظ</t>
  </si>
  <si>
    <t>محمد معطي</t>
  </si>
  <si>
    <t>طليعه</t>
  </si>
  <si>
    <t>ناريمان شمس الدين</t>
  </si>
  <si>
    <t>يعرب عباس</t>
  </si>
  <si>
    <t>عاندة</t>
  </si>
  <si>
    <t>طرطوس صافيتا</t>
  </si>
  <si>
    <t>روان خليل</t>
  </si>
  <si>
    <t>ثلجه</t>
  </si>
  <si>
    <t>علاء جاويش</t>
  </si>
  <si>
    <t>أديبه</t>
  </si>
  <si>
    <t>تغريد حمزه</t>
  </si>
  <si>
    <t>احمد عز الدين</t>
  </si>
  <si>
    <t>حنان بدوي</t>
  </si>
  <si>
    <t xml:space="preserve">سعيد </t>
  </si>
  <si>
    <t>غدنه</t>
  </si>
  <si>
    <t>نصر الحق الدبوس</t>
  </si>
  <si>
    <t xml:space="preserve">مصلح </t>
  </si>
  <si>
    <t>محار موسى</t>
  </si>
  <si>
    <t>صبا مهنا</t>
  </si>
  <si>
    <t>بكا</t>
  </si>
  <si>
    <t>مياسه</t>
  </si>
  <si>
    <t>بشار رجب</t>
  </si>
  <si>
    <t>محمد حماد</t>
  </si>
  <si>
    <t>مدينه</t>
  </si>
  <si>
    <t>كتيبه</t>
  </si>
  <si>
    <t>غريب</t>
  </si>
  <si>
    <t>محسن عباس</t>
  </si>
  <si>
    <t>دعاء محمد</t>
  </si>
  <si>
    <t>ندى حمود</t>
  </si>
  <si>
    <t>وسيم الديب</t>
  </si>
  <si>
    <t>منى صقر</t>
  </si>
  <si>
    <t>والدتهاشهيره</t>
  </si>
  <si>
    <t>ناجي مقداد</t>
  </si>
  <si>
    <t>وائل المقداد</t>
  </si>
  <si>
    <t>محمدصلاح الدين</t>
  </si>
  <si>
    <t>ملكة مقصود</t>
  </si>
  <si>
    <t>ادهم الصليبي</t>
  </si>
  <si>
    <t>ماهر سلمان</t>
  </si>
  <si>
    <t>شذى السليمان</t>
  </si>
  <si>
    <t>علا ديوب</t>
  </si>
  <si>
    <t>يانا</t>
  </si>
  <si>
    <t>الخندق الشرقي</t>
  </si>
  <si>
    <t>ثريا الغاوي</t>
  </si>
  <si>
    <t>نور اسعد</t>
  </si>
  <si>
    <t>خضر العلي الضاهر</t>
  </si>
  <si>
    <t>الربيعه</t>
  </si>
  <si>
    <t>احمد الهاني</t>
  </si>
  <si>
    <t>ايمان البغدادي</t>
  </si>
  <si>
    <t>منتها بعلبكي</t>
  </si>
  <si>
    <t>عزام قصاب</t>
  </si>
  <si>
    <t>عبدالحميد النزاع</t>
  </si>
  <si>
    <t>البصره</t>
  </si>
  <si>
    <t>فاضل احمد</t>
  </si>
  <si>
    <t>ياسين دياب</t>
  </si>
  <si>
    <t>اسلام فندي</t>
  </si>
  <si>
    <t>غاده صوفي</t>
  </si>
  <si>
    <t>نورشان الخطيب</t>
  </si>
  <si>
    <t>الشرفة</t>
  </si>
  <si>
    <t>احمد الحاج علي</t>
  </si>
  <si>
    <t>خربة غزالة</t>
  </si>
  <si>
    <t>بشرى الصالح</t>
  </si>
  <si>
    <t>فلاح</t>
  </si>
  <si>
    <t xml:space="preserve">الصمدانية </t>
  </si>
  <si>
    <t>فاتن الشيخ عمر</t>
  </si>
  <si>
    <t>مضر الشمندى</t>
  </si>
  <si>
    <t>شادي حسن</t>
  </si>
  <si>
    <t>عين غليم</t>
  </si>
  <si>
    <t>امل العبد</t>
  </si>
  <si>
    <t>رويحه</t>
  </si>
  <si>
    <t>هجين</t>
  </si>
  <si>
    <t>حسن أحمد</t>
  </si>
  <si>
    <t>عبد الله الخضر</t>
  </si>
  <si>
    <t>ولاء هواري</t>
  </si>
  <si>
    <t>عبله الحسن</t>
  </si>
  <si>
    <t>طليوش</t>
  </si>
  <si>
    <t>كتبه</t>
  </si>
  <si>
    <t>البيان</t>
  </si>
  <si>
    <t>امل العوام</t>
  </si>
  <si>
    <t>معذه</t>
  </si>
  <si>
    <t>ليث ابو قاسم</t>
  </si>
  <si>
    <t>بكر الحمود</t>
  </si>
  <si>
    <t>سلام العتمه</t>
  </si>
  <si>
    <t>محمد سليمان بودر</t>
  </si>
  <si>
    <t>محمدخير الحاج عبدالله</t>
  </si>
  <si>
    <t>موحسن77</t>
  </si>
  <si>
    <t>سوزان الخليف</t>
  </si>
  <si>
    <t>شايش</t>
  </si>
  <si>
    <t>محمد الاسد</t>
  </si>
  <si>
    <t>طيفور</t>
  </si>
  <si>
    <t>أحمد مظلوم</t>
  </si>
  <si>
    <t>الروضة</t>
  </si>
  <si>
    <t>قيس زرقا</t>
  </si>
  <si>
    <t>سوزان رعيدي</t>
  </si>
  <si>
    <t>بديعه حسين</t>
  </si>
  <si>
    <t>غانه</t>
  </si>
  <si>
    <t>كندا اسماعيل</t>
  </si>
  <si>
    <t>جعفر مشاعل</t>
  </si>
  <si>
    <t>جنيت</t>
  </si>
  <si>
    <t>بترياس</t>
  </si>
  <si>
    <t>يزن محمود</t>
  </si>
  <si>
    <t>رودينه مخلوف</t>
  </si>
  <si>
    <t>عمار العلي الديب</t>
  </si>
  <si>
    <t>احمد صنديد</t>
  </si>
  <si>
    <t xml:space="preserve">سبينة </t>
  </si>
  <si>
    <t>رشا فياض</t>
  </si>
  <si>
    <t>نقير</t>
  </si>
  <si>
    <t>محمد الحباب</t>
  </si>
  <si>
    <t>ارنبة</t>
  </si>
  <si>
    <t>كفر عبيد</t>
  </si>
  <si>
    <t>معاذ الحاج محمد</t>
  </si>
  <si>
    <t>محمدعلي السلامه</t>
  </si>
  <si>
    <t>اريج سعيد</t>
  </si>
  <si>
    <t>بلال العيسى</t>
  </si>
  <si>
    <t>محمدفايز الحلواني الرفاعي</t>
  </si>
  <si>
    <t>دعاء عيسى</t>
  </si>
  <si>
    <t>سكينه السليمان</t>
  </si>
  <si>
    <t>لورين ضاهر</t>
  </si>
  <si>
    <t>فادي قرو</t>
  </si>
  <si>
    <t>بتول ابراهيم</t>
  </si>
  <si>
    <t>وضاح</t>
  </si>
  <si>
    <t>الصالحية</t>
  </si>
  <si>
    <t>رزان جعاره</t>
  </si>
  <si>
    <t>اسراء محمد هشام سلامه</t>
  </si>
  <si>
    <t>فريال سعود</t>
  </si>
  <si>
    <t>عبد الرحمن السوادي</t>
  </si>
  <si>
    <t>جباري</t>
  </si>
  <si>
    <t>أبو حمام</t>
  </si>
  <si>
    <t>سامر الغصين</t>
  </si>
  <si>
    <t>الشرائع</t>
  </si>
  <si>
    <t>معن علوش</t>
  </si>
  <si>
    <t>احمد عاش</t>
  </si>
  <si>
    <t>حتيته التركمان</t>
  </si>
  <si>
    <t>غيث أسعد</t>
  </si>
  <si>
    <t>كفريبوس</t>
  </si>
  <si>
    <t>وليد ابوكحله</t>
  </si>
  <si>
    <t>علاء ناصر</t>
  </si>
  <si>
    <t>نظمت</t>
  </si>
  <si>
    <t>منيعه</t>
  </si>
  <si>
    <t>ديروتان</t>
  </si>
  <si>
    <t>عبد المحمد</t>
  </si>
  <si>
    <t>فرحه</t>
  </si>
  <si>
    <t>اسماعيل جناد</t>
  </si>
  <si>
    <t>إيفا</t>
  </si>
  <si>
    <t>احمد غازي</t>
  </si>
  <si>
    <t>محمد الجبن</t>
  </si>
  <si>
    <t>رينيت فضه</t>
  </si>
  <si>
    <t>اسقبله</t>
  </si>
  <si>
    <t>دعاء اليونس</t>
  </si>
  <si>
    <t>آيه الدرار</t>
  </si>
  <si>
    <t>هدير</t>
  </si>
  <si>
    <t>جهان عثمان</t>
  </si>
  <si>
    <t>وائل حمزه</t>
  </si>
  <si>
    <t>مزكينة محمود</t>
  </si>
  <si>
    <t>بكر</t>
  </si>
  <si>
    <t>أشرف حسين</t>
  </si>
  <si>
    <t>حلوانيه</t>
  </si>
  <si>
    <t>هنادي خليفه</t>
  </si>
  <si>
    <t>محمد رشق</t>
  </si>
  <si>
    <t>محمد الحماده</t>
  </si>
  <si>
    <t>فطيمه</t>
  </si>
  <si>
    <t>مغربتين</t>
  </si>
  <si>
    <t>موفق القادري</t>
  </si>
  <si>
    <t>احمدفاتح</t>
  </si>
  <si>
    <t>أحمد آله رشي</t>
  </si>
  <si>
    <t>رتيبة</t>
  </si>
  <si>
    <t>احمد قيروز</t>
  </si>
  <si>
    <t>كفرتخاريم</t>
  </si>
  <si>
    <t>فراس عودة</t>
  </si>
  <si>
    <t>علي شاهين</t>
  </si>
  <si>
    <t>هدوب</t>
  </si>
  <si>
    <t>علي شيخ حسين</t>
  </si>
  <si>
    <t>الغندورة</t>
  </si>
  <si>
    <t>أحمد الشماط</t>
  </si>
  <si>
    <t>سهام محمد</t>
  </si>
  <si>
    <t>قوملق</t>
  </si>
  <si>
    <t>رولا طراف</t>
  </si>
  <si>
    <t>ثابت</t>
  </si>
  <si>
    <t>فاطمه محمد</t>
  </si>
  <si>
    <t>غمار سلمان</t>
  </si>
  <si>
    <t>سميه الفياض</t>
  </si>
  <si>
    <t xml:space="preserve">بشرى </t>
  </si>
  <si>
    <t>مالك الخطيب</t>
  </si>
  <si>
    <t>ولاء علي</t>
  </si>
  <si>
    <t>محمد رجب هدلا</t>
  </si>
  <si>
    <t>أحمد الهابط</t>
  </si>
  <si>
    <t xml:space="preserve">عربين </t>
  </si>
  <si>
    <t>آلاء بكر</t>
  </si>
  <si>
    <t>عبد الرحمن سرور</t>
  </si>
  <si>
    <t>سرور</t>
  </si>
  <si>
    <t>زين الدار</t>
  </si>
  <si>
    <t>كاسندرا الداود</t>
  </si>
  <si>
    <t>عبد الله تركماني</t>
  </si>
  <si>
    <t>غزل قيس</t>
  </si>
  <si>
    <t>عصماء حلاوة</t>
  </si>
  <si>
    <t>حلا جيروديه</t>
  </si>
  <si>
    <t>ايات ذياب</t>
  </si>
  <si>
    <t>رويحينه</t>
  </si>
  <si>
    <t>اسماعيل الحاج محمدعلي</t>
  </si>
  <si>
    <t>معرة النعمان</t>
  </si>
  <si>
    <t>حنان الفرا</t>
  </si>
  <si>
    <t>ايفيان البطرس</t>
  </si>
  <si>
    <t>دارين اسماعيل</t>
  </si>
  <si>
    <t>هناء حسن</t>
  </si>
  <si>
    <t>هيما شاهين</t>
  </si>
  <si>
    <t>اسعاف</t>
  </si>
  <si>
    <t>مختار المنجد</t>
  </si>
  <si>
    <t>منهل وسوف</t>
  </si>
  <si>
    <t>ريم محفوض</t>
  </si>
  <si>
    <t>مشتى محفوض</t>
  </si>
  <si>
    <t>بتول علي</t>
  </si>
  <si>
    <t>عمار ابو كحله</t>
  </si>
  <si>
    <t>صلاح عيسى</t>
  </si>
  <si>
    <t xml:space="preserve">المعيصرة  </t>
  </si>
  <si>
    <t>الحسن المارديني</t>
  </si>
  <si>
    <t>محمدحسين</t>
  </si>
  <si>
    <t>اسماء الجزائري</t>
  </si>
  <si>
    <t>محمد عائشه</t>
  </si>
  <si>
    <t>فداء سليمان</t>
  </si>
  <si>
    <t>بشر الشيخ</t>
  </si>
  <si>
    <t>نور العالول</t>
  </si>
  <si>
    <t>جهان عبدالله</t>
  </si>
  <si>
    <t>جنين</t>
  </si>
  <si>
    <t>محمد عباس</t>
  </si>
  <si>
    <t>لؤي العمر</t>
  </si>
  <si>
    <t>رنيم الحمود</t>
  </si>
  <si>
    <t>عبدالصمد طالب</t>
  </si>
  <si>
    <t>زين العابدين</t>
  </si>
  <si>
    <t>شهزنان</t>
  </si>
  <si>
    <t>مجد وسوف</t>
  </si>
  <si>
    <t>ريم عيسى</t>
  </si>
  <si>
    <t>سيف</t>
  </si>
  <si>
    <t>الحريف</t>
  </si>
  <si>
    <t>أحمد الابراهيم</t>
  </si>
  <si>
    <t xml:space="preserve">حمص الحراكي </t>
  </si>
  <si>
    <t>سامر الغزي</t>
  </si>
  <si>
    <t>رجاء الحوامده</t>
  </si>
  <si>
    <t>خربة الشياب</t>
  </si>
  <si>
    <t>هلا اسعيد</t>
  </si>
  <si>
    <t>محمد مهدي</t>
  </si>
  <si>
    <t>ريم حبيب</t>
  </si>
  <si>
    <t>مروه القادري</t>
  </si>
  <si>
    <t>هبة الخلف</t>
  </si>
  <si>
    <t xml:space="preserve">الميادين </t>
  </si>
  <si>
    <t>اسماء حسن</t>
  </si>
  <si>
    <t>احمد شلحاوى</t>
  </si>
  <si>
    <t>علا المظلوم</t>
  </si>
  <si>
    <t>صباح الجمعه</t>
  </si>
  <si>
    <t>باسم فتوح</t>
  </si>
  <si>
    <t>سلام ضاهر</t>
  </si>
  <si>
    <t>سارة فهد</t>
  </si>
  <si>
    <t>مادلين عون</t>
  </si>
  <si>
    <t>أنيسة</t>
  </si>
  <si>
    <t>الدالية</t>
  </si>
  <si>
    <t>هادي طه</t>
  </si>
  <si>
    <t>جنينات</t>
  </si>
  <si>
    <t>مؤيد سلمان</t>
  </si>
  <si>
    <t>محمد عيد زريق</t>
  </si>
  <si>
    <t xml:space="preserve">عصام </t>
  </si>
  <si>
    <t>طريفه</t>
  </si>
  <si>
    <t>علا ابوشله</t>
  </si>
  <si>
    <t xml:space="preserve">أحمد </t>
  </si>
  <si>
    <t>اليان الخوري</t>
  </si>
  <si>
    <t>عبدالمالك شاميه</t>
  </si>
  <si>
    <t>رائده عباس</t>
  </si>
  <si>
    <t>صويري</t>
  </si>
  <si>
    <t>رشا عكاشه</t>
  </si>
  <si>
    <t>وائل عيسى</t>
  </si>
  <si>
    <t xml:space="preserve"> عكاكير</t>
  </si>
  <si>
    <t>انعام عمران</t>
  </si>
  <si>
    <t>أمجد عجيب</t>
  </si>
  <si>
    <t>باسل محمد</t>
  </si>
  <si>
    <t>سكره</t>
  </si>
  <si>
    <t>تمام زيفه</t>
  </si>
  <si>
    <t>حسن احمدحجي شحادة</t>
  </si>
  <si>
    <t>خضر حيدر</t>
  </si>
  <si>
    <t>عمر سلوم</t>
  </si>
  <si>
    <t>سلوم</t>
  </si>
  <si>
    <t>تمانعة</t>
  </si>
  <si>
    <t>قاسم سلوم</t>
  </si>
  <si>
    <t>جب رملة</t>
  </si>
  <si>
    <t>ليال سليطين</t>
  </si>
  <si>
    <t>مازن الحماده</t>
  </si>
  <si>
    <t>محمد وئام البقاعي</t>
  </si>
  <si>
    <t>محمدلطفي هنديه عطش</t>
  </si>
  <si>
    <t>كفير الزيت</t>
  </si>
  <si>
    <t>محمود سلامه</t>
  </si>
  <si>
    <t>جومانة</t>
  </si>
  <si>
    <t xml:space="preserve">الهامة </t>
  </si>
  <si>
    <t>محمود سلامي</t>
  </si>
  <si>
    <t>مريم سلطان</t>
  </si>
  <si>
    <t>منار اللقيس</t>
  </si>
  <si>
    <t>نسرين محمود</t>
  </si>
  <si>
    <t>هبه العلي</t>
  </si>
  <si>
    <t>هلا الأحمد</t>
  </si>
  <si>
    <t>فاطمة الفياض</t>
  </si>
  <si>
    <t xml:space="preserve">القريتين </t>
  </si>
  <si>
    <t>عمار المنصور</t>
  </si>
  <si>
    <t>علي كاظم</t>
  </si>
  <si>
    <t>عبد الرؤوف المهدي</t>
  </si>
  <si>
    <t>احمد الرحيل</t>
  </si>
  <si>
    <t>امل ونوس</t>
  </si>
  <si>
    <t>المحروسه</t>
  </si>
  <si>
    <t>اميمه حسن</t>
  </si>
  <si>
    <t>الخميله</t>
  </si>
  <si>
    <t>انوار الخريوش</t>
  </si>
  <si>
    <t>انور ابو جبه</t>
  </si>
  <si>
    <t>أنور القدومي</t>
  </si>
  <si>
    <t>محمدمازن</t>
  </si>
  <si>
    <t>آلاء عبدو</t>
  </si>
  <si>
    <t>بشار سعيد علي</t>
  </si>
  <si>
    <t>كوكب يوسف</t>
  </si>
  <si>
    <t>الحوائق</t>
  </si>
  <si>
    <t>تغريد عرابي</t>
  </si>
  <si>
    <t>حازم مهنا</t>
  </si>
  <si>
    <t>دالية كوجر</t>
  </si>
  <si>
    <t>زين العابدين يسين</t>
  </si>
  <si>
    <t>كفريا</t>
  </si>
  <si>
    <t>زينب زيود</t>
  </si>
  <si>
    <t>ساهر العثمان</t>
  </si>
  <si>
    <t>سها عثمان</t>
  </si>
  <si>
    <t>شيرين حمدان</t>
  </si>
  <si>
    <t>القطريه</t>
  </si>
  <si>
    <t>طه المصطفى</t>
  </si>
  <si>
    <t>عرب حمدان</t>
  </si>
  <si>
    <t>محمدلؤي</t>
  </si>
  <si>
    <t>الرستن</t>
  </si>
  <si>
    <t>علاء الفندي</t>
  </si>
  <si>
    <t>علي المطرود</t>
  </si>
  <si>
    <t>جبابة</t>
  </si>
  <si>
    <t>علي سايس</t>
  </si>
  <si>
    <t xml:space="preserve">فاحل </t>
  </si>
  <si>
    <t>عيسى يوسف</t>
  </si>
  <si>
    <t>شين</t>
  </si>
  <si>
    <t>غدير عيسى</t>
  </si>
  <si>
    <t>ظهير</t>
  </si>
  <si>
    <t>نايلة</t>
  </si>
  <si>
    <t>فاديه ديب</t>
  </si>
  <si>
    <t>بهيرة</t>
  </si>
  <si>
    <t>فاطمه جمعه</t>
  </si>
  <si>
    <t>قصي حسن</t>
  </si>
  <si>
    <t>مانيا عزيز</t>
  </si>
  <si>
    <t>بتعله</t>
  </si>
  <si>
    <t>محمود ليلا</t>
  </si>
  <si>
    <t>عصريه</t>
  </si>
  <si>
    <t>مصطفى حلاويك</t>
  </si>
  <si>
    <t>همام الصالح</t>
  </si>
  <si>
    <t>وسيم مهنا</t>
  </si>
  <si>
    <t>ولاء القواريط</t>
  </si>
  <si>
    <t>الحاره</t>
  </si>
  <si>
    <t>يارا بدريه</t>
  </si>
  <si>
    <t>يحيى الطه</t>
  </si>
  <si>
    <t>يزن محفوض</t>
  </si>
  <si>
    <t>علاء الدين الشيخ علي</t>
  </si>
  <si>
    <t>دلال الخبي</t>
  </si>
  <si>
    <t>حنين البربور</t>
  </si>
  <si>
    <t>فرحان</t>
  </si>
  <si>
    <t>ام الرمان</t>
  </si>
  <si>
    <t>قيس هاشم</t>
  </si>
  <si>
    <t>اريج احمد</t>
  </si>
  <si>
    <t>جفتلك</t>
  </si>
  <si>
    <t>تهاني شرهان</t>
  </si>
  <si>
    <t>راميا حسن</t>
  </si>
  <si>
    <t>ضهر البياطرة</t>
  </si>
  <si>
    <t>ايناس كنعان</t>
  </si>
  <si>
    <t>كنعان</t>
  </si>
  <si>
    <t>كماله</t>
  </si>
  <si>
    <t>قربن</t>
  </si>
  <si>
    <t>رهام محمود</t>
  </si>
  <si>
    <t>عبدالقادر يحيى</t>
  </si>
  <si>
    <t>معالي حرفوش</t>
  </si>
  <si>
    <t>مقداد الشيخ</t>
  </si>
  <si>
    <t>ذياب العباوي</t>
  </si>
  <si>
    <t>وطتيه</t>
  </si>
  <si>
    <t>اليعربية</t>
  </si>
  <si>
    <t>رولا احمد</t>
  </si>
  <si>
    <t xml:space="preserve">الخياره </t>
  </si>
  <si>
    <t>امير حسن</t>
  </si>
  <si>
    <t>مرح هيشان</t>
  </si>
  <si>
    <t xml:space="preserve">البكرية </t>
  </si>
  <si>
    <t>ابراهيم عرسالي</t>
  </si>
  <si>
    <t>احمد الملحم</t>
  </si>
  <si>
    <t>بشرى الشيخ عمر</t>
  </si>
  <si>
    <t>زمزم العبسه</t>
  </si>
  <si>
    <t>مروه جعاره</t>
  </si>
  <si>
    <t>منال الأحمد</t>
  </si>
  <si>
    <t>محمد بغدادي</t>
  </si>
  <si>
    <t>عبدالملك</t>
  </si>
  <si>
    <t>عبدالنور داوود</t>
  </si>
  <si>
    <t>اسامه الخضر</t>
  </si>
  <si>
    <t>مصطفى مظلوم</t>
  </si>
  <si>
    <t>شهم عباس</t>
  </si>
  <si>
    <t>حسن دياب</t>
  </si>
  <si>
    <t>علاء سلطان</t>
  </si>
  <si>
    <t>سائر</t>
  </si>
  <si>
    <t>مي اسبر</t>
  </si>
  <si>
    <t>سماء ابراهيم</t>
  </si>
  <si>
    <t>مقداد الرعيدي</t>
  </si>
  <si>
    <t>اماني ركاب</t>
  </si>
  <si>
    <t xml:space="preserve">حضر </t>
  </si>
  <si>
    <t>هناء العبيد</t>
  </si>
  <si>
    <t>مهاء العبيد</t>
  </si>
  <si>
    <t>طارق العايد</t>
  </si>
  <si>
    <t>آية طالب</t>
  </si>
  <si>
    <t>كاترين علي</t>
  </si>
  <si>
    <t>ياسر العمارين</t>
  </si>
  <si>
    <t>المليحة</t>
  </si>
  <si>
    <t>موسى الخطيب</t>
  </si>
  <si>
    <t>أمنة</t>
  </si>
  <si>
    <t>بشرى فنده</t>
  </si>
  <si>
    <t>ضهر الدوير</t>
  </si>
  <si>
    <t>أحمد نخله</t>
  </si>
  <si>
    <t>رقيه العواد الملحم</t>
  </si>
  <si>
    <t>ميادين وسط</t>
  </si>
  <si>
    <t>رندة سعد الدين</t>
  </si>
  <si>
    <t>باسله</t>
  </si>
  <si>
    <t>اليمامه عبد الله</t>
  </si>
  <si>
    <t>ادم</t>
  </si>
  <si>
    <t xml:space="preserve">نبع الطيب </t>
  </si>
  <si>
    <t>شيماء النابلسي</t>
  </si>
  <si>
    <t>ريم العاقوص</t>
  </si>
  <si>
    <t>يعرب ناصر</t>
  </si>
  <si>
    <t>هاجر جوهر</t>
  </si>
  <si>
    <t>ردينة العمر الاسعد</t>
  </si>
  <si>
    <t>آمال جربوع</t>
  </si>
  <si>
    <t>آلاء موسى</t>
  </si>
  <si>
    <t>ماديانا</t>
  </si>
  <si>
    <t>الشيحة</t>
  </si>
  <si>
    <t>حسين الاحمد</t>
  </si>
  <si>
    <t>نهال الأسعد</t>
  </si>
  <si>
    <t>البطيحة للنازحين</t>
  </si>
  <si>
    <t>كريمة فشفش</t>
  </si>
  <si>
    <t>اميمه الاحمد</t>
  </si>
  <si>
    <t>أيهم حسن</t>
  </si>
  <si>
    <t xml:space="preserve">جديدة عرطوز </t>
  </si>
  <si>
    <t>علا عباس</t>
  </si>
  <si>
    <t>زينب حسن</t>
  </si>
  <si>
    <t>نعماة</t>
  </si>
  <si>
    <t>عبير القحف</t>
  </si>
  <si>
    <t>ليث واصل</t>
  </si>
  <si>
    <t>روشان الحته</t>
  </si>
  <si>
    <t>كروان</t>
  </si>
  <si>
    <t>نهى عيسى</t>
  </si>
  <si>
    <t>خالد العدل</t>
  </si>
  <si>
    <t>الفطيري</t>
  </si>
  <si>
    <t>محمد الحمود</t>
  </si>
  <si>
    <t>صبحة</t>
  </si>
  <si>
    <t>جعفر فاضل</t>
  </si>
  <si>
    <t>ميس الابراهيم</t>
  </si>
  <si>
    <t xml:space="preserve">بويضة ريحانية </t>
  </si>
  <si>
    <t>محمد خير الشولي</t>
  </si>
  <si>
    <t>فراس وردة</t>
  </si>
  <si>
    <t>طالب الابراهيم</t>
  </si>
  <si>
    <t>دعاء عبد الله</t>
  </si>
  <si>
    <t>عائشه الدرويش</t>
  </si>
  <si>
    <t>لورنسه العلي</t>
  </si>
  <si>
    <t>القلمون</t>
  </si>
  <si>
    <t>علي جوهره</t>
  </si>
  <si>
    <t>عفاف ديب</t>
  </si>
  <si>
    <t>ثمانيه</t>
  </si>
  <si>
    <t>التاعونه</t>
  </si>
  <si>
    <t>روني محرداوي</t>
  </si>
  <si>
    <t>لورنس</t>
  </si>
  <si>
    <t>هديل رضوان</t>
  </si>
  <si>
    <t>فاطمة المحمد</t>
  </si>
  <si>
    <t>اماني الشريدي</t>
  </si>
  <si>
    <t>كاظم الفرج</t>
  </si>
  <si>
    <t>نمير اسعد</t>
  </si>
  <si>
    <t>نهيدا</t>
  </si>
  <si>
    <t>محموده</t>
  </si>
  <si>
    <t xml:space="preserve">مجد محسن </t>
  </si>
  <si>
    <t>إيلاف العص</t>
  </si>
  <si>
    <t>محمد الخلف</t>
  </si>
  <si>
    <t>ثلج</t>
  </si>
  <si>
    <t>مراط</t>
  </si>
  <si>
    <t>مروى العوض</t>
  </si>
  <si>
    <t>نورس الدعاس</t>
  </si>
  <si>
    <t>نوره شقير</t>
  </si>
  <si>
    <t>ريتا عثمان</t>
  </si>
  <si>
    <t>علاء عيسى</t>
  </si>
  <si>
    <t>حبوبه</t>
  </si>
  <si>
    <t>علي جحجاح</t>
  </si>
  <si>
    <t>محمد ليلا</t>
  </si>
  <si>
    <t>عدي الخليل العمر</t>
  </si>
  <si>
    <t>جابر فران</t>
  </si>
  <si>
    <t>اريج سلامه</t>
  </si>
  <si>
    <t>حيمر جيس</t>
  </si>
  <si>
    <t>باسل درويش</t>
  </si>
  <si>
    <t>امتسال</t>
  </si>
  <si>
    <t>بيطارية</t>
  </si>
  <si>
    <t>علي خواشقي</t>
  </si>
  <si>
    <t>عباده المنير</t>
  </si>
  <si>
    <t>جعفر محمد</t>
  </si>
  <si>
    <t>غدير محمود</t>
  </si>
  <si>
    <t>عبير عياش العلي</t>
  </si>
  <si>
    <t>لينا عرابي</t>
  </si>
  <si>
    <t>غندف</t>
  </si>
  <si>
    <t>رند أسود</t>
  </si>
  <si>
    <t>علي سلمانو</t>
  </si>
  <si>
    <t>وضحى</t>
  </si>
  <si>
    <t>نور العجلوني</t>
  </si>
  <si>
    <t>رزان شوشان</t>
  </si>
  <si>
    <t>بسمه المويل</t>
  </si>
  <si>
    <t>سيدرا صائمه</t>
  </si>
  <si>
    <t>سنان</t>
  </si>
  <si>
    <t>كنان الخضور</t>
  </si>
  <si>
    <t>المسعوديه</t>
  </si>
  <si>
    <t>مجد الخليل</t>
  </si>
  <si>
    <t>ملك حسن</t>
  </si>
  <si>
    <t>خربة غزال</t>
  </si>
  <si>
    <t>احمد جوهره</t>
  </si>
  <si>
    <t>سلوى المحمود</t>
  </si>
  <si>
    <t>درعا المخيم</t>
  </si>
  <si>
    <t>خيرية</t>
  </si>
  <si>
    <t>خمص</t>
  </si>
  <si>
    <t>هلا السلوم</t>
  </si>
  <si>
    <t>عصام حمدان</t>
  </si>
  <si>
    <t>الفريكة</t>
  </si>
  <si>
    <t>سميه عمار</t>
  </si>
  <si>
    <t>مرح حسن</t>
  </si>
  <si>
    <t>فاديه القاضي</t>
  </si>
  <si>
    <t>اشراق مرعي</t>
  </si>
  <si>
    <t>إيهاب عدلة</t>
  </si>
  <si>
    <t xml:space="preserve">اياد </t>
  </si>
  <si>
    <t>ردينة</t>
  </si>
  <si>
    <t>ابراهيم السرور</t>
  </si>
  <si>
    <t>احمد حج صادق</t>
  </si>
  <si>
    <t>رائده برابو</t>
  </si>
  <si>
    <t>خالد جمعه</t>
  </si>
  <si>
    <t>فهده</t>
  </si>
  <si>
    <t>اكراد</t>
  </si>
  <si>
    <t>بشرى صافتلي</t>
  </si>
  <si>
    <t>كفايه</t>
  </si>
  <si>
    <t>شام العبد</t>
  </si>
  <si>
    <t>رانيا بجبوج</t>
  </si>
  <si>
    <t>زينب دوبا</t>
  </si>
  <si>
    <t>فاطر</t>
  </si>
  <si>
    <t>هارون ابو السل</t>
  </si>
  <si>
    <t>رزان اسماعيل</t>
  </si>
  <si>
    <t>كليمة</t>
  </si>
  <si>
    <t>ايات علاءالدين</t>
  </si>
  <si>
    <t>هارون افندر</t>
  </si>
  <si>
    <t>نعيمه شعبان</t>
  </si>
  <si>
    <t>احمد القاضي الحمزة</t>
  </si>
  <si>
    <t>خالد العسس</t>
  </si>
  <si>
    <t>محمود الهلال</t>
  </si>
  <si>
    <t>عصام الكريان</t>
  </si>
  <si>
    <t>علي نصر</t>
  </si>
  <si>
    <t>زهر</t>
  </si>
  <si>
    <t>رهيفه</t>
  </si>
  <si>
    <t>الاء غنام</t>
  </si>
  <si>
    <t>شهد الكاشف</t>
  </si>
  <si>
    <t>وئام</t>
  </si>
  <si>
    <t>ايمان ابو داود</t>
  </si>
  <si>
    <t>اباء سليمان</t>
  </si>
  <si>
    <t>دجا الجوجو</t>
  </si>
  <si>
    <t>حميدة</t>
  </si>
  <si>
    <t>جاد الرواس</t>
  </si>
  <si>
    <t>ضرار زيدان</t>
  </si>
  <si>
    <t>عامر الجدي</t>
  </si>
  <si>
    <t>هلاليه</t>
  </si>
  <si>
    <t xml:space="preserve">حسكة </t>
  </si>
  <si>
    <t>صفوك الجاسم</t>
  </si>
  <si>
    <t>كوليمة</t>
  </si>
  <si>
    <t>القورية</t>
  </si>
  <si>
    <t>بتول زاهده</t>
  </si>
  <si>
    <t>كنوز</t>
  </si>
  <si>
    <t>نهله الاحمد</t>
  </si>
  <si>
    <t>وائل صافي</t>
  </si>
  <si>
    <t>عبداللطيف</t>
  </si>
  <si>
    <t>خلدون البرهومي</t>
  </si>
  <si>
    <t>ساكت</t>
  </si>
  <si>
    <t>نورالهدى عبدربه</t>
  </si>
  <si>
    <t>جبالا</t>
  </si>
  <si>
    <t>لما الكراد</t>
  </si>
  <si>
    <t>مادلين داود</t>
  </si>
  <si>
    <t>بخضرمو</t>
  </si>
  <si>
    <t>سلام سليمان</t>
  </si>
  <si>
    <t>جمانه محرز</t>
  </si>
  <si>
    <t>تل حويري</t>
  </si>
  <si>
    <t>رهام شقو</t>
  </si>
  <si>
    <t>أحمد العيد</t>
  </si>
  <si>
    <t>عبدالغني درويش</t>
  </si>
  <si>
    <t>غنوم</t>
  </si>
  <si>
    <t>عبدالرحمن الطويل</t>
  </si>
  <si>
    <t>ساميا حسن</t>
  </si>
  <si>
    <t>تمره</t>
  </si>
  <si>
    <t>نياس</t>
  </si>
  <si>
    <t>يارا نحلاوي</t>
  </si>
  <si>
    <t>شيرين العوض</t>
  </si>
  <si>
    <t>احلام قاسم</t>
  </si>
  <si>
    <t>هنا مارديني</t>
  </si>
  <si>
    <t>محمدزهير</t>
  </si>
  <si>
    <t>هبه ابوفوده</t>
  </si>
  <si>
    <t>مروه دياب</t>
  </si>
  <si>
    <t>حلا ونوس</t>
  </si>
  <si>
    <t>قصي صافي</t>
  </si>
  <si>
    <t>رنيم حمداش</t>
  </si>
  <si>
    <t>أورم الجوز</t>
  </si>
  <si>
    <t>عمشه</t>
  </si>
  <si>
    <t>ريم البلعوس</t>
  </si>
  <si>
    <t xml:space="preserve">شهبا </t>
  </si>
  <si>
    <t>سارة الكنج</t>
  </si>
  <si>
    <t xml:space="preserve">التمانعة </t>
  </si>
  <si>
    <t>رهف درويش</t>
  </si>
  <si>
    <t>هدى شاميه</t>
  </si>
  <si>
    <t>سمر العوف</t>
  </si>
  <si>
    <t>ايفون حربا</t>
  </si>
  <si>
    <t>رضوان خوجه</t>
  </si>
  <si>
    <t>رند كشيك</t>
  </si>
  <si>
    <t>اثار العكش</t>
  </si>
  <si>
    <t>هبه الشحاف</t>
  </si>
  <si>
    <t>ولاء خلف</t>
  </si>
  <si>
    <t>دعاء الشعراوي</t>
  </si>
  <si>
    <t>نزار العلي</t>
  </si>
  <si>
    <t>ساره سليمان</t>
  </si>
  <si>
    <t>أماني المصري</t>
  </si>
  <si>
    <t>نور سقااميني</t>
  </si>
  <si>
    <t>محمدبسام</t>
  </si>
  <si>
    <t>هبه المعرباني</t>
  </si>
  <si>
    <t>ريم الفارس</t>
  </si>
  <si>
    <t>هلال أحمد</t>
  </si>
  <si>
    <t xml:space="preserve">جب الغار </t>
  </si>
  <si>
    <t>يعقوب حبيب</t>
  </si>
  <si>
    <t>سولاف</t>
  </si>
  <si>
    <t>زكريا مهنا</t>
  </si>
  <si>
    <t>علي عيود</t>
  </si>
  <si>
    <t>هدى حاجي عيسى</t>
  </si>
  <si>
    <t>تغريد الاحمد</t>
  </si>
  <si>
    <t>هبه الحطاب</t>
  </si>
  <si>
    <t>البتول صالح</t>
  </si>
  <si>
    <t>مهدي الدبل</t>
  </si>
  <si>
    <t xml:space="preserve">أيران </t>
  </si>
  <si>
    <t>سوسن سلهب</t>
  </si>
  <si>
    <t>ميسرة</t>
  </si>
  <si>
    <t>علي بركات</t>
  </si>
  <si>
    <t>كفر عقيد</t>
  </si>
  <si>
    <t>شمس الدين</t>
  </si>
  <si>
    <t>وهب</t>
  </si>
  <si>
    <t>هديل محمد</t>
  </si>
  <si>
    <t>دنيا</t>
  </si>
  <si>
    <t>حسنية</t>
  </si>
  <si>
    <t>هاشم ابومهدي</t>
  </si>
  <si>
    <t>سهوة الخضر</t>
  </si>
  <si>
    <t>صفاء خلوف</t>
  </si>
  <si>
    <t>السنديانة</t>
  </si>
  <si>
    <t>مازن السيد</t>
  </si>
  <si>
    <t>محمد دياب</t>
  </si>
  <si>
    <t>اسماء الكيلاني</t>
  </si>
  <si>
    <t>داوود</t>
  </si>
  <si>
    <t>عبدالسلام</t>
  </si>
  <si>
    <t>حبابه</t>
  </si>
  <si>
    <t>لينده</t>
  </si>
  <si>
    <t>سارة</t>
  </si>
  <si>
    <t>ارتزاق</t>
  </si>
  <si>
    <t>محمد فراس</t>
  </si>
  <si>
    <t>حسن عيسى</t>
  </si>
  <si>
    <t>أمينة</t>
  </si>
  <si>
    <t>سميع</t>
  </si>
  <si>
    <t>احمد اليوسف</t>
  </si>
  <si>
    <t>مدحت</t>
  </si>
  <si>
    <t>محرز</t>
  </si>
  <si>
    <t>عبدالمطلب</t>
  </si>
  <si>
    <t>لبنى</t>
  </si>
  <si>
    <t>ولاء حسن</t>
  </si>
  <si>
    <t>نجوا</t>
  </si>
  <si>
    <t>بثينه عمران</t>
  </si>
  <si>
    <t>مالا بلبل</t>
  </si>
  <si>
    <t>علي ريا</t>
  </si>
  <si>
    <t>لارا</t>
  </si>
  <si>
    <t>ميس الوف</t>
  </si>
  <si>
    <t>اسراء مرعي</t>
  </si>
  <si>
    <t>تهاويد</t>
  </si>
  <si>
    <t>رنا قسو</t>
  </si>
  <si>
    <t>مصطفى احمد</t>
  </si>
  <si>
    <t>ابراهيم الطلاع</t>
  </si>
  <si>
    <t>خالصه</t>
  </si>
  <si>
    <t>م</t>
  </si>
  <si>
    <t>فصل ثاني 2021-2022</t>
  </si>
  <si>
    <t>فصل أول 2022-2023</t>
  </si>
  <si>
    <t>فصل ثاني 2022-2023</t>
  </si>
  <si>
    <t>في حال وجود أي خطأ البيانات يمكنك التعديل من هنا</t>
  </si>
  <si>
    <t>شريعة</t>
  </si>
  <si>
    <t>الفصل الأول 2022-2023</t>
  </si>
  <si>
    <t>الفصل الثاني 2022-2023</t>
  </si>
  <si>
    <t>الفصل الثاني 2021-2022</t>
  </si>
  <si>
    <t>ضعف الرسوم</t>
  </si>
  <si>
    <t>اعادة ارتباط من ف1 2023</t>
  </si>
  <si>
    <t>اعادة ارتباط من ف1 2022-2023</t>
  </si>
  <si>
    <t>اعادة ارتباط ف1 2023</t>
  </si>
  <si>
    <t>مستنفذ بنتيجة امتحانات الفصل الثاني 2022-2023</t>
  </si>
  <si>
    <t>اعادة ارتباط من ف12023</t>
  </si>
  <si>
    <t>اعادة ارتباط خدمة علم  مبرر</t>
  </si>
  <si>
    <t>مستنفذ بنتيجة الفصل الثاني للعام 2020-2021</t>
  </si>
  <si>
    <t>مستنفذ بنتيجة الفصل الأول للعام 2021-2022</t>
  </si>
  <si>
    <t>مستنفذ بنتيجة الفصل الأول للعام 2022-2023</t>
  </si>
  <si>
    <t>مستنفذ بنتيجة الفصل الثاني للعام 2021-2022</t>
  </si>
  <si>
    <t>اعادة ارتباط الفصل الأول 2023-2024</t>
  </si>
  <si>
    <t>إعادة ارتباط فصل أول 2023-2024</t>
  </si>
  <si>
    <t xml:space="preserve">مستنفذ </t>
  </si>
  <si>
    <t>مستنفذ بنتيجة الفصل الثاني للعام 2022-2023</t>
  </si>
  <si>
    <t>صالح خلوف</t>
  </si>
  <si>
    <t>رشا حبيب</t>
  </si>
  <si>
    <t>منيعا</t>
  </si>
  <si>
    <t>صفاء المشكاوي</t>
  </si>
  <si>
    <t>علي برهوم</t>
  </si>
  <si>
    <t>ميلاد يوسف</t>
  </si>
  <si>
    <t>مؤمن صالح</t>
  </si>
  <si>
    <t>جمال سليمان</t>
  </si>
  <si>
    <t>ماريا دوبا</t>
  </si>
  <si>
    <t>يوسف مامدو</t>
  </si>
  <si>
    <t>يوسف الحاج علي</t>
  </si>
  <si>
    <t>يزن علي</t>
  </si>
  <si>
    <t>يزن زيتون</t>
  </si>
  <si>
    <t>ياسمين العبدالله</t>
  </si>
  <si>
    <t>وئام ابراهيم</t>
  </si>
  <si>
    <t>ولاء مرعي</t>
  </si>
  <si>
    <t>ولاء صوان</t>
  </si>
  <si>
    <t>ولاء العيسمي</t>
  </si>
  <si>
    <t>ولاء السلوم</t>
  </si>
  <si>
    <t>وفيق اسعد</t>
  </si>
  <si>
    <t>ثمينة</t>
  </si>
  <si>
    <t>وسيم قادرو</t>
  </si>
  <si>
    <t>وسام نوفل</t>
  </si>
  <si>
    <t>ماجدلين</t>
  </si>
  <si>
    <t>ورده عربش</t>
  </si>
  <si>
    <t>وائل الوتار</t>
  </si>
  <si>
    <t>هيفاء شاغوري</t>
  </si>
  <si>
    <t>محمدعصام</t>
  </si>
  <si>
    <t>هيثم نصر</t>
  </si>
  <si>
    <t>هيثم الخطيب ابو فخر</t>
  </si>
  <si>
    <t>هيا خلف</t>
  </si>
  <si>
    <t>هيا جليدان</t>
  </si>
  <si>
    <t>لونا</t>
  </si>
  <si>
    <t>هيا القرطان</t>
  </si>
  <si>
    <t>هند الخطيب</t>
  </si>
  <si>
    <t>هنادي شاهين</t>
  </si>
  <si>
    <t>هنادي الشتيوي</t>
  </si>
  <si>
    <t>هناء الكردوش</t>
  </si>
  <si>
    <t>هناء الحسنه</t>
  </si>
  <si>
    <t>هشام الحلاق</t>
  </si>
  <si>
    <t>هديه الشيخ عمر</t>
  </si>
  <si>
    <t>هديل علي</t>
  </si>
  <si>
    <t>هبه نموره</t>
  </si>
  <si>
    <t>هبةالله شاكوش</t>
  </si>
  <si>
    <t>هبة شاقول</t>
  </si>
  <si>
    <t>هبا زغلوله</t>
  </si>
  <si>
    <t>هاني برهوم</t>
  </si>
  <si>
    <t>هاديا افندي</t>
  </si>
  <si>
    <t>نورهان كردي</t>
  </si>
  <si>
    <t>محمدرياض</t>
  </si>
  <si>
    <t>نوران دياب</t>
  </si>
  <si>
    <t>نور ضاهر</t>
  </si>
  <si>
    <t>نور سنير</t>
  </si>
  <si>
    <t>نور خالد</t>
  </si>
  <si>
    <t>نهى سوار</t>
  </si>
  <si>
    <t>نهال ريحاوي جلب</t>
  </si>
  <si>
    <t>نمير حسن</t>
  </si>
  <si>
    <t>نفن الاحمد</t>
  </si>
  <si>
    <t>نغم عليا</t>
  </si>
  <si>
    <t>نغم داوود</t>
  </si>
  <si>
    <t>نسيبه الكسواني</t>
  </si>
  <si>
    <t>عياض</t>
  </si>
  <si>
    <t>نزار عجيب</t>
  </si>
  <si>
    <t>نرمين الزغت</t>
  </si>
  <si>
    <t>نرمين احمد</t>
  </si>
  <si>
    <t>ندى الرفاعي</t>
  </si>
  <si>
    <t>نبيله الحمود</t>
  </si>
  <si>
    <t>نسب</t>
  </si>
  <si>
    <t>نايف مسعود</t>
  </si>
  <si>
    <t>نادين عوده</t>
  </si>
  <si>
    <t>ميناس العلي</t>
  </si>
  <si>
    <t>ميساء عثمان</t>
  </si>
  <si>
    <t>ميساء اللافي</t>
  </si>
  <si>
    <t>ميساء العبدالله</t>
  </si>
  <si>
    <t>ميس عباس</t>
  </si>
  <si>
    <t>والدتهااسمهان</t>
  </si>
  <si>
    <t>ميار وسوف</t>
  </si>
  <si>
    <t>مؤيد عيسى</t>
  </si>
  <si>
    <t>غريبه</t>
  </si>
  <si>
    <t>مؤيد خليل</t>
  </si>
  <si>
    <t>موسى عرموش</t>
  </si>
  <si>
    <t>مهنا سرور</t>
  </si>
  <si>
    <t>مها برهوم</t>
  </si>
  <si>
    <t>منى نيساني</t>
  </si>
  <si>
    <t>منى عليوي</t>
  </si>
  <si>
    <t>منى اسماعيل</t>
  </si>
  <si>
    <t>وضحا</t>
  </si>
  <si>
    <t>منتجب خليفه</t>
  </si>
  <si>
    <t>شاره</t>
  </si>
  <si>
    <t>منال درويش</t>
  </si>
  <si>
    <t>منال حسن</t>
  </si>
  <si>
    <t>كتيبا</t>
  </si>
  <si>
    <t>منال بركات</t>
  </si>
  <si>
    <t>ملك جمعه</t>
  </si>
  <si>
    <t>ملك التاجي</t>
  </si>
  <si>
    <t>محمد نضال</t>
  </si>
  <si>
    <t>مكيه الشامي</t>
  </si>
  <si>
    <t>مقداد يوسف</t>
  </si>
  <si>
    <t>معتز الحاج محمد</t>
  </si>
  <si>
    <t>معاذ الجبر</t>
  </si>
  <si>
    <t>مظهر جديع</t>
  </si>
  <si>
    <t>مجيدة</t>
  </si>
  <si>
    <t>مضر سليمان</t>
  </si>
  <si>
    <t>مسلم مصري</t>
  </si>
  <si>
    <t>مريم عيسى</t>
  </si>
  <si>
    <t>مريم عوده</t>
  </si>
  <si>
    <t>عبدالحسيب</t>
  </si>
  <si>
    <t>مريم الجريدة</t>
  </si>
  <si>
    <t>مروى المصري</t>
  </si>
  <si>
    <t>مرح العرقسوسي</t>
  </si>
  <si>
    <t>محمدفهد</t>
  </si>
  <si>
    <t>مرام نور الدين</t>
  </si>
  <si>
    <t>مرام اللحام</t>
  </si>
  <si>
    <t>محمود سايس</t>
  </si>
  <si>
    <t>محمود رشيد</t>
  </si>
  <si>
    <t>محمود النحلاوي</t>
  </si>
  <si>
    <t>محمود الرفاعي</t>
  </si>
  <si>
    <t>محمود الحاج حمود</t>
  </si>
  <si>
    <t>محمود ابورافع</t>
  </si>
  <si>
    <t>محمدابراهيم بركه</t>
  </si>
  <si>
    <t>محمد نبيل المولوي</t>
  </si>
  <si>
    <t>محمد مجد غنام</t>
  </si>
  <si>
    <t>محمد انس</t>
  </si>
  <si>
    <t>بسام حسن</t>
  </si>
  <si>
    <t>محمد عمرو القواص</t>
  </si>
  <si>
    <t>فاصيحة</t>
  </si>
  <si>
    <t>محمد صطوف الشيخ</t>
  </si>
  <si>
    <t>محمد حمد</t>
  </si>
  <si>
    <t>محمد حسيان</t>
  </si>
  <si>
    <t>محمد حراجلي</t>
  </si>
  <si>
    <t>محمد العماري</t>
  </si>
  <si>
    <t>محمد الرحمون</t>
  </si>
  <si>
    <t>محمد الحلواني</t>
  </si>
  <si>
    <t>محمدمهدي</t>
  </si>
  <si>
    <t>محمد الحاج عبد الله</t>
  </si>
  <si>
    <t>محمد الجندي</t>
  </si>
  <si>
    <t>اماليا</t>
  </si>
  <si>
    <t>محمد الجلاد</t>
  </si>
  <si>
    <t>أكمل</t>
  </si>
  <si>
    <t>محمد الجاسم</t>
  </si>
  <si>
    <t xml:space="preserve"> احمد لؤي</t>
  </si>
  <si>
    <t>محسن جنيدي</t>
  </si>
  <si>
    <t>مجدي الشبعاني</t>
  </si>
  <si>
    <t>مجد عثمان</t>
  </si>
  <si>
    <t>مبروك</t>
  </si>
  <si>
    <t>مجد الحبيب</t>
  </si>
  <si>
    <t>مجد ابو دله</t>
  </si>
  <si>
    <t>مأمون عبد العزيز</t>
  </si>
  <si>
    <t xml:space="preserve">راتب </t>
  </si>
  <si>
    <t>مايا معلا</t>
  </si>
  <si>
    <t>مايا شكري</t>
  </si>
  <si>
    <t>ماهر ياسمينه</t>
  </si>
  <si>
    <t>ماسه سعد الدين</t>
  </si>
  <si>
    <t>ماسه جحه</t>
  </si>
  <si>
    <t>ماري زخم</t>
  </si>
  <si>
    <t>صونيا</t>
  </si>
  <si>
    <t>مادلين عوده</t>
  </si>
  <si>
    <t>لينا عيسى</t>
  </si>
  <si>
    <t>لين قباني</t>
  </si>
  <si>
    <t>محمد عبد الغني</t>
  </si>
  <si>
    <t>ليث حداد</t>
  </si>
  <si>
    <t>لندا طحان</t>
  </si>
  <si>
    <t>لمى اسبر</t>
  </si>
  <si>
    <t>لما الحيدر</t>
  </si>
  <si>
    <t>لبنه قعدان</t>
  </si>
  <si>
    <t>كمال اللحام</t>
  </si>
  <si>
    <t>قصي السوطري</t>
  </si>
  <si>
    <t>قاسم الرفاعي</t>
  </si>
  <si>
    <t>فردوس محمد</t>
  </si>
  <si>
    <t>موزه</t>
  </si>
  <si>
    <t>فرح عليا</t>
  </si>
  <si>
    <t>فداء حوراني</t>
  </si>
  <si>
    <t>ايفون</t>
  </si>
  <si>
    <t>فداء الشندي</t>
  </si>
  <si>
    <t>فتون دوالي</t>
  </si>
  <si>
    <t>فاطمه الاحمد</t>
  </si>
  <si>
    <t>فاضل العلي المحمد</t>
  </si>
  <si>
    <t>فارس الموصللي</t>
  </si>
  <si>
    <t>فادي شندوخ</t>
  </si>
  <si>
    <t>فاتن الطحان</t>
  </si>
  <si>
    <t>غيداء الحسن</t>
  </si>
  <si>
    <t>غيث السليمان</t>
  </si>
  <si>
    <t>غدير سعيد</t>
  </si>
  <si>
    <t>عيسى العمر</t>
  </si>
  <si>
    <t>عمران ادريس</t>
  </si>
  <si>
    <t>عمر المشعل</t>
  </si>
  <si>
    <t>عمار تينه</t>
  </si>
  <si>
    <t>علياء سالم</t>
  </si>
  <si>
    <t>علياء جباره</t>
  </si>
  <si>
    <t>علي هنديه</t>
  </si>
  <si>
    <t>علي نجمه</t>
  </si>
  <si>
    <t>علي كنجو</t>
  </si>
  <si>
    <t>ناجح</t>
  </si>
  <si>
    <t>علي حسين</t>
  </si>
  <si>
    <t>علي إبراهيم</t>
  </si>
  <si>
    <t>ركينه</t>
  </si>
  <si>
    <t>علاء حموش</t>
  </si>
  <si>
    <t>علا ظريفة</t>
  </si>
  <si>
    <t>عصام زريق</t>
  </si>
  <si>
    <t>عزيزه زهوة</t>
  </si>
  <si>
    <t>عزيز يوسف</t>
  </si>
  <si>
    <t>منوا</t>
  </si>
  <si>
    <t>عزام الشلي</t>
  </si>
  <si>
    <t>عزالدين الغنام</t>
  </si>
  <si>
    <t>عدي نعنوع</t>
  </si>
  <si>
    <t>عدي الكوسا</t>
  </si>
  <si>
    <t>فرات</t>
  </si>
  <si>
    <t>عبير ديب</t>
  </si>
  <si>
    <t>عبدالله الحروش</t>
  </si>
  <si>
    <t>عبدالله ابراهيم</t>
  </si>
  <si>
    <t>عبدالقادر المنفوش</t>
  </si>
  <si>
    <t>عبدالقادر العسس</t>
  </si>
  <si>
    <t>عبد القادر كيلاني</t>
  </si>
  <si>
    <t>محمدمظهر</t>
  </si>
  <si>
    <t>عبد العزيز علي</t>
  </si>
  <si>
    <t>عبد العزيز المحيميد</t>
  </si>
  <si>
    <t>عبد العزيز الخصا</t>
  </si>
  <si>
    <t>عبد الرحمن الناصر</t>
  </si>
  <si>
    <t>عبد الرحمن الغصين</t>
  </si>
  <si>
    <t>عائده محمود</t>
  </si>
  <si>
    <t>عاليه دياب</t>
  </si>
  <si>
    <t>عاليه المزيد</t>
  </si>
  <si>
    <t>عادل حسن</t>
  </si>
  <si>
    <t>ضحى محفوض</t>
  </si>
  <si>
    <t>صفا عفين</t>
  </si>
  <si>
    <t>صبا جدله</t>
  </si>
  <si>
    <t>شهد مصطفى</t>
  </si>
  <si>
    <t>شهد حيدر</t>
  </si>
  <si>
    <t>شهد الصباغ</t>
  </si>
  <si>
    <t>دانيه</t>
  </si>
  <si>
    <t>شروق الابراهيم</t>
  </si>
  <si>
    <t>شذا نجم</t>
  </si>
  <si>
    <t>شاهر صايل</t>
  </si>
  <si>
    <t>جدعه</t>
  </si>
  <si>
    <t>شاها ادنوف</t>
  </si>
  <si>
    <t>زهوه</t>
  </si>
  <si>
    <t>شام الاطرش</t>
  </si>
  <si>
    <t>سيلفا معلوف</t>
  </si>
  <si>
    <t>سيدرا موسى</t>
  </si>
  <si>
    <t>سوسن القسيم</t>
  </si>
  <si>
    <t>سوزان العقله</t>
  </si>
  <si>
    <t>سندس عميش</t>
  </si>
  <si>
    <t>سناء الفريج</t>
  </si>
  <si>
    <t>سميره ابوزلفه</t>
  </si>
  <si>
    <t>سمر محمد</t>
  </si>
  <si>
    <t>سماح ابراهيم</t>
  </si>
  <si>
    <t>مدحة</t>
  </si>
  <si>
    <t>سليمان الجمال</t>
  </si>
  <si>
    <t>عطرشان</t>
  </si>
  <si>
    <t>سليم اسعد</t>
  </si>
  <si>
    <t>سلوى طرفه</t>
  </si>
  <si>
    <t>سلام الحماده</t>
  </si>
  <si>
    <t>سلاف فيلي</t>
  </si>
  <si>
    <t>سدين عبد الفتاح</t>
  </si>
  <si>
    <t>أحمد ساري</t>
  </si>
  <si>
    <t>سدره خضر</t>
  </si>
  <si>
    <t>سالي المحمود</t>
  </si>
  <si>
    <t>فاطمه المحمود</t>
  </si>
  <si>
    <t>سالم دياب</t>
  </si>
  <si>
    <t>سارة خفاجة</t>
  </si>
  <si>
    <t>زينب عباس</t>
  </si>
  <si>
    <t>زينب سلهب</t>
  </si>
  <si>
    <t>زينب الطعمه</t>
  </si>
  <si>
    <t>زكريا المصري</t>
  </si>
  <si>
    <t>زكريا الطويل</t>
  </si>
  <si>
    <t>زبيده حمزه</t>
  </si>
  <si>
    <t>ريم الحداد</t>
  </si>
  <si>
    <t>زاهر حديدي</t>
  </si>
  <si>
    <t>ريمون حربا</t>
  </si>
  <si>
    <t>ريمه الغصين</t>
  </si>
  <si>
    <t>ريم مرهج</t>
  </si>
  <si>
    <t>ريم خرمندي</t>
  </si>
  <si>
    <t>ريم حيدر</t>
  </si>
  <si>
    <t>رؤى المحمد الحاج نايف</t>
  </si>
  <si>
    <t>رؤى المحمد</t>
  </si>
  <si>
    <t>وجدي</t>
  </si>
  <si>
    <t>رؤى ابراهيم</t>
  </si>
  <si>
    <t>رولا الدياب</t>
  </si>
  <si>
    <t>بيداء</t>
  </si>
  <si>
    <t>روكن حسن</t>
  </si>
  <si>
    <t>روجين</t>
  </si>
  <si>
    <t>روعه الاحدب</t>
  </si>
  <si>
    <t>فطمة</t>
  </si>
  <si>
    <t>روشان ابو جديد</t>
  </si>
  <si>
    <t>روبير بيطار</t>
  </si>
  <si>
    <t>روبا عبد العال</t>
  </si>
  <si>
    <t>روان عليا</t>
  </si>
  <si>
    <t>روان القاضي</t>
  </si>
  <si>
    <t>روان اسبر</t>
  </si>
  <si>
    <t>رهف الجبين</t>
  </si>
  <si>
    <t>رهان محمد</t>
  </si>
  <si>
    <t>رهام حيدر</t>
  </si>
  <si>
    <t>رماح</t>
  </si>
  <si>
    <t>رند محمد</t>
  </si>
  <si>
    <t>رنا سليم</t>
  </si>
  <si>
    <t>علي صائم</t>
  </si>
  <si>
    <t>رنا خضيره</t>
  </si>
  <si>
    <t>رنا حسين</t>
  </si>
  <si>
    <t>رنا المصري</t>
  </si>
  <si>
    <t>رنا اسعد</t>
  </si>
  <si>
    <t>رقيه عبد و الاحمد</t>
  </si>
  <si>
    <t>رغداء زعيتر</t>
  </si>
  <si>
    <t>سليمة</t>
  </si>
  <si>
    <t>رغد طرابيشي</t>
  </si>
  <si>
    <t>رغد اليونس</t>
  </si>
  <si>
    <t>رشا محفوض</t>
  </si>
  <si>
    <t>رشا فاعور</t>
  </si>
  <si>
    <t>رزان حميره</t>
  </si>
  <si>
    <t>رحمه الفياض</t>
  </si>
  <si>
    <t>رجاء الحلبي</t>
  </si>
  <si>
    <t>ربا ضاهر</t>
  </si>
  <si>
    <t>رائده سوار</t>
  </si>
  <si>
    <t>رائده ابوزيدان</t>
  </si>
  <si>
    <t>مشارى</t>
  </si>
  <si>
    <t>والدتهاغضيه</t>
  </si>
  <si>
    <t>رائده ابراهيم</t>
  </si>
  <si>
    <t>رانيا حسون</t>
  </si>
  <si>
    <t>رامي العقله</t>
  </si>
  <si>
    <t>روزا</t>
  </si>
  <si>
    <t>راما امين</t>
  </si>
  <si>
    <t>راما استنبولي</t>
  </si>
  <si>
    <t>راغب البراك</t>
  </si>
  <si>
    <t>بطه</t>
  </si>
  <si>
    <t>رابعه شهاب الدين</t>
  </si>
  <si>
    <t>ذوالفقار سليمان</t>
  </si>
  <si>
    <t>ديمة رزق</t>
  </si>
  <si>
    <t>والدتهامنهل</t>
  </si>
  <si>
    <t>ديما شوكه</t>
  </si>
  <si>
    <t>ديما الذياب</t>
  </si>
  <si>
    <t>دلع معصراني</t>
  </si>
  <si>
    <t>دلع ديوب</t>
  </si>
  <si>
    <t>دعاء رضوان</t>
  </si>
  <si>
    <t>دجانه الراس</t>
  </si>
  <si>
    <t>دانيه السوادي</t>
  </si>
  <si>
    <t>دانيا المحاميد</t>
  </si>
  <si>
    <t>داليا بشير</t>
  </si>
  <si>
    <t>دارين ريحانه</t>
  </si>
  <si>
    <t>والدتهااميره</t>
  </si>
  <si>
    <t>خوله علوش</t>
  </si>
  <si>
    <t>خلود محي الدين</t>
  </si>
  <si>
    <t>خلود خضره</t>
  </si>
  <si>
    <t>خلود القبلان</t>
  </si>
  <si>
    <t>خديجه قطان</t>
  </si>
  <si>
    <t>خالده حيدر</t>
  </si>
  <si>
    <t>خالد منصور</t>
  </si>
  <si>
    <t>دريد</t>
  </si>
  <si>
    <t>زوده</t>
  </si>
  <si>
    <t>خالد خليفه العيسمي</t>
  </si>
  <si>
    <t>خالد بكار</t>
  </si>
  <si>
    <t>خالد المصري</t>
  </si>
  <si>
    <t>كرام</t>
  </si>
  <si>
    <t>حيدره الخطيب</t>
  </si>
  <si>
    <t>حيدر ابراهيم</t>
  </si>
  <si>
    <t>حياة صوفان</t>
  </si>
  <si>
    <t>حمزه منصور</t>
  </si>
  <si>
    <t>حمزه بدري</t>
  </si>
  <si>
    <t>حلا غاليه</t>
  </si>
  <si>
    <t>حلا عماد</t>
  </si>
  <si>
    <t>حلا ديوب</t>
  </si>
  <si>
    <t>حلا المحمدالشوحان</t>
  </si>
  <si>
    <t>حسين فندي</t>
  </si>
  <si>
    <t>حسين زمام</t>
  </si>
  <si>
    <t>أحمدامين</t>
  </si>
  <si>
    <t>حسين الحاطوم</t>
  </si>
  <si>
    <t>حسن إبراهيم الحسن</t>
  </si>
  <si>
    <t>حسن احمد</t>
  </si>
  <si>
    <t>حسان طيبه</t>
  </si>
  <si>
    <t>حسام دياب</t>
  </si>
  <si>
    <t>حسام أبوالخير</t>
  </si>
  <si>
    <t>بدور</t>
  </si>
  <si>
    <t>حاتم خطيب</t>
  </si>
  <si>
    <t>جوليان القنطار</t>
  </si>
  <si>
    <t>جودي معلا</t>
  </si>
  <si>
    <t>جودي الحمصي</t>
  </si>
  <si>
    <t>جوارستانا بعريني</t>
  </si>
  <si>
    <t>والدتهاسميحه</t>
  </si>
  <si>
    <t>جميل ابراهيم</t>
  </si>
  <si>
    <t>جمالات السمور</t>
  </si>
  <si>
    <t>جعفر سليمان</t>
  </si>
  <si>
    <t>جعفر برهوم</t>
  </si>
  <si>
    <t>جعفر القوزي</t>
  </si>
  <si>
    <t>توجان الحمودالصالح</t>
  </si>
  <si>
    <t>رشده</t>
  </si>
  <si>
    <t>تهاني الكلش</t>
  </si>
  <si>
    <t>افطيم</t>
  </si>
  <si>
    <t>تقوى كربوج</t>
  </si>
  <si>
    <t>تسنيم الخليل</t>
  </si>
  <si>
    <t>تبارك خنيفس</t>
  </si>
  <si>
    <t>بهاءالدين المحمد</t>
  </si>
  <si>
    <t>سودي</t>
  </si>
  <si>
    <t>بلقيس اشريفه</t>
  </si>
  <si>
    <t>بلال مصطفى</t>
  </si>
  <si>
    <t>بلال حربه</t>
  </si>
  <si>
    <t>بشرى رفاعي</t>
  </si>
  <si>
    <t>بشرى المحمدالعصفر</t>
  </si>
  <si>
    <t>بشرى المحمد</t>
  </si>
  <si>
    <t>بشرى العويدات</t>
  </si>
  <si>
    <t>بشار شداد</t>
  </si>
  <si>
    <t>بشار حسين</t>
  </si>
  <si>
    <t>بسمه خيطو</t>
  </si>
  <si>
    <t>براءه الملبنجي</t>
  </si>
  <si>
    <t>بدريه اسماعيل</t>
  </si>
  <si>
    <t>بدرية الموسى</t>
  </si>
  <si>
    <t>عرنة</t>
  </si>
  <si>
    <t>بدر المزيد</t>
  </si>
  <si>
    <t>سراي</t>
  </si>
  <si>
    <t>بثينة سلطان</t>
  </si>
  <si>
    <t>بتول غيا</t>
  </si>
  <si>
    <t>بتول الحناوي</t>
  </si>
  <si>
    <t>بتول الحسين</t>
  </si>
  <si>
    <t>آيه جودي رقيه</t>
  </si>
  <si>
    <t>آيه العز</t>
  </si>
  <si>
    <t>آيه اسماعيل</t>
  </si>
  <si>
    <t>اياس</t>
  </si>
  <si>
    <t>آية يحيى</t>
  </si>
  <si>
    <t>آية الحسيان</t>
  </si>
  <si>
    <t>آلاء الشيخ محمد</t>
  </si>
  <si>
    <t>نورا</t>
  </si>
  <si>
    <t>آصف حمود</t>
  </si>
  <si>
    <t>وهيبه</t>
  </si>
  <si>
    <t>آسمهان نعمه</t>
  </si>
  <si>
    <t>ميره</t>
  </si>
  <si>
    <t>أنس معروف</t>
  </si>
  <si>
    <t>أنس عزالدين</t>
  </si>
  <si>
    <t>أمل خشانه</t>
  </si>
  <si>
    <t>أمجاد ضحى</t>
  </si>
  <si>
    <t>ألاء المصري</t>
  </si>
  <si>
    <t>أحمد سبيني</t>
  </si>
  <si>
    <t>أحمد حسن</t>
  </si>
  <si>
    <t>أحمد الكنج</t>
  </si>
  <si>
    <t>عقاد</t>
  </si>
  <si>
    <t>أحمد الديري</t>
  </si>
  <si>
    <t>إيهاب سليمان</t>
  </si>
  <si>
    <t>ايهاب اسماعيل</t>
  </si>
  <si>
    <t>ايمن فدغم</t>
  </si>
  <si>
    <t>ايمان يونس</t>
  </si>
  <si>
    <t>اياد خلوف</t>
  </si>
  <si>
    <t>امل النابلسي</t>
  </si>
  <si>
    <t>اماني الحبل</t>
  </si>
  <si>
    <t>الاء يحيى</t>
  </si>
  <si>
    <t>الاء وهبه</t>
  </si>
  <si>
    <t>اسيا خليل</t>
  </si>
  <si>
    <t>وظيف</t>
  </si>
  <si>
    <t>اسماعيل جمعه</t>
  </si>
  <si>
    <t>اسماء الحسين</t>
  </si>
  <si>
    <t>اسراء الطير</t>
  </si>
  <si>
    <t>اسامه علي</t>
  </si>
  <si>
    <t>اريج درويش</t>
  </si>
  <si>
    <t>بهاءالدين</t>
  </si>
  <si>
    <t>احمد سلامه</t>
  </si>
  <si>
    <t>احمد سعيد سعيدحجازي</t>
  </si>
  <si>
    <t>احمد المالح</t>
  </si>
  <si>
    <t>احمد العيطان</t>
  </si>
  <si>
    <t>احمد الخليل اغا</t>
  </si>
  <si>
    <t>احمد الحميد</t>
  </si>
  <si>
    <t>احمد ابو صبحة</t>
  </si>
  <si>
    <t>ابراهيم عواد</t>
  </si>
  <si>
    <t>ابتسام حسين</t>
  </si>
  <si>
    <t>عمر العمري</t>
  </si>
  <si>
    <t>وعد طاهر</t>
  </si>
  <si>
    <t>فادي معيوف</t>
  </si>
  <si>
    <t>علي الحمود</t>
  </si>
  <si>
    <t>ريم النبهان</t>
  </si>
  <si>
    <t>كنان الفاعوري</t>
  </si>
  <si>
    <t>مصعب ديوب</t>
  </si>
  <si>
    <t>كاترين</t>
  </si>
  <si>
    <t>رابحة</t>
  </si>
  <si>
    <t>علاء خرفان</t>
  </si>
  <si>
    <t>خلود حبي</t>
  </si>
  <si>
    <t>محمدراتب</t>
  </si>
  <si>
    <t>حافظ السلموني</t>
  </si>
  <si>
    <t>آلاء الرمضان</t>
  </si>
  <si>
    <t>حلوة</t>
  </si>
  <si>
    <t>انمار قدور</t>
  </si>
  <si>
    <t>نهرو قدور</t>
  </si>
  <si>
    <t>مريم قدور</t>
  </si>
  <si>
    <t>احمد صارم</t>
  </si>
  <si>
    <t>يزن الحلاق</t>
  </si>
  <si>
    <t>عاليه</t>
  </si>
  <si>
    <t>نبيل المحمود</t>
  </si>
  <si>
    <t>محمد نشواتي</t>
  </si>
  <si>
    <t>محمد صوان</t>
  </si>
  <si>
    <t>غدير درويش</t>
  </si>
  <si>
    <t>خليل الحسين</t>
  </si>
  <si>
    <t>شادي الصحناوي</t>
  </si>
  <si>
    <t>ساجده علي</t>
  </si>
  <si>
    <t>تامنه</t>
  </si>
  <si>
    <t>زهير ابو علوش</t>
  </si>
  <si>
    <t>رستم اسعد</t>
  </si>
  <si>
    <t>تمام ابو بكر</t>
  </si>
  <si>
    <t>ايه الدالاتي</t>
  </si>
  <si>
    <t>عنان الزركي</t>
  </si>
  <si>
    <t>هبه العوض</t>
  </si>
  <si>
    <t>هاجر قنبر</t>
  </si>
  <si>
    <t>ملكي الحسن</t>
  </si>
  <si>
    <t>محمد عبد اللطيف كويفاتي</t>
  </si>
  <si>
    <t>محمد الهزاع</t>
  </si>
  <si>
    <t>رعاف</t>
  </si>
  <si>
    <t>ماجد العقله</t>
  </si>
  <si>
    <t>لين عبد الواحد</t>
  </si>
  <si>
    <t>محمد رجب</t>
  </si>
  <si>
    <t>علي جديد</t>
  </si>
  <si>
    <t>عبد الكريم الهندي</t>
  </si>
  <si>
    <t>صفاء ابراهيم</t>
  </si>
  <si>
    <t>سيما الفيل</t>
  </si>
  <si>
    <t>سالم ادريس</t>
  </si>
  <si>
    <t>رامي زيود</t>
  </si>
  <si>
    <t>ذو الفقار حسن</t>
  </si>
  <si>
    <t>أيهم طه</t>
  </si>
  <si>
    <t>ايهاب صقر</t>
  </si>
  <si>
    <t>جوليا</t>
  </si>
  <si>
    <t>امجد ابو لبده</t>
  </si>
  <si>
    <t>اسامة تمساح</t>
  </si>
  <si>
    <t>عيشة ريحان</t>
  </si>
  <si>
    <t>سليمان سليم</t>
  </si>
  <si>
    <t>حبوب</t>
  </si>
  <si>
    <t>سماح بدر</t>
  </si>
  <si>
    <t>سليم الشوفي</t>
  </si>
  <si>
    <t>شبيب</t>
  </si>
  <si>
    <t>هبا جنيد</t>
  </si>
  <si>
    <t>عفراء مرعي</t>
  </si>
  <si>
    <t>عبد المطلب</t>
  </si>
  <si>
    <t>وسام النابلسي</t>
  </si>
  <si>
    <t>عمر جابر</t>
  </si>
  <si>
    <t>يسرى يونس</t>
  </si>
  <si>
    <t>زين العابدين جركس</t>
  </si>
  <si>
    <t>كنان الشيباني</t>
  </si>
  <si>
    <t>سوهيلا</t>
  </si>
  <si>
    <t>عمار بلطه</t>
  </si>
  <si>
    <t>لمى شربجي عمرين</t>
  </si>
  <si>
    <t>منى صالحاني</t>
  </si>
  <si>
    <t>بيان العيسى</t>
  </si>
  <si>
    <t>اشعله</t>
  </si>
  <si>
    <t>عمار حمود</t>
  </si>
  <si>
    <t>احمد الجاسم</t>
  </si>
  <si>
    <t>عبد الحميد البيروتي</t>
  </si>
  <si>
    <t>محمد جمال الدين</t>
  </si>
  <si>
    <t>سماح ضاهر</t>
  </si>
  <si>
    <t>غزوى</t>
  </si>
  <si>
    <t>باهيه</t>
  </si>
  <si>
    <t>معاذ شلهوب</t>
  </si>
  <si>
    <t>زهرية</t>
  </si>
  <si>
    <t>الياس شليويط</t>
  </si>
  <si>
    <t>بشرى حسن</t>
  </si>
  <si>
    <t>علي بيطار</t>
  </si>
  <si>
    <t>حنان المحيميد</t>
  </si>
  <si>
    <t>اضحية</t>
  </si>
  <si>
    <t>وسيم عباس</t>
  </si>
  <si>
    <t>محمد فوزي قسومه</t>
  </si>
  <si>
    <t>محمد المخيبر</t>
  </si>
  <si>
    <t>فاطمه نايف</t>
  </si>
  <si>
    <t>سعيده عوده</t>
  </si>
  <si>
    <t>علي قشة</t>
  </si>
  <si>
    <t>نيسانه</t>
  </si>
  <si>
    <t>ثلجه الحسن</t>
  </si>
  <si>
    <t>جمالي</t>
  </si>
  <si>
    <t>ساميه الحلبي</t>
  </si>
  <si>
    <t>بنيه</t>
  </si>
  <si>
    <t>عمار سلوم</t>
  </si>
  <si>
    <t>ربيع حامد</t>
  </si>
  <si>
    <t>باسل قضماني</t>
  </si>
  <si>
    <t>أحمد قنطار</t>
  </si>
  <si>
    <t>غياث كشكول</t>
  </si>
  <si>
    <t>منى كشكول</t>
  </si>
  <si>
    <t>محمد سامر المسوتي</t>
  </si>
  <si>
    <t>علوان الحوير</t>
  </si>
  <si>
    <t>رائده عمار</t>
  </si>
  <si>
    <t>مريم علوش</t>
  </si>
  <si>
    <t>رائد العلي</t>
  </si>
  <si>
    <t>محمد كنعان</t>
  </si>
  <si>
    <t>فاطمة كنعان</t>
  </si>
  <si>
    <t>عمر ابو حوا</t>
  </si>
  <si>
    <t>رامز صالح</t>
  </si>
  <si>
    <t>فصل أول 2023-2024</t>
  </si>
  <si>
    <t>الفصل الأول 2023-2024</t>
  </si>
  <si>
    <t>مستنفذ بنتيجة امتحانات الفصل الأول من العام الدراسي 2022-2023</t>
  </si>
  <si>
    <t>مستنفذ بنتيجة امتحانات الفصل الأول من العام الدراسي 2023-2024</t>
  </si>
  <si>
    <t>الاستمارة الخاصة بتسجيل طلاب برنامج الدراسات القانونية في الفصل الثاني للعام الدراسي 2024/2023</t>
  </si>
  <si>
    <t>حرمان ثلاث دورات امتحانية  -  ضبط جهاز موبايل يستعمل كوسيلة غش</t>
  </si>
  <si>
    <t>حرمان دورتين امتحانيتين - ف1 -22-23</t>
  </si>
  <si>
    <t>حرمان دورتين امتحانيتين - ف2 -22-23</t>
  </si>
  <si>
    <t>محال إلى الانضباط</t>
  </si>
  <si>
    <t>إرسال ملف الإستمارة (Excel ) عبر البريد الإلكتروني إلى العنوان التالي :
legopenlearning115@hotmail.com 
ويجب أن يكون موضوع الإيميل هو الرقم الامتحاني للطالب</t>
  </si>
  <si>
    <r>
      <t xml:space="preserve">ثم تسليم استمارة التسجيل مع إيصال المصرف إلى شؤون طلاب الدراسات القانونية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</si>
</sst>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8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rgb="FFFF0000"/>
      <name val="Arial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8" tint="-0.249977111117893"/>
      <name val="Arial"/>
      <family val="2"/>
      <scheme val="minor"/>
    </font>
    <font>
      <b/>
      <sz val="14"/>
      <name val="Arial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u/>
      <sz val="12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u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4"/>
      <color rgb="FF002060"/>
      <name val="Arial"/>
      <family val="2"/>
    </font>
    <font>
      <sz val="11"/>
      <name val="Arial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12"/>
      <color rgb="FF002060"/>
      <name val="Arial"/>
      <family val="2"/>
    </font>
    <font>
      <b/>
      <sz val="18"/>
      <color rgb="FFFF0000"/>
      <name val="Arial"/>
      <family val="2"/>
    </font>
    <font>
      <b/>
      <sz val="14"/>
      <color theme="7" tint="0.79998168889431442"/>
      <name val="Arial"/>
      <family val="2"/>
      <scheme val="minor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11"/>
      <color rgb="FFFF0000"/>
      <name val="Arial"/>
      <family val="2"/>
      <scheme val="minor"/>
    </font>
    <font>
      <b/>
      <sz val="11"/>
      <color theme="0"/>
      <name val="Sakkal Majalla"/>
    </font>
    <font>
      <sz val="12"/>
      <color rgb="FFFF0000"/>
      <name val="Arial"/>
      <family val="2"/>
      <scheme val="minor"/>
    </font>
    <font>
      <sz val="16"/>
      <color theme="1"/>
      <name val="Sakkal Majalla"/>
    </font>
    <font>
      <sz val="11"/>
      <name val="Sakkal Majalla"/>
    </font>
    <font>
      <sz val="11"/>
      <color rgb="FF0070C0"/>
      <name val="Sakkal Majalla"/>
    </font>
    <font>
      <b/>
      <sz val="16"/>
      <name val="Sakkal Majalla"/>
    </font>
    <font>
      <b/>
      <sz val="11"/>
      <color theme="0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theme="0"/>
      </bottom>
      <diagonal/>
    </border>
    <border>
      <left/>
      <right/>
      <top style="double">
        <color auto="1"/>
      </top>
      <bottom style="thin">
        <color theme="0"/>
      </bottom>
      <diagonal/>
    </border>
    <border>
      <left/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/>
      <top style="double">
        <color auto="1"/>
      </top>
      <bottom style="thin">
        <color theme="0"/>
      </bottom>
      <diagonal/>
    </border>
    <border>
      <left/>
      <right style="double">
        <color auto="1"/>
      </right>
      <top style="double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indexed="64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double">
        <color auto="1"/>
      </right>
      <top style="double">
        <color theme="0"/>
      </top>
      <bottom style="thin">
        <color theme="0"/>
      </bottom>
      <diagonal/>
    </border>
    <border>
      <left style="double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auto="1"/>
      </right>
      <top style="thin">
        <color theme="0"/>
      </top>
      <bottom style="thin">
        <color indexed="64"/>
      </bottom>
      <diagonal/>
    </border>
    <border>
      <left/>
      <right style="double">
        <color auto="1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/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41" fillId="0" borderId="0"/>
    <xf numFmtId="0" fontId="1" fillId="0" borderId="0"/>
  </cellStyleXfs>
  <cellXfs count="511">
    <xf numFmtId="0" fontId="0" fillId="0" borderId="0" xfId="0"/>
    <xf numFmtId="0" fontId="0" fillId="0" borderId="0" xfId="0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9" fillId="0" borderId="0" xfId="0" applyFont="1"/>
    <xf numFmtId="49" fontId="0" fillId="0" borderId="0" xfId="0" applyNumberFormat="1"/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21" fillId="9" borderId="21" xfId="0" applyFont="1" applyFill="1" applyBorder="1" applyAlignment="1" applyProtection="1">
      <alignment horizontal="center" vertical="center"/>
      <protection hidden="1"/>
    </xf>
    <xf numFmtId="0" fontId="21" fillId="9" borderId="22" xfId="0" applyFont="1" applyFill="1" applyBorder="1" applyAlignment="1" applyProtection="1">
      <alignment horizontal="center" vertical="center"/>
      <protection hidden="1"/>
    </xf>
    <xf numFmtId="14" fontId="21" fillId="9" borderId="22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>
      <alignment wrapText="1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32" fillId="9" borderId="59" xfId="1" applyFont="1" applyFill="1" applyBorder="1"/>
    <xf numFmtId="0" fontId="35" fillId="0" borderId="0" xfId="0" applyFont="1"/>
    <xf numFmtId="0" fontId="35" fillId="0" borderId="0" xfId="0" applyFont="1" applyAlignment="1">
      <alignment horizontal="center"/>
    </xf>
    <xf numFmtId="0" fontId="38" fillId="0" borderId="0" xfId="1" applyFont="1" applyFill="1" applyBorder="1" applyAlignment="1">
      <alignment vertical="center" wrapText="1"/>
    </xf>
    <xf numFmtId="0" fontId="38" fillId="0" borderId="0" xfId="1" applyFont="1" applyFill="1" applyAlignment="1"/>
    <xf numFmtId="0" fontId="18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3" fillId="0" borderId="0" xfId="0" applyFont="1" applyAlignment="1" applyProtection="1">
      <alignment vertical="center" shrinkToFit="1"/>
      <protection hidden="1"/>
    </xf>
    <xf numFmtId="0" fontId="23" fillId="0" borderId="0" xfId="0" applyFont="1" applyProtection="1">
      <protection hidden="1"/>
    </xf>
    <xf numFmtId="0" fontId="47" fillId="0" borderId="0" xfId="0" applyFont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/>
      <protection hidden="1"/>
    </xf>
    <xf numFmtId="0" fontId="43" fillId="0" borderId="0" xfId="1" applyFont="1" applyFill="1" applyBorder="1" applyAlignment="1" applyProtection="1">
      <alignment vertical="center" wrapText="1"/>
      <protection hidden="1"/>
    </xf>
    <xf numFmtId="0" fontId="44" fillId="0" borderId="0" xfId="1" applyFont="1" applyFill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3" fillId="0" borderId="0" xfId="0" applyFont="1" applyAlignment="1" applyProtection="1">
      <alignment vertical="center" textRotation="90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0" fontId="49" fillId="0" borderId="0" xfId="1" applyFont="1" applyFill="1" applyBorder="1" applyProtection="1"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shrinkToFit="1"/>
      <protection hidden="1"/>
    </xf>
    <xf numFmtId="0" fontId="5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right"/>
      <protection hidden="1"/>
    </xf>
    <xf numFmtId="0" fontId="52" fillId="0" borderId="0" xfId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4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shrinkToFit="1"/>
      <protection hidden="1"/>
    </xf>
    <xf numFmtId="0" fontId="59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23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9" fillId="0" borderId="0" xfId="0" applyFont="1" applyProtection="1">
      <protection hidden="1"/>
    </xf>
    <xf numFmtId="0" fontId="50" fillId="0" borderId="0" xfId="0" applyFont="1" applyProtection="1">
      <protection hidden="1"/>
    </xf>
    <xf numFmtId="0" fontId="62" fillId="0" borderId="0" xfId="0" applyFont="1" applyProtection="1">
      <protection hidden="1"/>
    </xf>
    <xf numFmtId="0" fontId="64" fillId="0" borderId="0" xfId="0" applyFont="1" applyProtection="1">
      <protection hidden="1"/>
    </xf>
    <xf numFmtId="0" fontId="63" fillId="0" borderId="0" xfId="0" applyFont="1" applyProtection="1">
      <protection hidden="1"/>
    </xf>
    <xf numFmtId="0" fontId="63" fillId="0" borderId="0" xfId="0" applyFont="1" applyAlignment="1" applyProtection="1">
      <alignment shrinkToFit="1"/>
      <protection hidden="1"/>
    </xf>
    <xf numFmtId="0" fontId="65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center" vertical="center" shrinkToFit="1"/>
      <protection hidden="1"/>
    </xf>
    <xf numFmtId="0" fontId="74" fillId="0" borderId="78" xfId="0" applyFont="1" applyBorder="1" applyAlignment="1" applyProtection="1">
      <alignment horizontal="center" vertical="center" shrinkToFit="1"/>
      <protection hidden="1"/>
    </xf>
    <xf numFmtId="0" fontId="74" fillId="2" borderId="0" xfId="0" applyFont="1" applyFill="1" applyAlignment="1" applyProtection="1">
      <alignment horizontal="center" vertical="center" shrinkToFit="1"/>
      <protection hidden="1"/>
    </xf>
    <xf numFmtId="0" fontId="65" fillId="0" borderId="0" xfId="0" applyFont="1" applyAlignment="1" applyProtection="1">
      <alignment horizontal="center" vertical="center" shrinkToFit="1"/>
      <protection hidden="1"/>
    </xf>
    <xf numFmtId="0" fontId="74" fillId="0" borderId="75" xfId="0" applyFont="1" applyBorder="1" applyAlignment="1" applyProtection="1">
      <alignment horizontal="center" vertical="center" shrinkToFit="1"/>
      <protection hidden="1"/>
    </xf>
    <xf numFmtId="0" fontId="75" fillId="0" borderId="14" xfId="0" applyFont="1" applyBorder="1" applyAlignment="1" applyProtection="1">
      <alignment horizontal="center" vertical="center" shrinkToFit="1"/>
      <protection hidden="1"/>
    </xf>
    <xf numFmtId="0" fontId="75" fillId="0" borderId="77" xfId="0" applyFont="1" applyBorder="1" applyAlignment="1" applyProtection="1">
      <alignment horizontal="center" vertical="center" shrinkToFit="1"/>
      <protection hidden="1"/>
    </xf>
    <xf numFmtId="0" fontId="75" fillId="0" borderId="7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vertical="center" shrinkToFit="1"/>
      <protection hidden="1"/>
    </xf>
    <xf numFmtId="0" fontId="75" fillId="0" borderId="0" xfId="0" applyFont="1" applyAlignment="1" applyProtection="1">
      <alignment shrinkToFit="1"/>
      <protection hidden="1"/>
    </xf>
    <xf numFmtId="0" fontId="75" fillId="3" borderId="7" xfId="0" applyFont="1" applyFill="1" applyBorder="1" applyAlignment="1" applyProtection="1">
      <alignment vertical="center" shrinkToFit="1"/>
      <protection hidden="1"/>
    </xf>
    <xf numFmtId="0" fontId="75" fillId="3" borderId="101" xfId="0" applyFont="1" applyFill="1" applyBorder="1" applyAlignment="1" applyProtection="1">
      <alignment vertical="center" shrinkToFit="1"/>
      <protection hidden="1"/>
    </xf>
    <xf numFmtId="0" fontId="73" fillId="16" borderId="0" xfId="0" applyFont="1" applyFill="1" applyAlignment="1" applyProtection="1">
      <alignment horizontal="center" vertical="center" shrinkToFit="1"/>
      <protection hidden="1"/>
    </xf>
    <xf numFmtId="165" fontId="73" fillId="16" borderId="0" xfId="0" applyNumberFormat="1" applyFont="1" applyFill="1" applyAlignment="1" applyProtection="1">
      <alignment horizontal="center" vertical="center" shrinkToFit="1"/>
      <protection hidden="1"/>
    </xf>
    <xf numFmtId="165" fontId="73" fillId="16" borderId="103" xfId="0" applyNumberFormat="1" applyFont="1" applyFill="1" applyBorder="1" applyAlignment="1" applyProtection="1">
      <alignment horizontal="center" vertical="center" shrinkToFit="1"/>
      <protection hidden="1"/>
    </xf>
    <xf numFmtId="0" fontId="76" fillId="6" borderId="104" xfId="0" applyFont="1" applyFill="1" applyBorder="1" applyAlignment="1" applyProtection="1">
      <alignment horizontal="center" vertical="center" shrinkToFit="1"/>
      <protection hidden="1"/>
    </xf>
    <xf numFmtId="0" fontId="74" fillId="0" borderId="41" xfId="0" applyFont="1" applyBorder="1" applyAlignment="1" applyProtection="1">
      <alignment vertical="center" textRotation="90" shrinkToFit="1"/>
      <protection hidden="1"/>
    </xf>
    <xf numFmtId="0" fontId="75" fillId="0" borderId="41" xfId="0" applyFont="1" applyBorder="1" applyAlignment="1" applyProtection="1">
      <alignment horizontal="center" vertical="center" shrinkToFit="1"/>
      <protection hidden="1"/>
    </xf>
    <xf numFmtId="0" fontId="74" fillId="0" borderId="42" xfId="0" applyFont="1" applyBorder="1" applyAlignment="1" applyProtection="1">
      <alignment vertical="center" textRotation="90" shrinkToFit="1"/>
      <protection hidden="1"/>
    </xf>
    <xf numFmtId="0" fontId="75" fillId="0" borderId="42" xfId="0" applyFont="1" applyBorder="1" applyAlignment="1" applyProtection="1">
      <alignment horizontal="center" vertical="center" shrinkToFit="1"/>
      <protection hidden="1"/>
    </xf>
    <xf numFmtId="0" fontId="75" fillId="0" borderId="0" xfId="0" applyFont="1" applyProtection="1">
      <protection hidden="1"/>
    </xf>
    <xf numFmtId="0" fontId="75" fillId="0" borderId="108" xfId="0" applyFont="1" applyBorder="1" applyProtection="1">
      <protection hidden="1"/>
    </xf>
    <xf numFmtId="0" fontId="78" fillId="0" borderId="45" xfId="0" applyFont="1" applyBorder="1" applyAlignment="1">
      <alignment horizontal="center" vertical="center"/>
    </xf>
    <xf numFmtId="0" fontId="76" fillId="6" borderId="6" xfId="0" applyFont="1" applyFill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5" fillId="0" borderId="7" xfId="0" applyFont="1" applyBorder="1" applyAlignment="1" applyProtection="1">
      <alignment horizontal="center" vertical="center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74" fillId="0" borderId="41" xfId="0" applyFont="1" applyBorder="1" applyAlignment="1" applyProtection="1">
      <alignment horizontal="center" vertical="top" shrinkToFit="1"/>
      <protection hidden="1"/>
    </xf>
    <xf numFmtId="0" fontId="74" fillId="0" borderId="42" xfId="0" applyFont="1" applyBorder="1" applyAlignment="1" applyProtection="1">
      <alignment horizontal="center" vertical="top" shrinkToFit="1"/>
      <protection hidden="1"/>
    </xf>
    <xf numFmtId="0" fontId="78" fillId="5" borderId="13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shrinkToFit="1"/>
    </xf>
    <xf numFmtId="49" fontId="72" fillId="0" borderId="0" xfId="0" applyNumberFormat="1" applyFont="1" applyAlignment="1">
      <alignment shrinkToFit="1"/>
    </xf>
    <xf numFmtId="0" fontId="16" fillId="0" borderId="0" xfId="0" applyFont="1" applyAlignment="1">
      <alignment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4" fontId="20" fillId="9" borderId="22" xfId="0" applyNumberFormat="1" applyFont="1" applyFill="1" applyBorder="1" applyAlignment="1">
      <alignment horizontal="center" vertical="center"/>
    </xf>
    <xf numFmtId="49" fontId="20" fillId="9" borderId="22" xfId="0" applyNumberFormat="1" applyFont="1" applyFill="1" applyBorder="1" applyAlignment="1">
      <alignment horizontal="center" vertical="center"/>
    </xf>
    <xf numFmtId="0" fontId="70" fillId="16" borderId="23" xfId="0" applyFont="1" applyFill="1" applyBorder="1" applyAlignment="1">
      <alignment horizontal="center"/>
    </xf>
    <xf numFmtId="164" fontId="70" fillId="16" borderId="23" xfId="0" applyNumberFormat="1" applyFont="1" applyFill="1" applyBorder="1" applyAlignment="1">
      <alignment horizontal="center"/>
    </xf>
    <xf numFmtId="49" fontId="70" fillId="16" borderId="23" xfId="0" applyNumberFormat="1" applyFont="1" applyFill="1" applyBorder="1" applyAlignment="1">
      <alignment horizontal="center"/>
    </xf>
    <xf numFmtId="0" fontId="70" fillId="16" borderId="24" xfId="0" applyFont="1" applyFill="1" applyBorder="1" applyAlignment="1">
      <alignment horizontal="center"/>
    </xf>
    <xf numFmtId="0" fontId="70" fillId="16" borderId="30" xfId="0" applyFont="1" applyFill="1" applyBorder="1" applyAlignment="1">
      <alignment horizontal="center"/>
    </xf>
    <xf numFmtId="0" fontId="70" fillId="16" borderId="25" xfId="0" applyFont="1" applyFill="1" applyBorder="1" applyAlignment="1">
      <alignment horizontal="center"/>
    </xf>
    <xf numFmtId="0" fontId="70" fillId="16" borderId="118" xfId="0" applyFont="1" applyFill="1" applyBorder="1" applyAlignment="1">
      <alignment horizontal="center"/>
    </xf>
    <xf numFmtId="0" fontId="53" fillId="0" borderId="0" xfId="0" applyFont="1"/>
    <xf numFmtId="0" fontId="70" fillId="3" borderId="114" xfId="0" applyFont="1" applyFill="1" applyBorder="1" applyAlignment="1">
      <alignment horizontal="center" vertical="center"/>
    </xf>
    <xf numFmtId="0" fontId="70" fillId="3" borderId="13" xfId="0" applyFont="1" applyFill="1" applyBorder="1" applyAlignment="1">
      <alignment horizontal="center" vertical="center"/>
    </xf>
    <xf numFmtId="1" fontId="70" fillId="3" borderId="115" xfId="0" applyNumberFormat="1" applyFont="1" applyFill="1" applyBorder="1" applyAlignment="1">
      <alignment horizontal="center"/>
    </xf>
    <xf numFmtId="0" fontId="70" fillId="3" borderId="115" xfId="0" applyFont="1" applyFill="1" applyBorder="1" applyAlignment="1">
      <alignment horizontal="center"/>
    </xf>
    <xf numFmtId="0" fontId="70" fillId="3" borderId="114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1" fillId="3" borderId="13" xfId="0" applyFont="1" applyFill="1" applyBorder="1" applyAlignment="1">
      <alignment horizontal="center"/>
    </xf>
    <xf numFmtId="0" fontId="70" fillId="3" borderId="13" xfId="0" applyFont="1" applyFill="1" applyBorder="1"/>
    <xf numFmtId="0" fontId="70" fillId="3" borderId="115" xfId="0" applyFont="1" applyFill="1" applyBorder="1" applyAlignment="1">
      <alignment horizontal="center" vertical="center"/>
    </xf>
    <xf numFmtId="0" fontId="11" fillId="0" borderId="0" xfId="0" applyFont="1"/>
    <xf numFmtId="14" fontId="0" fillId="0" borderId="0" xfId="0" applyNumberFormat="1"/>
    <xf numFmtId="0" fontId="0" fillId="15" borderId="121" xfId="0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" fillId="22" borderId="0" xfId="0" applyFont="1" applyFill="1" applyAlignment="1" applyProtection="1">
      <alignment horizontal="center" vertical="center"/>
      <protection hidden="1"/>
    </xf>
    <xf numFmtId="0" fontId="4" fillId="22" borderId="0" xfId="0" applyFont="1" applyFill="1" applyAlignment="1" applyProtection="1">
      <alignment horizontal="center" vertical="center"/>
      <protection hidden="1"/>
    </xf>
    <xf numFmtId="0" fontId="62" fillId="22" borderId="0" xfId="0" applyFont="1" applyFill="1" applyProtection="1"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79" fillId="0" borderId="0" xfId="0" applyFont="1" applyAlignment="1" applyProtection="1">
      <alignment vertical="center"/>
      <protection hidden="1"/>
    </xf>
    <xf numFmtId="0" fontId="79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 textRotation="90"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11" fillId="15" borderId="0" xfId="0" applyFont="1" applyFill="1" applyAlignment="1" applyProtection="1">
      <alignment horizontal="center" vertical="center"/>
      <protection hidden="1"/>
    </xf>
    <xf numFmtId="0" fontId="11" fillId="15" borderId="0" xfId="0" applyFont="1" applyFill="1" applyProtection="1">
      <protection hidden="1"/>
    </xf>
    <xf numFmtId="0" fontId="29" fillId="21" borderId="119" xfId="0" applyFont="1" applyFill="1" applyBorder="1" applyAlignment="1">
      <alignment horizontal="center" vertical="center" shrinkToFit="1"/>
    </xf>
    <xf numFmtId="0" fontId="70" fillId="7" borderId="13" xfId="0" applyFont="1" applyFill="1" applyBorder="1" applyAlignment="1">
      <alignment horizontal="center" vertical="center" shrinkToFit="1"/>
    </xf>
    <xf numFmtId="0" fontId="66" fillId="14" borderId="72" xfId="0" applyFont="1" applyFill="1" applyBorder="1" applyAlignment="1" applyProtection="1">
      <alignment horizontal="center" vertical="center" shrinkToFit="1"/>
      <protection hidden="1"/>
    </xf>
    <xf numFmtId="0" fontId="66" fillId="14" borderId="70" xfId="0" applyFont="1" applyFill="1" applyBorder="1" applyAlignment="1" applyProtection="1">
      <alignment horizontal="center" vertical="center" shrinkToFit="1"/>
      <protection hidden="1"/>
    </xf>
    <xf numFmtId="0" fontId="66" fillId="16" borderId="70" xfId="0" applyFont="1" applyFill="1" applyBorder="1" applyAlignment="1" applyProtection="1">
      <alignment horizontal="center" vertical="center" shrinkToFit="1"/>
      <protection locked="0" hidden="1"/>
    </xf>
    <xf numFmtId="0" fontId="23" fillId="19" borderId="0" xfId="0" applyFont="1" applyFill="1" applyAlignment="1" applyProtection="1">
      <alignment horizontal="center" vertical="center" shrinkToFit="1"/>
      <protection hidden="1"/>
    </xf>
    <xf numFmtId="0" fontId="64" fillId="14" borderId="72" xfId="0" applyFont="1" applyFill="1" applyBorder="1" applyAlignment="1" applyProtection="1">
      <alignment horizontal="center" vertical="center" shrinkToFit="1"/>
      <protection hidden="1"/>
    </xf>
    <xf numFmtId="0" fontId="64" fillId="14" borderId="70" xfId="0" applyFont="1" applyFill="1" applyBorder="1" applyAlignment="1" applyProtection="1">
      <alignment horizontal="center" vertical="center" shrinkToFit="1"/>
      <protection hidden="1"/>
    </xf>
    <xf numFmtId="0" fontId="64" fillId="16" borderId="70" xfId="0" applyFont="1" applyFill="1" applyBorder="1" applyAlignment="1" applyProtection="1">
      <alignment horizontal="center" vertical="center" shrinkToFit="1"/>
      <protection hidden="1"/>
    </xf>
    <xf numFmtId="0" fontId="64" fillId="16" borderId="70" xfId="0" applyFont="1" applyFill="1" applyBorder="1" applyAlignment="1" applyProtection="1">
      <alignment horizontal="center" vertical="center" shrinkToFit="1"/>
      <protection locked="0" hidden="1"/>
    </xf>
    <xf numFmtId="0" fontId="45" fillId="3" borderId="0" xfId="0" applyFont="1" applyFill="1" applyAlignment="1" applyProtection="1">
      <alignment vertical="center" shrinkToFit="1"/>
      <protection hidden="1"/>
    </xf>
    <xf numFmtId="0" fontId="23" fillId="3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17" fillId="7" borderId="148" xfId="0" applyFont="1" applyFill="1" applyBorder="1" applyAlignment="1" applyProtection="1">
      <alignment horizontal="center" vertical="center"/>
      <protection hidden="1"/>
    </xf>
    <xf numFmtId="49" fontId="17" fillId="7" borderId="148" xfId="0" applyNumberFormat="1" applyFont="1" applyFill="1" applyBorder="1" applyAlignment="1" applyProtection="1">
      <alignment horizontal="center" vertical="center"/>
      <protection hidden="1"/>
    </xf>
    <xf numFmtId="0" fontId="17" fillId="7" borderId="149" xfId="0" applyFont="1" applyFill="1" applyBorder="1" applyAlignment="1" applyProtection="1">
      <alignment horizontal="center" vertical="center"/>
      <protection hidden="1"/>
    </xf>
    <xf numFmtId="49" fontId="81" fillId="5" borderId="150" xfId="0" applyNumberFormat="1" applyFont="1" applyFill="1" applyBorder="1" applyAlignment="1" applyProtection="1">
      <alignment horizontal="center" vertical="center" shrinkToFit="1"/>
      <protection locked="0" hidden="1"/>
    </xf>
    <xf numFmtId="0" fontId="81" fillId="5" borderId="150" xfId="0" applyFont="1" applyFill="1" applyBorder="1" applyAlignment="1" applyProtection="1">
      <alignment horizontal="center" vertical="center" shrinkToFit="1"/>
      <protection locked="0" hidden="1"/>
    </xf>
    <xf numFmtId="0" fontId="81" fillId="5" borderId="151" xfId="0" applyFont="1" applyFill="1" applyBorder="1" applyAlignment="1" applyProtection="1">
      <alignment horizontal="center" vertical="center" shrinkToFit="1"/>
      <protection locked="0" hidden="1"/>
    </xf>
    <xf numFmtId="0" fontId="17" fillId="7" borderId="152" xfId="0" applyFont="1" applyFill="1" applyBorder="1" applyAlignment="1" applyProtection="1">
      <alignment horizontal="center" vertical="center"/>
      <protection hidden="1"/>
    </xf>
    <xf numFmtId="0" fontId="17" fillId="7" borderId="153" xfId="0" applyFont="1" applyFill="1" applyBorder="1" applyAlignment="1" applyProtection="1">
      <alignment horizontal="center" vertical="center"/>
      <protection hidden="1"/>
    </xf>
    <xf numFmtId="0" fontId="17" fillId="7" borderId="154" xfId="0" applyFont="1" applyFill="1" applyBorder="1" applyAlignment="1" applyProtection="1">
      <alignment horizontal="center" vertical="center"/>
      <protection hidden="1"/>
    </xf>
    <xf numFmtId="0" fontId="81" fillId="5" borderId="155" xfId="0" applyFont="1" applyFill="1" applyBorder="1" applyAlignment="1" applyProtection="1">
      <alignment horizontal="center" vertical="center" shrinkToFit="1"/>
      <protection hidden="1"/>
    </xf>
    <xf numFmtId="0" fontId="81" fillId="5" borderId="156" xfId="0" applyFont="1" applyFill="1" applyBorder="1" applyAlignment="1" applyProtection="1">
      <alignment horizontal="center" vertical="center" shrinkToFit="1"/>
      <protection hidden="1"/>
    </xf>
    <xf numFmtId="0" fontId="81" fillId="5" borderId="157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wrapText="1"/>
      <protection hidden="1"/>
    </xf>
    <xf numFmtId="0" fontId="81" fillId="5" borderId="158" xfId="0" applyFont="1" applyFill="1" applyBorder="1" applyAlignment="1" applyProtection="1">
      <alignment horizontal="center" vertical="center" shrinkToFit="1"/>
      <protection locked="0" hidden="1"/>
    </xf>
    <xf numFmtId="0" fontId="17" fillId="7" borderId="159" xfId="0" applyFont="1" applyFill="1" applyBorder="1" applyAlignment="1" applyProtection="1">
      <alignment horizontal="center" vertical="center"/>
      <protection hidden="1"/>
    </xf>
    <xf numFmtId="164" fontId="81" fillId="5" borderId="155" xfId="0" applyNumberFormat="1" applyFont="1" applyFill="1" applyBorder="1" applyAlignment="1" applyProtection="1">
      <alignment horizontal="center" vertical="center" shrinkToFit="1"/>
      <protection hidden="1"/>
    </xf>
    <xf numFmtId="164" fontId="81" fillId="5" borderId="158" xfId="0" applyNumberFormat="1" applyFont="1" applyFill="1" applyBorder="1" applyAlignment="1" applyProtection="1">
      <alignment horizontal="center" vertical="center" shrinkToFit="1"/>
      <protection locked="0" hidden="1"/>
    </xf>
    <xf numFmtId="0" fontId="82" fillId="0" borderId="0" xfId="0" applyFont="1" applyAlignment="1" applyProtection="1">
      <alignment vertical="center"/>
      <protection hidden="1"/>
    </xf>
    <xf numFmtId="49" fontId="70" fillId="16" borderId="30" xfId="0" applyNumberFormat="1" applyFont="1" applyFill="1" applyBorder="1" applyAlignment="1">
      <alignment horizontal="center"/>
    </xf>
    <xf numFmtId="0" fontId="13" fillId="0" borderId="0" xfId="0" applyFont="1" applyAlignment="1" applyProtection="1">
      <alignment vertical="center" shrinkToFit="1"/>
      <protection hidden="1"/>
    </xf>
    <xf numFmtId="0" fontId="50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6" fillId="0" borderId="0" xfId="0" applyFont="1" applyAlignment="1" applyProtection="1">
      <alignment vertical="center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32" fillId="9" borderId="58" xfId="1" applyFont="1" applyFill="1" applyBorder="1" applyAlignment="1">
      <alignment horizontal="right"/>
    </xf>
    <xf numFmtId="0" fontId="32" fillId="9" borderId="29" xfId="1" applyFont="1" applyFill="1" applyBorder="1" applyAlignment="1">
      <alignment horizontal="right"/>
    </xf>
    <xf numFmtId="0" fontId="32" fillId="9" borderId="59" xfId="1" applyFont="1" applyFill="1" applyBorder="1" applyAlignment="1">
      <alignment horizontal="right"/>
    </xf>
    <xf numFmtId="0" fontId="33" fillId="9" borderId="60" xfId="0" applyFont="1" applyFill="1" applyBorder="1" applyAlignment="1">
      <alignment horizontal="right" vertical="center"/>
    </xf>
    <xf numFmtId="0" fontId="33" fillId="9" borderId="61" xfId="0" applyFont="1" applyFill="1" applyBorder="1" applyAlignment="1">
      <alignment horizontal="right" vertical="center"/>
    </xf>
    <xf numFmtId="0" fontId="33" fillId="9" borderId="62" xfId="0" applyFont="1" applyFill="1" applyBorder="1" applyAlignment="1">
      <alignment horizontal="right" vertical="center"/>
    </xf>
    <xf numFmtId="9" fontId="33" fillId="9" borderId="55" xfId="1" applyNumberFormat="1" applyFont="1" applyFill="1" applyBorder="1" applyAlignment="1">
      <alignment horizontal="right" vertical="center"/>
    </xf>
    <xf numFmtId="0" fontId="33" fillId="9" borderId="63" xfId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9" fillId="0" borderId="5" xfId="0" applyFont="1" applyBorder="1" applyAlignment="1">
      <alignment horizontal="right"/>
    </xf>
    <xf numFmtId="0" fontId="30" fillId="9" borderId="47" xfId="0" applyFont="1" applyFill="1" applyBorder="1" applyAlignment="1">
      <alignment horizontal="center" vertical="center"/>
    </xf>
    <xf numFmtId="0" fontId="31" fillId="9" borderId="48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/>
    </xf>
    <xf numFmtId="0" fontId="31" fillId="9" borderId="55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31" fillId="9" borderId="50" xfId="0" applyFont="1" applyFill="1" applyBorder="1" applyAlignment="1">
      <alignment horizontal="center" vertical="center"/>
    </xf>
    <xf numFmtId="0" fontId="31" fillId="9" borderId="56" xfId="0" applyFont="1" applyFill="1" applyBorder="1" applyAlignment="1">
      <alignment horizontal="center" vertical="center"/>
    </xf>
    <xf numFmtId="0" fontId="31" fillId="9" borderId="57" xfId="0" applyFont="1" applyFill="1" applyBorder="1" applyAlignment="1">
      <alignment horizontal="center" vertical="center"/>
    </xf>
    <xf numFmtId="0" fontId="32" fillId="9" borderId="51" xfId="1" applyFont="1" applyFill="1" applyBorder="1" applyAlignment="1">
      <alignment horizontal="right"/>
    </xf>
    <xf numFmtId="0" fontId="32" fillId="9" borderId="52" xfId="1" applyFont="1" applyFill="1" applyBorder="1" applyAlignment="1">
      <alignment horizontal="right"/>
    </xf>
    <xf numFmtId="0" fontId="32" fillId="9" borderId="53" xfId="1" applyFont="1" applyFill="1" applyBorder="1" applyAlignment="1">
      <alignment horizontal="right"/>
    </xf>
    <xf numFmtId="0" fontId="33" fillId="9" borderId="58" xfId="0" applyFont="1" applyFill="1" applyBorder="1" applyAlignment="1">
      <alignment horizontal="center"/>
    </xf>
    <xf numFmtId="0" fontId="33" fillId="9" borderId="29" xfId="0" applyFont="1" applyFill="1" applyBorder="1" applyAlignment="1">
      <alignment horizontal="center"/>
    </xf>
    <xf numFmtId="0" fontId="33" fillId="9" borderId="54" xfId="0" applyFont="1" applyFill="1" applyBorder="1" applyAlignment="1">
      <alignment horizontal="right" vertical="center"/>
    </xf>
    <xf numFmtId="0" fontId="33" fillId="9" borderId="55" xfId="0" applyFont="1" applyFill="1" applyBorder="1" applyAlignment="1">
      <alignment horizontal="right" vertical="center"/>
    </xf>
    <xf numFmtId="0" fontId="33" fillId="9" borderId="58" xfId="0" applyFont="1" applyFill="1" applyBorder="1" applyAlignment="1">
      <alignment horizontal="right"/>
    </xf>
    <xf numFmtId="0" fontId="33" fillId="9" borderId="29" xfId="0" applyFont="1" applyFill="1" applyBorder="1" applyAlignment="1">
      <alignment horizontal="right"/>
    </xf>
    <xf numFmtId="0" fontId="33" fillId="9" borderId="59" xfId="0" applyFont="1" applyFill="1" applyBorder="1" applyAlignment="1">
      <alignment horizontal="right"/>
    </xf>
    <xf numFmtId="0" fontId="34" fillId="9" borderId="55" xfId="0" applyFont="1" applyFill="1" applyBorder="1" applyAlignment="1">
      <alignment horizontal="right" vertical="center"/>
    </xf>
    <xf numFmtId="0" fontId="34" fillId="9" borderId="63" xfId="0" applyFont="1" applyFill="1" applyBorder="1" applyAlignment="1">
      <alignment horizontal="right" vertical="center"/>
    </xf>
    <xf numFmtId="0" fontId="36" fillId="9" borderId="29" xfId="1" applyFont="1" applyFill="1" applyBorder="1" applyAlignment="1">
      <alignment horizontal="center"/>
    </xf>
    <xf numFmtId="0" fontId="36" fillId="9" borderId="59" xfId="1" applyFont="1" applyFill="1" applyBorder="1" applyAlignment="1">
      <alignment horizontal="center"/>
    </xf>
    <xf numFmtId="0" fontId="33" fillId="9" borderId="60" xfId="0" applyFont="1" applyFill="1" applyBorder="1" applyAlignment="1">
      <alignment horizontal="right"/>
    </xf>
    <xf numFmtId="0" fontId="33" fillId="9" borderId="61" xfId="0" applyFont="1" applyFill="1" applyBorder="1" applyAlignment="1">
      <alignment horizontal="right"/>
    </xf>
    <xf numFmtId="0" fontId="33" fillId="9" borderId="62" xfId="0" applyFont="1" applyFill="1" applyBorder="1" applyAlignment="1">
      <alignment horizontal="right"/>
    </xf>
    <xf numFmtId="9" fontId="33" fillId="9" borderId="55" xfId="0" applyNumberFormat="1" applyFont="1" applyFill="1" applyBorder="1" applyAlignment="1">
      <alignment horizontal="right" vertical="center"/>
    </xf>
    <xf numFmtId="0" fontId="33" fillId="9" borderId="63" xfId="0" applyFont="1" applyFill="1" applyBorder="1" applyAlignment="1">
      <alignment horizontal="right" vertical="center"/>
    </xf>
    <xf numFmtId="0" fontId="33" fillId="9" borderId="46" xfId="0" applyFont="1" applyFill="1" applyBorder="1" applyAlignment="1">
      <alignment horizontal="center" vertical="center" wrapText="1"/>
    </xf>
    <xf numFmtId="0" fontId="33" fillId="9" borderId="0" xfId="0" applyFont="1" applyFill="1" applyAlignment="1">
      <alignment horizontal="center" vertical="center" wrapText="1"/>
    </xf>
    <xf numFmtId="0" fontId="33" fillId="9" borderId="43" xfId="0" applyFont="1" applyFill="1" applyBorder="1" applyAlignment="1">
      <alignment horizontal="center" vertical="center" wrapText="1"/>
    </xf>
    <xf numFmtId="0" fontId="33" fillId="9" borderId="54" xfId="0" applyFont="1" applyFill="1" applyBorder="1" applyAlignment="1">
      <alignment horizontal="right" vertical="center" wrapText="1"/>
    </xf>
    <xf numFmtId="0" fontId="33" fillId="9" borderId="55" xfId="0" applyFont="1" applyFill="1" applyBorder="1" applyAlignment="1">
      <alignment horizontal="right" vertical="center" wrapText="1"/>
    </xf>
    <xf numFmtId="9" fontId="33" fillId="9" borderId="55" xfId="0" applyNumberFormat="1" applyFont="1" applyFill="1" applyBorder="1" applyAlignment="1">
      <alignment horizontal="right"/>
    </xf>
    <xf numFmtId="0" fontId="33" fillId="9" borderId="63" xfId="0" applyFont="1" applyFill="1" applyBorder="1" applyAlignment="1">
      <alignment horizontal="right"/>
    </xf>
    <xf numFmtId="0" fontId="33" fillId="9" borderId="55" xfId="0" applyFont="1" applyFill="1" applyBorder="1" applyAlignment="1">
      <alignment horizontal="right"/>
    </xf>
    <xf numFmtId="9" fontId="33" fillId="9" borderId="55" xfId="0" applyNumberFormat="1" applyFont="1" applyFill="1" applyBorder="1" applyAlignment="1">
      <alignment horizontal="right" vertical="center" wrapText="1"/>
    </xf>
    <xf numFmtId="0" fontId="33" fillId="9" borderId="63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3" fillId="9" borderId="64" xfId="0" applyFont="1" applyFill="1" applyBorder="1" applyAlignment="1">
      <alignment horizontal="right" vertical="center"/>
    </xf>
    <xf numFmtId="0" fontId="33" fillId="9" borderId="65" xfId="0" applyFont="1" applyFill="1" applyBorder="1" applyAlignment="1">
      <alignment horizontal="right" vertical="center"/>
    </xf>
    <xf numFmtId="0" fontId="33" fillId="9" borderId="66" xfId="0" applyFont="1" applyFill="1" applyBorder="1" applyAlignment="1">
      <alignment horizontal="right" vertical="center"/>
    </xf>
    <xf numFmtId="9" fontId="33" fillId="9" borderId="67" xfId="0" applyNumberFormat="1" applyFont="1" applyFill="1" applyBorder="1" applyAlignment="1">
      <alignment horizontal="right" vertical="center"/>
    </xf>
    <xf numFmtId="0" fontId="33" fillId="9" borderId="68" xfId="0" applyFont="1" applyFill="1" applyBorder="1" applyAlignment="1">
      <alignment horizontal="right" vertical="center"/>
    </xf>
    <xf numFmtId="0" fontId="33" fillId="9" borderId="58" xfId="0" applyFont="1" applyFill="1" applyBorder="1" applyAlignment="1">
      <alignment horizontal="right" wrapText="1"/>
    </xf>
    <xf numFmtId="0" fontId="33" fillId="9" borderId="29" xfId="0" applyFont="1" applyFill="1" applyBorder="1" applyAlignment="1">
      <alignment horizontal="right" wrapText="1"/>
    </xf>
    <xf numFmtId="0" fontId="33" fillId="9" borderId="59" xfId="0" applyFont="1" applyFill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9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77" fillId="14" borderId="0" xfId="0" applyFont="1" applyFill="1" applyAlignment="1">
      <alignment horizontal="right" vertic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19" borderId="0" xfId="0" applyFont="1" applyFill="1" applyAlignment="1" applyProtection="1">
      <alignment horizontal="center" vertical="center" shrinkToFit="1"/>
      <protection hidden="1"/>
    </xf>
    <xf numFmtId="0" fontId="47" fillId="8" borderId="0" xfId="0" applyFont="1" applyFill="1" applyAlignment="1" applyProtection="1">
      <alignment horizontal="center" vertical="center" shrinkToFit="1"/>
      <protection locked="0" hidden="1"/>
    </xf>
    <xf numFmtId="0" fontId="50" fillId="0" borderId="97" xfId="0" applyFont="1" applyBorder="1" applyAlignment="1" applyProtection="1">
      <alignment horizontal="center" shrinkToFit="1"/>
      <protection hidden="1"/>
    </xf>
    <xf numFmtId="0" fontId="59" fillId="0" borderId="126" xfId="0" applyFont="1" applyBorder="1" applyAlignment="1" applyProtection="1">
      <alignment horizontal="center" shrinkToFit="1"/>
      <protection hidden="1"/>
    </xf>
    <xf numFmtId="0" fontId="44" fillId="20" borderId="0" xfId="0" applyFont="1" applyFill="1" applyAlignment="1" applyProtection="1">
      <alignment horizontal="center"/>
      <protection hidden="1"/>
    </xf>
    <xf numFmtId="0" fontId="66" fillId="17" borderId="85" xfId="0" applyFont="1" applyFill="1" applyBorder="1" applyAlignment="1" applyProtection="1">
      <alignment horizontal="center" shrinkToFit="1"/>
      <protection hidden="1"/>
    </xf>
    <xf numFmtId="0" fontId="66" fillId="17" borderId="86" xfId="0" applyFont="1" applyFill="1" applyBorder="1" applyAlignment="1" applyProtection="1">
      <alignment horizontal="center" shrinkToFit="1"/>
      <protection hidden="1"/>
    </xf>
    <xf numFmtId="0" fontId="52" fillId="10" borderId="86" xfId="0" applyFont="1" applyFill="1" applyBorder="1" applyAlignment="1" applyProtection="1">
      <alignment horizontal="center"/>
      <protection locked="0" hidden="1"/>
    </xf>
    <xf numFmtId="0" fontId="52" fillId="10" borderId="87" xfId="0" applyFont="1" applyFill="1" applyBorder="1" applyAlignment="1" applyProtection="1">
      <alignment horizontal="center"/>
      <protection locked="0" hidden="1"/>
    </xf>
    <xf numFmtId="0" fontId="66" fillId="17" borderId="105" xfId="0" applyFont="1" applyFill="1" applyBorder="1" applyAlignment="1" applyProtection="1">
      <alignment horizontal="center" shrinkToFit="1"/>
      <protection hidden="1"/>
    </xf>
    <xf numFmtId="0" fontId="66" fillId="17" borderId="106" xfId="0" applyFont="1" applyFill="1" applyBorder="1" applyAlignment="1" applyProtection="1">
      <alignment horizontal="center" shrinkToFit="1"/>
      <protection hidden="1"/>
    </xf>
    <xf numFmtId="0" fontId="52" fillId="10" borderId="106" xfId="0" applyFont="1" applyFill="1" applyBorder="1" applyAlignment="1" applyProtection="1">
      <alignment horizontal="center"/>
      <protection hidden="1"/>
    </xf>
    <xf numFmtId="0" fontId="52" fillId="10" borderId="107" xfId="0" applyFont="1" applyFill="1" applyBorder="1" applyAlignment="1" applyProtection="1">
      <alignment horizontal="center"/>
      <protection hidden="1"/>
    </xf>
    <xf numFmtId="0" fontId="23" fillId="8" borderId="71" xfId="0" applyFont="1" applyFill="1" applyBorder="1" applyAlignment="1" applyProtection="1">
      <alignment horizontal="center" vertical="center" shrinkToFit="1"/>
      <protection hidden="1"/>
    </xf>
    <xf numFmtId="0" fontId="23" fillId="8" borderId="69" xfId="0" applyFont="1" applyFill="1" applyBorder="1" applyAlignment="1" applyProtection="1">
      <alignment horizontal="center" vertical="center" shrinkToFit="1"/>
      <protection hidden="1"/>
    </xf>
    <xf numFmtId="0" fontId="23" fillId="8" borderId="72" xfId="0" applyFont="1" applyFill="1" applyBorder="1" applyAlignment="1" applyProtection="1">
      <alignment horizontal="center" vertical="center" shrinkToFit="1"/>
      <protection hidden="1"/>
    </xf>
    <xf numFmtId="0" fontId="45" fillId="8" borderId="71" xfId="0" applyFont="1" applyFill="1" applyBorder="1" applyAlignment="1" applyProtection="1">
      <alignment horizontal="center" vertical="center" shrinkToFit="1"/>
      <protection hidden="1"/>
    </xf>
    <xf numFmtId="0" fontId="45" fillId="8" borderId="69" xfId="0" applyFont="1" applyFill="1" applyBorder="1" applyAlignment="1" applyProtection="1">
      <alignment horizontal="center" vertical="center" shrinkToFit="1"/>
      <protection hidden="1"/>
    </xf>
    <xf numFmtId="0" fontId="45" fillId="8" borderId="72" xfId="0" applyFont="1" applyFill="1" applyBorder="1" applyAlignment="1" applyProtection="1">
      <alignment horizontal="center" vertical="center" shrinkToFit="1"/>
      <protection hidden="1"/>
    </xf>
    <xf numFmtId="0" fontId="61" fillId="8" borderId="0" xfId="0" applyFont="1" applyFill="1" applyAlignment="1" applyProtection="1">
      <alignment horizontal="center" vertical="center"/>
      <protection locked="0" hidden="1"/>
    </xf>
    <xf numFmtId="0" fontId="52" fillId="10" borderId="86" xfId="0" applyFont="1" applyFill="1" applyBorder="1" applyAlignment="1" applyProtection="1">
      <alignment horizontal="center"/>
      <protection hidden="1"/>
    </xf>
    <xf numFmtId="0" fontId="52" fillId="10" borderId="87" xfId="0" applyFont="1" applyFill="1" applyBorder="1" applyAlignment="1" applyProtection="1">
      <alignment horizontal="center"/>
      <protection hidden="1"/>
    </xf>
    <xf numFmtId="0" fontId="66" fillId="17" borderId="90" xfId="0" applyFont="1" applyFill="1" applyBorder="1" applyAlignment="1" applyProtection="1">
      <alignment horizontal="center" shrinkToFit="1"/>
      <protection hidden="1"/>
    </xf>
    <xf numFmtId="0" fontId="66" fillId="17" borderId="91" xfId="0" applyFont="1" applyFill="1" applyBorder="1" applyAlignment="1" applyProtection="1">
      <alignment horizontal="center" shrinkToFit="1"/>
      <protection hidden="1"/>
    </xf>
    <xf numFmtId="0" fontId="66" fillId="17" borderId="92" xfId="0" applyFont="1" applyFill="1" applyBorder="1" applyAlignment="1" applyProtection="1">
      <alignment horizontal="center" shrinkToFit="1"/>
      <protection hidden="1"/>
    </xf>
    <xf numFmtId="0" fontId="52" fillId="10" borderId="93" xfId="0" applyFont="1" applyFill="1" applyBorder="1" applyAlignment="1" applyProtection="1">
      <alignment horizontal="center"/>
      <protection hidden="1"/>
    </xf>
    <xf numFmtId="0" fontId="52" fillId="10" borderId="91" xfId="0" applyFont="1" applyFill="1" applyBorder="1" applyAlignment="1" applyProtection="1">
      <alignment horizontal="center"/>
      <protection hidden="1"/>
    </xf>
    <xf numFmtId="0" fontId="52" fillId="10" borderId="94" xfId="0" applyFont="1" applyFill="1" applyBorder="1" applyAlignment="1" applyProtection="1">
      <alignment horizontal="center"/>
      <protection hidden="1"/>
    </xf>
    <xf numFmtId="0" fontId="5" fillId="3" borderId="88" xfId="0" applyFont="1" applyFill="1" applyBorder="1" applyAlignment="1" applyProtection="1">
      <alignment horizontal="center" vertical="center" shrinkToFit="1"/>
      <protection hidden="1"/>
    </xf>
    <xf numFmtId="0" fontId="23" fillId="15" borderId="88" xfId="0" applyFont="1" applyFill="1" applyBorder="1" applyAlignment="1" applyProtection="1">
      <alignment horizontal="center" vertical="center" shrinkToFit="1"/>
      <protection hidden="1"/>
    </xf>
    <xf numFmtId="164" fontId="5" fillId="3" borderId="88" xfId="0" applyNumberFormat="1" applyFont="1" applyFill="1" applyBorder="1" applyAlignment="1" applyProtection="1">
      <alignment horizontal="center" vertical="center" shrinkToFit="1"/>
      <protection hidden="1"/>
    </xf>
    <xf numFmtId="0" fontId="48" fillId="19" borderId="0" xfId="0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/>
      <protection hidden="1"/>
    </xf>
    <xf numFmtId="0" fontId="23" fillId="19" borderId="73" xfId="0" applyFont="1" applyFill="1" applyBorder="1" applyAlignment="1" applyProtection="1">
      <alignment horizontal="center" vertical="center" shrinkToFit="1"/>
      <protection hidden="1"/>
    </xf>
    <xf numFmtId="0" fontId="23" fillId="18" borderId="74" xfId="0" applyFont="1" applyFill="1" applyBorder="1" applyAlignment="1" applyProtection="1">
      <alignment horizontal="center" vertical="center" shrinkToFit="1"/>
      <protection hidden="1"/>
    </xf>
    <xf numFmtId="0" fontId="23" fillId="18" borderId="0" xfId="0" applyFont="1" applyFill="1" applyAlignment="1" applyProtection="1">
      <alignment horizontal="center" vertical="center" shrinkToFit="1"/>
      <protection hidden="1"/>
    </xf>
    <xf numFmtId="0" fontId="23" fillId="18" borderId="89" xfId="0" applyFont="1" applyFill="1" applyBorder="1" applyAlignment="1" applyProtection="1">
      <alignment horizontal="center" vertical="center" shrinkToFit="1"/>
      <protection hidden="1"/>
    </xf>
    <xf numFmtId="0" fontId="5" fillId="3" borderId="70" xfId="1" applyFont="1" applyFill="1" applyBorder="1" applyAlignment="1" applyProtection="1">
      <alignment horizontal="center" vertical="center" shrinkToFit="1"/>
      <protection hidden="1"/>
    </xf>
    <xf numFmtId="0" fontId="5" fillId="3" borderId="70" xfId="0" applyFont="1" applyFill="1" applyBorder="1" applyAlignment="1" applyProtection="1">
      <alignment horizontal="center" vertical="center" shrinkToFit="1"/>
      <protection hidden="1"/>
    </xf>
    <xf numFmtId="0" fontId="23" fillId="15" borderId="70" xfId="0" applyFont="1" applyFill="1" applyBorder="1" applyAlignment="1" applyProtection="1">
      <alignment horizontal="center" vertical="center" shrinkToFit="1"/>
      <protection hidden="1"/>
    </xf>
    <xf numFmtId="0" fontId="6" fillId="3" borderId="70" xfId="1" applyFont="1" applyFill="1" applyBorder="1" applyAlignment="1" applyProtection="1">
      <alignment horizontal="center" vertical="center" shrinkToFit="1"/>
      <protection hidden="1"/>
    </xf>
    <xf numFmtId="0" fontId="5" fillId="3" borderId="88" xfId="1" applyFont="1" applyFill="1" applyBorder="1" applyAlignment="1" applyProtection="1">
      <alignment horizontal="center" vertical="center" shrinkToFit="1"/>
      <protection hidden="1"/>
    </xf>
    <xf numFmtId="0" fontId="40" fillId="3" borderId="70" xfId="1" applyFont="1" applyFill="1" applyBorder="1" applyAlignment="1" applyProtection="1">
      <alignment horizontal="center" vertical="center" wrapText="1" shrinkToFit="1"/>
      <protection hidden="1"/>
    </xf>
    <xf numFmtId="0" fontId="40" fillId="3" borderId="70" xfId="1" applyFont="1" applyFill="1" applyBorder="1" applyAlignment="1" applyProtection="1">
      <alignment horizontal="center" vertical="center" shrinkToFit="1"/>
      <protection hidden="1"/>
    </xf>
    <xf numFmtId="0" fontId="2" fillId="3" borderId="70" xfId="1" applyFont="1" applyFill="1" applyBorder="1" applyAlignment="1" applyProtection="1">
      <alignment horizontal="center" vertical="center" shrinkToFit="1"/>
      <protection hidden="1"/>
    </xf>
    <xf numFmtId="0" fontId="5" fillId="3" borderId="96" xfId="1" applyFont="1" applyFill="1" applyBorder="1" applyAlignment="1" applyProtection="1">
      <alignment horizontal="center" vertical="center" shrinkToFit="1"/>
      <protection locked="0" hidden="1"/>
    </xf>
    <xf numFmtId="0" fontId="5" fillId="3" borderId="97" xfId="1" applyFont="1" applyFill="1" applyBorder="1" applyAlignment="1" applyProtection="1">
      <alignment horizontal="center" vertical="center" shrinkToFit="1"/>
      <protection locked="0" hidden="1"/>
    </xf>
    <xf numFmtId="0" fontId="5" fillId="3" borderId="98" xfId="1" applyFont="1" applyFill="1" applyBorder="1" applyAlignment="1" applyProtection="1">
      <alignment horizontal="center" vertical="center" shrinkToFit="1"/>
      <protection locked="0" hidden="1"/>
    </xf>
    <xf numFmtId="0" fontId="50" fillId="0" borderId="0" xfId="0" applyFont="1" applyAlignment="1" applyProtection="1">
      <alignment horizontal="center"/>
      <protection hidden="1"/>
    </xf>
    <xf numFmtId="49" fontId="5" fillId="3" borderId="88" xfId="0" applyNumberFormat="1" applyFont="1" applyFill="1" applyBorder="1" applyAlignment="1" applyProtection="1">
      <alignment horizontal="center" vertical="center" shrinkToFit="1"/>
      <protection hidden="1"/>
    </xf>
    <xf numFmtId="0" fontId="40" fillId="3" borderId="0" xfId="1" applyFont="1" applyFill="1" applyBorder="1" applyAlignment="1" applyProtection="1">
      <alignment horizontal="center" vertical="center" shrinkToFit="1"/>
      <protection hidden="1"/>
    </xf>
    <xf numFmtId="0" fontId="5" fillId="3" borderId="99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Alignment="1" applyProtection="1">
      <alignment horizontal="center" vertical="center" shrinkToFit="1"/>
      <protection hidden="1"/>
    </xf>
    <xf numFmtId="0" fontId="5" fillId="3" borderId="99" xfId="1" applyFont="1" applyFill="1" applyBorder="1" applyAlignment="1" applyProtection="1">
      <alignment horizontal="center" vertical="center" shrinkToFit="1"/>
      <protection hidden="1"/>
    </xf>
    <xf numFmtId="0" fontId="5" fillId="3" borderId="0" xfId="1" applyFont="1" applyFill="1" applyBorder="1" applyAlignment="1" applyProtection="1">
      <alignment horizontal="center" vertical="center" shrinkToFit="1"/>
      <protection hidden="1"/>
    </xf>
    <xf numFmtId="164" fontId="5" fillId="3" borderId="70" xfId="1" applyNumberFormat="1" applyFont="1" applyFill="1" applyBorder="1" applyAlignment="1" applyProtection="1">
      <alignment horizontal="center" vertical="center" shrinkToFit="1"/>
      <protection hidden="1"/>
    </xf>
    <xf numFmtId="0" fontId="5" fillId="3" borderId="71" xfId="1" applyFont="1" applyFill="1" applyBorder="1" applyAlignment="1" applyProtection="1">
      <alignment horizontal="center" vertical="center" shrinkToFit="1"/>
      <protection hidden="1"/>
    </xf>
    <xf numFmtId="0" fontId="5" fillId="3" borderId="69" xfId="1" applyFont="1" applyFill="1" applyBorder="1" applyAlignment="1" applyProtection="1">
      <alignment horizontal="center" vertical="center" shrinkToFit="1"/>
      <protection hidden="1"/>
    </xf>
    <xf numFmtId="0" fontId="5" fillId="3" borderId="72" xfId="1" applyFont="1" applyFill="1" applyBorder="1" applyAlignment="1" applyProtection="1">
      <alignment horizontal="center" vertical="center" shrinkToFit="1"/>
      <protection hidden="1"/>
    </xf>
    <xf numFmtId="0" fontId="23" fillId="8" borderId="70" xfId="0" applyFont="1" applyFill="1" applyBorder="1" applyAlignment="1" applyProtection="1">
      <alignment horizontal="center" vertical="center" shrinkToFit="1"/>
      <protection hidden="1"/>
    </xf>
    <xf numFmtId="0" fontId="76" fillId="6" borderId="102" xfId="0" applyFont="1" applyFill="1" applyBorder="1" applyAlignment="1" applyProtection="1">
      <alignment horizontal="center" shrinkToFit="1"/>
      <protection hidden="1"/>
    </xf>
    <xf numFmtId="0" fontId="76" fillId="6" borderId="8" xfId="0" applyFont="1" applyFill="1" applyBorder="1" applyAlignment="1" applyProtection="1">
      <alignment horizontal="center" shrinkToFit="1"/>
      <protection hidden="1"/>
    </xf>
    <xf numFmtId="0" fontId="76" fillId="6" borderId="100" xfId="0" applyFont="1" applyFill="1" applyBorder="1" applyAlignment="1" applyProtection="1">
      <alignment horizontal="center" shrinkToFit="1"/>
      <protection hidden="1"/>
    </xf>
    <xf numFmtId="0" fontId="76" fillId="6" borderId="45" xfId="0" applyFont="1" applyFill="1" applyBorder="1" applyAlignment="1" applyProtection="1">
      <alignment horizontal="center" vertical="center" shrinkToFit="1"/>
      <protection hidden="1"/>
    </xf>
    <xf numFmtId="0" fontId="76" fillId="6" borderId="0" xfId="0" applyFont="1" applyFill="1" applyAlignment="1" applyProtection="1">
      <alignment horizontal="center" vertical="center" shrinkToFit="1"/>
      <protection hidden="1"/>
    </xf>
    <xf numFmtId="0" fontId="76" fillId="6" borderId="103" xfId="0" applyFont="1" applyFill="1" applyBorder="1" applyAlignment="1" applyProtection="1">
      <alignment horizontal="center" vertical="center" shrinkToFit="1"/>
      <protection hidden="1"/>
    </xf>
    <xf numFmtId="165" fontId="73" fillId="16" borderId="7" xfId="0" applyNumberFormat="1" applyFont="1" applyFill="1" applyBorder="1" applyAlignment="1" applyProtection="1">
      <alignment horizontal="center" vertical="center" shrinkToFit="1"/>
      <protection hidden="1"/>
    </xf>
    <xf numFmtId="22" fontId="73" fillId="0" borderId="0" xfId="0" applyNumberFormat="1" applyFont="1" applyAlignment="1" applyProtection="1">
      <alignment horizontal="center" vertical="center" shrinkToFit="1" readingOrder="2"/>
      <protection hidden="1"/>
    </xf>
    <xf numFmtId="0" fontId="83" fillId="0" borderId="82" xfId="0" applyFont="1" applyBorder="1" applyAlignment="1" applyProtection="1">
      <alignment horizontal="center" vertical="center" shrinkToFit="1"/>
      <protection hidden="1"/>
    </xf>
    <xf numFmtId="0" fontId="83" fillId="0" borderId="9" xfId="0" applyFont="1" applyBorder="1" applyAlignment="1" applyProtection="1">
      <alignment horizontal="center" vertical="center" shrinkToFit="1"/>
      <protection hidden="1"/>
    </xf>
    <xf numFmtId="0" fontId="83" fillId="0" borderId="83" xfId="0" applyFont="1" applyBorder="1" applyAlignment="1" applyProtection="1">
      <alignment horizontal="center" vertical="center" shrinkToFit="1"/>
      <protection hidden="1"/>
    </xf>
    <xf numFmtId="0" fontId="83" fillId="0" borderId="7" xfId="0" applyFont="1" applyBorder="1" applyAlignment="1" applyProtection="1">
      <alignment horizontal="center" vertical="center" shrinkToFit="1"/>
      <protection hidden="1"/>
    </xf>
    <xf numFmtId="0" fontId="74" fillId="0" borderId="76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56" fillId="11" borderId="3" xfId="0" applyFont="1" applyFill="1" applyBorder="1" applyAlignment="1" applyProtection="1">
      <alignment horizontal="center" vertical="center" wrapText="1" shrinkToFit="1"/>
      <protection hidden="1"/>
    </xf>
    <xf numFmtId="0" fontId="56" fillId="11" borderId="0" xfId="0" applyFont="1" applyFill="1" applyAlignment="1" applyProtection="1">
      <alignment horizontal="center" vertical="center" wrapText="1" shrinkToFit="1"/>
      <protection hidden="1"/>
    </xf>
    <xf numFmtId="165" fontId="75" fillId="3" borderId="7" xfId="0" applyNumberFormat="1" applyFont="1" applyFill="1" applyBorder="1" applyAlignment="1" applyProtection="1">
      <alignment horizontal="right" vertical="center" shrinkToFit="1"/>
      <protection hidden="1"/>
    </xf>
    <xf numFmtId="165" fontId="75" fillId="3" borderId="101" xfId="0" applyNumberFormat="1" applyFont="1" applyFill="1" applyBorder="1" applyAlignment="1" applyProtection="1">
      <alignment horizontal="right" vertical="center" shrinkToFit="1"/>
      <protection hidden="1"/>
    </xf>
    <xf numFmtId="0" fontId="74" fillId="0" borderId="79" xfId="0" applyFont="1" applyBorder="1" applyAlignment="1" applyProtection="1">
      <alignment horizontal="center" vertical="center" shrinkToFit="1"/>
      <protection hidden="1"/>
    </xf>
    <xf numFmtId="0" fontId="74" fillId="0" borderId="80" xfId="0" applyFont="1" applyBorder="1" applyAlignment="1" applyProtection="1">
      <alignment horizontal="center" vertical="center" shrinkToFit="1"/>
      <protection hidden="1"/>
    </xf>
    <xf numFmtId="0" fontId="74" fillId="0" borderId="81" xfId="0" applyFont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horizontal="right" vertical="center" wrapText="1" shrinkToFit="1"/>
      <protection hidden="1"/>
    </xf>
    <xf numFmtId="0" fontId="54" fillId="0" borderId="6" xfId="0" applyFont="1" applyBorder="1" applyAlignment="1" applyProtection="1">
      <alignment horizontal="right" vertical="center" wrapText="1" shrinkToFit="1"/>
      <protection hidden="1"/>
    </xf>
    <xf numFmtId="0" fontId="7" fillId="0" borderId="0" xfId="0" applyFont="1" applyAlignment="1" applyProtection="1">
      <alignment horizontal="center" shrinkToFit="1"/>
      <protection hidden="1"/>
    </xf>
    <xf numFmtId="0" fontId="74" fillId="0" borderId="0" xfId="0" applyFont="1" applyAlignment="1" applyProtection="1">
      <alignment horizontal="center" shrinkToFit="1"/>
      <protection hidden="1"/>
    </xf>
    <xf numFmtId="0" fontId="75" fillId="0" borderId="95" xfId="0" applyFont="1" applyBorder="1" applyAlignment="1" applyProtection="1">
      <alignment horizontal="right" vertical="center" shrinkToFit="1"/>
      <protection hidden="1"/>
    </xf>
    <xf numFmtId="0" fontId="75" fillId="0" borderId="7" xfId="0" applyFont="1" applyBorder="1" applyAlignment="1" applyProtection="1">
      <alignment horizontal="right" vertical="center" shrinkToFit="1"/>
      <protection hidden="1"/>
    </xf>
    <xf numFmtId="0" fontId="74" fillId="0" borderId="8" xfId="0" applyFont="1" applyBorder="1" applyAlignment="1" applyProtection="1">
      <alignment horizontal="center" vertical="center" shrinkToFit="1"/>
      <protection hidden="1"/>
    </xf>
    <xf numFmtId="0" fontId="74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75" fillId="0" borderId="6" xfId="0" applyFont="1" applyBorder="1" applyAlignment="1" applyProtection="1">
      <alignment horizontal="center" shrinkToFit="1"/>
      <protection hidden="1"/>
    </xf>
    <xf numFmtId="0" fontId="74" fillId="0" borderId="41" xfId="0" applyFont="1" applyBorder="1" applyAlignment="1" applyProtection="1">
      <alignment horizontal="center" vertical="top" shrinkToFit="1"/>
      <protection hidden="1"/>
    </xf>
    <xf numFmtId="0" fontId="74" fillId="0" borderId="42" xfId="0" applyFont="1" applyBorder="1" applyAlignment="1" applyProtection="1">
      <alignment horizontal="center" vertical="top" shrinkToFit="1"/>
      <protection hidden="1"/>
    </xf>
    <xf numFmtId="0" fontId="74" fillId="0" borderId="1" xfId="0" applyFont="1" applyBorder="1" applyAlignment="1" applyProtection="1">
      <alignment horizontal="right" vertical="center" shrinkToFit="1"/>
      <protection hidden="1"/>
    </xf>
    <xf numFmtId="0" fontId="74" fillId="0" borderId="6" xfId="0" applyFont="1" applyBorder="1" applyAlignment="1" applyProtection="1">
      <alignment horizontal="right" vertical="center" shrinkToFit="1"/>
      <protection hidden="1"/>
    </xf>
    <xf numFmtId="0" fontId="74" fillId="0" borderId="104" xfId="0" applyFont="1" applyBorder="1" applyAlignment="1" applyProtection="1">
      <alignment horizontal="right" vertical="center" shrinkToFit="1"/>
      <protection hidden="1"/>
    </xf>
    <xf numFmtId="0" fontId="74" fillId="0" borderId="0" xfId="0" applyFont="1" applyAlignment="1" applyProtection="1">
      <alignment horizontal="right" vertical="center" shrinkToFit="1"/>
      <protection hidden="1"/>
    </xf>
    <xf numFmtId="165" fontId="75" fillId="3" borderId="7" xfId="0" applyNumberFormat="1" applyFont="1" applyFill="1" applyBorder="1" applyAlignment="1" applyProtection="1">
      <alignment horizontal="right" shrinkToFit="1"/>
      <protection hidden="1"/>
    </xf>
    <xf numFmtId="165" fontId="75" fillId="3" borderId="101" xfId="0" applyNumberFormat="1" applyFont="1" applyFill="1" applyBorder="1" applyAlignment="1" applyProtection="1">
      <alignment horizontal="right" shrinkToFit="1"/>
      <protection hidden="1"/>
    </xf>
    <xf numFmtId="0" fontId="0" fillId="15" borderId="120" xfId="0" applyFill="1" applyBorder="1" applyAlignment="1" applyProtection="1">
      <alignment horizontal="right" vertical="center" wrapText="1"/>
      <protection hidden="1"/>
    </xf>
    <xf numFmtId="0" fontId="0" fillId="15" borderId="121" xfId="0" applyFill="1" applyBorder="1" applyAlignment="1" applyProtection="1">
      <alignment horizontal="right" vertical="center" wrapText="1"/>
      <protection hidden="1"/>
    </xf>
    <xf numFmtId="0" fontId="0" fillId="15" borderId="122" xfId="0" applyFill="1" applyBorder="1" applyAlignment="1" applyProtection="1">
      <alignment horizontal="right" vertical="center" wrapText="1"/>
      <protection hidden="1"/>
    </xf>
    <xf numFmtId="0" fontId="0" fillId="15" borderId="123" xfId="0" applyFill="1" applyBorder="1" applyAlignment="1" applyProtection="1">
      <alignment horizontal="right" vertical="center" wrapText="1"/>
      <protection hidden="1"/>
    </xf>
    <xf numFmtId="0" fontId="0" fillId="15" borderId="124" xfId="0" applyFill="1" applyBorder="1" applyAlignment="1" applyProtection="1">
      <alignment horizontal="right" vertical="center" wrapText="1"/>
      <protection hidden="1"/>
    </xf>
    <xf numFmtId="0" fontId="0" fillId="15" borderId="125" xfId="0" applyFill="1" applyBorder="1" applyAlignment="1" applyProtection="1">
      <alignment horizontal="right" vertical="center" wrapText="1"/>
      <protection hidden="1"/>
    </xf>
    <xf numFmtId="0" fontId="0" fillId="15" borderId="121" xfId="0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75" fillId="0" borderId="95" xfId="0" applyFont="1" applyBorder="1" applyAlignment="1" applyProtection="1">
      <alignment horizontal="center" vertical="center" shrinkToFit="1"/>
      <protection hidden="1"/>
    </xf>
    <xf numFmtId="0" fontId="75" fillId="0" borderId="7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 shrinkToFit="1"/>
      <protection hidden="1"/>
    </xf>
    <xf numFmtId="0" fontId="76" fillId="6" borderId="1" xfId="0" applyFont="1" applyFill="1" applyBorder="1" applyAlignment="1" applyProtection="1">
      <alignment horizontal="center" vertical="center" shrinkToFit="1"/>
      <protection hidden="1"/>
    </xf>
    <xf numFmtId="0" fontId="76" fillId="6" borderId="6" xfId="0" applyFont="1" applyFill="1" applyBorder="1" applyAlignment="1" applyProtection="1">
      <alignment horizontal="center" vertical="center" shrinkToFit="1"/>
      <protection hidden="1"/>
    </xf>
    <xf numFmtId="0" fontId="75" fillId="0" borderId="8" xfId="0" applyFont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horizontal="center" vertical="center" shrinkToFit="1"/>
      <protection hidden="1"/>
    </xf>
    <xf numFmtId="0" fontId="75" fillId="0" borderId="6" xfId="0" applyFont="1" applyBorder="1" applyAlignment="1" applyProtection="1">
      <alignment horizontal="center" vertical="center" shrinkToFit="1"/>
      <protection hidden="1"/>
    </xf>
    <xf numFmtId="0" fontId="75" fillId="0" borderId="100" xfId="0" applyFont="1" applyBorder="1" applyAlignment="1" applyProtection="1">
      <alignment horizontal="center" vertical="center" shrinkToFit="1"/>
      <protection hidden="1"/>
    </xf>
    <xf numFmtId="0" fontId="75" fillId="0" borderId="103" xfId="0" applyFont="1" applyBorder="1" applyAlignment="1" applyProtection="1">
      <alignment horizontal="center" vertical="center" shrinkToFit="1"/>
      <protection hidden="1"/>
    </xf>
    <xf numFmtId="0" fontId="75" fillId="0" borderId="104" xfId="0" applyFont="1" applyBorder="1" applyAlignment="1" applyProtection="1">
      <alignment horizontal="center" vertical="center" shrinkToFit="1"/>
      <protection hidden="1"/>
    </xf>
    <xf numFmtId="0" fontId="73" fillId="0" borderId="5" xfId="0" applyFont="1" applyBorder="1" applyAlignment="1" applyProtection="1">
      <alignment horizontal="center" vertical="center" shrinkToFit="1" readingOrder="2"/>
      <protection hidden="1"/>
    </xf>
    <xf numFmtId="0" fontId="75" fillId="0" borderId="102" xfId="0" applyFont="1" applyBorder="1" applyAlignment="1" applyProtection="1">
      <alignment horizontal="center" vertical="center" shrinkToFit="1"/>
      <protection hidden="1"/>
    </xf>
    <xf numFmtId="0" fontId="75" fillId="0" borderId="45" xfId="0" applyFont="1" applyBorder="1" applyAlignment="1" applyProtection="1">
      <alignment horizontal="center" vertical="center" shrinkToFit="1"/>
      <protection hidden="1"/>
    </xf>
    <xf numFmtId="0" fontId="75" fillId="0" borderId="1" xfId="0" applyFont="1" applyBorder="1" applyAlignment="1" applyProtection="1">
      <alignment horizontal="center" vertical="center" shrinkToFit="1"/>
      <protection hidden="1"/>
    </xf>
    <xf numFmtId="165" fontId="7" fillId="3" borderId="8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00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0" xfId="0" applyNumberFormat="1" applyFont="1" applyFill="1" applyAlignment="1" applyProtection="1">
      <alignment horizontal="center" vertical="center" shrinkToFit="1"/>
      <protection hidden="1"/>
    </xf>
    <xf numFmtId="165" fontId="7" fillId="3" borderId="103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6" xfId="0" applyNumberFormat="1" applyFont="1" applyFill="1" applyBorder="1" applyAlignment="1" applyProtection="1">
      <alignment horizontal="center" vertical="center" shrinkToFit="1"/>
      <protection hidden="1"/>
    </xf>
    <xf numFmtId="165" fontId="7" fillId="3" borderId="104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101" xfId="0" applyFont="1" applyFill="1" applyBorder="1" applyAlignment="1" applyProtection="1">
      <alignment horizontal="center" vertical="center" shrinkToFit="1"/>
      <protection hidden="1"/>
    </xf>
    <xf numFmtId="0" fontId="7" fillId="0" borderId="95" xfId="0" applyFont="1" applyBorder="1" applyAlignment="1" applyProtection="1">
      <alignment horizontal="right" vertical="center" shrinkToFit="1"/>
      <protection hidden="1"/>
    </xf>
    <xf numFmtId="0" fontId="7" fillId="0" borderId="7" xfId="0" applyFont="1" applyBorder="1" applyAlignment="1" applyProtection="1">
      <alignment horizontal="right" vertical="center" shrinkToFit="1"/>
      <protection hidden="1"/>
    </xf>
    <xf numFmtId="0" fontId="73" fillId="3" borderId="7" xfId="0" applyFont="1" applyFill="1" applyBorder="1" applyAlignment="1" applyProtection="1">
      <alignment horizontal="right" vertical="center" shrinkToFit="1"/>
      <protection hidden="1"/>
    </xf>
    <xf numFmtId="0" fontId="73" fillId="3" borderId="101" xfId="0" applyFont="1" applyFill="1" applyBorder="1" applyAlignment="1" applyProtection="1">
      <alignment horizontal="right" vertical="center" shrinkToFit="1"/>
      <protection hidden="1"/>
    </xf>
    <xf numFmtId="0" fontId="75" fillId="3" borderId="7" xfId="0" applyFont="1" applyFill="1" applyBorder="1" applyAlignment="1" applyProtection="1">
      <alignment horizontal="center" vertical="center" shrinkToFit="1"/>
      <protection hidden="1"/>
    </xf>
    <xf numFmtId="164" fontId="75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95" xfId="0" applyFont="1" applyBorder="1" applyAlignment="1" applyProtection="1">
      <alignment horizontal="center" vertical="center" shrinkToFit="1"/>
      <protection hidden="1"/>
    </xf>
    <xf numFmtId="0" fontId="73" fillId="16" borderId="95" xfId="0" applyFont="1" applyFill="1" applyBorder="1" applyAlignment="1" applyProtection="1">
      <alignment horizontal="center" vertical="center" shrinkToFit="1"/>
      <protection hidden="1"/>
    </xf>
    <xf numFmtId="0" fontId="73" fillId="16" borderId="7" xfId="0" applyFont="1" applyFill="1" applyBorder="1" applyAlignment="1" applyProtection="1">
      <alignment horizontal="center" vertical="center" shrinkToFit="1"/>
      <protection hidden="1"/>
    </xf>
    <xf numFmtId="0" fontId="75" fillId="0" borderId="102" xfId="0" applyFont="1" applyBorder="1" applyAlignment="1" applyProtection="1">
      <alignment horizontal="right" vertical="center" shrinkToFit="1"/>
      <protection hidden="1"/>
    </xf>
    <xf numFmtId="0" fontId="75" fillId="0" borderId="8" xfId="0" applyFont="1" applyBorder="1" applyAlignment="1" applyProtection="1">
      <alignment horizontal="right" vertical="center" shrinkToFit="1"/>
      <protection hidden="1"/>
    </xf>
    <xf numFmtId="165" fontId="75" fillId="3" borderId="8" xfId="0" applyNumberFormat="1" applyFont="1" applyFill="1" applyBorder="1" applyAlignment="1" applyProtection="1">
      <alignment horizontal="right" vertical="center" shrinkToFit="1"/>
      <protection hidden="1"/>
    </xf>
    <xf numFmtId="165" fontId="75" fillId="3" borderId="100" xfId="0" applyNumberFormat="1" applyFont="1" applyFill="1" applyBorder="1" applyAlignment="1" applyProtection="1">
      <alignment horizontal="right" vertical="center" shrinkToFit="1"/>
      <protection hidden="1"/>
    </xf>
    <xf numFmtId="0" fontId="83" fillId="0" borderId="146" xfId="0" applyFont="1" applyBorder="1" applyAlignment="1" applyProtection="1">
      <alignment horizontal="center" vertical="center" shrinkToFit="1"/>
      <protection hidden="1"/>
    </xf>
    <xf numFmtId="0" fontId="83" fillId="0" borderId="147" xfId="0" applyFont="1" applyBorder="1" applyAlignment="1" applyProtection="1">
      <alignment horizontal="center" vertical="center" shrinkToFit="1"/>
      <protection hidden="1"/>
    </xf>
    <xf numFmtId="0" fontId="39" fillId="3" borderId="141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69" xfId="1" applyNumberFormat="1" applyFont="1" applyFill="1" applyBorder="1" applyAlignment="1" applyProtection="1">
      <alignment horizontal="center" vertical="center" shrinkToFit="1"/>
      <protection hidden="1"/>
    </xf>
    <xf numFmtId="164" fontId="84" fillId="3" borderId="69" xfId="1" applyNumberFormat="1" applyFont="1" applyFill="1" applyBorder="1" applyAlignment="1" applyProtection="1">
      <alignment horizontal="center" vertical="center" shrinkToFit="1"/>
      <protection hidden="1"/>
    </xf>
    <xf numFmtId="49" fontId="84" fillId="3" borderId="69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44" xfId="1" applyNumberFormat="1" applyFont="1" applyFill="1" applyBorder="1" applyAlignment="1" applyProtection="1">
      <alignment horizontal="center" vertical="center" shrinkToFit="1"/>
      <protection hidden="1"/>
    </xf>
    <xf numFmtId="0" fontId="83" fillId="3" borderId="69" xfId="0" applyFont="1" applyFill="1" applyBorder="1" applyAlignment="1" applyProtection="1">
      <alignment horizontal="center" vertical="center" shrinkToFit="1"/>
      <protection hidden="1"/>
    </xf>
    <xf numFmtId="0" fontId="83" fillId="3" borderId="143" xfId="0" applyFont="1" applyFill="1" applyBorder="1" applyAlignment="1" applyProtection="1">
      <alignment horizontal="center" vertical="center" shrinkToFit="1"/>
      <protection hidden="1"/>
    </xf>
    <xf numFmtId="0" fontId="83" fillId="3" borderId="144" xfId="0" applyFont="1" applyFill="1" applyBorder="1" applyAlignment="1" applyProtection="1">
      <alignment horizontal="center" vertical="center" shrinkToFit="1"/>
      <protection hidden="1"/>
    </xf>
    <xf numFmtId="0" fontId="83" fillId="3" borderId="145" xfId="0" applyFont="1" applyFill="1" applyBorder="1" applyAlignment="1" applyProtection="1">
      <alignment horizontal="center" vertical="center" shrinkToFit="1"/>
      <protection hidden="1"/>
    </xf>
    <xf numFmtId="0" fontId="85" fillId="3" borderId="141" xfId="0" applyFont="1" applyFill="1" applyBorder="1" applyAlignment="1" applyProtection="1">
      <alignment horizontal="center" vertical="center" shrinkToFit="1"/>
      <protection hidden="1"/>
    </xf>
    <xf numFmtId="0" fontId="85" fillId="3" borderId="142" xfId="0" applyFont="1" applyFill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 textRotation="90"/>
      <protection hidden="1"/>
    </xf>
    <xf numFmtId="0" fontId="15" fillId="0" borderId="44" xfId="0" applyFont="1" applyBorder="1" applyAlignment="1" applyProtection="1">
      <alignment horizontal="center" vertical="center" textRotation="90"/>
      <protection hidden="1"/>
    </xf>
    <xf numFmtId="0" fontId="69" fillId="20" borderId="12" xfId="0" applyFont="1" applyFill="1" applyBorder="1" applyAlignment="1">
      <alignment horizontal="center" vertical="center"/>
    </xf>
    <xf numFmtId="0" fontId="69" fillId="20" borderId="44" xfId="0" applyFont="1" applyFill="1" applyBorder="1" applyAlignment="1">
      <alignment horizontal="center" vertical="center"/>
    </xf>
    <xf numFmtId="0" fontId="3" fillId="7" borderId="137" xfId="0" applyFont="1" applyFill="1" applyBorder="1" applyAlignment="1">
      <alignment horizontal="center" vertical="center" textRotation="90" wrapText="1"/>
    </xf>
    <xf numFmtId="0" fontId="3" fillId="7" borderId="138" xfId="0" applyFont="1" applyFill="1" applyBorder="1" applyAlignment="1">
      <alignment horizontal="center" vertical="center" textRotation="90" wrapText="1"/>
    </xf>
    <xf numFmtId="0" fontId="22" fillId="4" borderId="31" xfId="0" applyFont="1" applyFill="1" applyBorder="1" applyAlignment="1" applyProtection="1">
      <alignment horizontal="center" vertical="center"/>
      <protection hidden="1"/>
    </xf>
    <xf numFmtId="0" fontId="22" fillId="4" borderId="34" xfId="0" applyFont="1" applyFill="1" applyBorder="1" applyAlignment="1" applyProtection="1">
      <alignment horizontal="center" vertical="center"/>
      <protection hidden="1"/>
    </xf>
    <xf numFmtId="0" fontId="46" fillId="20" borderId="117" xfId="0" applyFont="1" applyFill="1" applyBorder="1" applyAlignment="1">
      <alignment horizontal="center" vertical="center" textRotation="90" wrapText="1"/>
    </xf>
    <xf numFmtId="0" fontId="46" fillId="20" borderId="113" xfId="0" applyFont="1" applyFill="1" applyBorder="1" applyAlignment="1">
      <alignment horizontal="center" vertical="center" textRotation="90" wrapText="1"/>
    </xf>
    <xf numFmtId="0" fontId="3" fillId="7" borderId="128" xfId="0" applyFont="1" applyFill="1" applyBorder="1" applyAlignment="1">
      <alignment horizontal="center" vertical="center" textRotation="90" wrapText="1"/>
    </xf>
    <xf numFmtId="0" fontId="3" fillId="7" borderId="127" xfId="0" applyFont="1" applyFill="1" applyBorder="1" applyAlignment="1">
      <alignment horizontal="center" vertical="center" textRotation="90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44" xfId="0" applyFont="1" applyFill="1" applyBorder="1" applyAlignment="1">
      <alignment horizontal="center" vertical="center" wrapText="1"/>
    </xf>
    <xf numFmtId="0" fontId="23" fillId="20" borderId="116" xfId="0" applyFont="1" applyFill="1" applyBorder="1" applyAlignment="1">
      <alignment horizontal="center" vertical="center" wrapText="1"/>
    </xf>
    <xf numFmtId="0" fontId="23" fillId="20" borderId="112" xfId="0" applyFont="1" applyFill="1" applyBorder="1" applyAlignment="1">
      <alignment horizontal="center" vertical="center" wrapText="1"/>
    </xf>
    <xf numFmtId="0" fontId="3" fillId="7" borderId="140" xfId="0" applyFont="1" applyFill="1" applyBorder="1" applyAlignment="1">
      <alignment horizontal="center" vertical="center" textRotation="90" wrapText="1"/>
    </xf>
    <xf numFmtId="0" fontId="46" fillId="20" borderId="12" xfId="0" applyFont="1" applyFill="1" applyBorder="1" applyAlignment="1">
      <alignment horizontal="center" vertical="center" textRotation="90" wrapText="1"/>
    </xf>
    <xf numFmtId="0" fontId="46" fillId="20" borderId="44" xfId="0" applyFont="1" applyFill="1" applyBorder="1" applyAlignment="1">
      <alignment horizontal="center" vertical="center" textRotation="90" wrapText="1"/>
    </xf>
    <xf numFmtId="0" fontId="3" fillId="7" borderId="137" xfId="0" applyFont="1" applyFill="1" applyBorder="1" applyAlignment="1">
      <alignment horizontal="center" vertical="center"/>
    </xf>
    <xf numFmtId="0" fontId="3" fillId="7" borderId="138" xfId="0" applyFont="1" applyFill="1" applyBorder="1" applyAlignment="1">
      <alignment horizontal="center" vertical="center"/>
    </xf>
    <xf numFmtId="0" fontId="46" fillId="20" borderId="13" xfId="0" applyFont="1" applyFill="1" applyBorder="1" applyAlignment="1">
      <alignment horizontal="center" vertical="center"/>
    </xf>
    <xf numFmtId="0" fontId="3" fillId="7" borderId="127" xfId="0" applyFont="1" applyFill="1" applyBorder="1" applyAlignment="1">
      <alignment horizontal="center" vertical="center"/>
    </xf>
    <xf numFmtId="0" fontId="69" fillId="20" borderId="117" xfId="0" applyFont="1" applyFill="1" applyBorder="1" applyAlignment="1">
      <alignment horizontal="center" vertical="center"/>
    </xf>
    <xf numFmtId="0" fontId="69" fillId="20" borderId="113" xfId="0" applyFont="1" applyFill="1" applyBorder="1" applyAlignment="1">
      <alignment horizontal="center" vertical="center"/>
    </xf>
    <xf numFmtId="0" fontId="23" fillId="20" borderId="117" xfId="0" applyFont="1" applyFill="1" applyBorder="1" applyAlignment="1" applyProtection="1">
      <alignment horizontal="center" vertical="center" wrapText="1"/>
      <protection hidden="1"/>
    </xf>
    <xf numFmtId="0" fontId="23" fillId="20" borderId="113" xfId="0" applyFont="1" applyFill="1" applyBorder="1" applyAlignment="1" applyProtection="1">
      <alignment horizontal="center" vertical="center" wrapText="1"/>
      <protection hidden="1"/>
    </xf>
    <xf numFmtId="0" fontId="69" fillId="20" borderId="116" xfId="0" applyFont="1" applyFill="1" applyBorder="1" applyAlignment="1">
      <alignment horizontal="center" vertical="center"/>
    </xf>
    <xf numFmtId="0" fontId="69" fillId="20" borderId="112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139" xfId="0" applyFont="1" applyFill="1" applyBorder="1" applyAlignment="1">
      <alignment horizontal="center" vertical="center"/>
    </xf>
    <xf numFmtId="0" fontId="23" fillId="20" borderId="114" xfId="0" applyFont="1" applyFill="1" applyBorder="1" applyAlignment="1" applyProtection="1">
      <alignment horizontal="center" vertical="center" wrapText="1"/>
      <protection hidden="1"/>
    </xf>
    <xf numFmtId="0" fontId="23" fillId="20" borderId="117" xfId="0" applyFont="1" applyFill="1" applyBorder="1" applyAlignment="1">
      <alignment horizontal="center" vertical="center" wrapText="1"/>
    </xf>
    <xf numFmtId="0" fontId="23" fillId="20" borderId="113" xfId="0" applyFont="1" applyFill="1" applyBorder="1" applyAlignment="1">
      <alignment horizontal="center" vertical="center" wrapText="1"/>
    </xf>
    <xf numFmtId="0" fontId="46" fillId="20" borderId="13" xfId="0" applyFont="1" applyFill="1" applyBorder="1" applyAlignment="1">
      <alignment horizontal="center" vertical="center" wrapText="1"/>
    </xf>
    <xf numFmtId="0" fontId="46" fillId="20" borderId="116" xfId="0" applyFont="1" applyFill="1" applyBorder="1" applyAlignment="1">
      <alignment horizontal="center" vertical="center" textRotation="90"/>
    </xf>
    <xf numFmtId="0" fontId="46" fillId="20" borderId="112" xfId="0" applyFont="1" applyFill="1" applyBorder="1" applyAlignment="1">
      <alignment horizontal="center" vertical="center" textRotation="90"/>
    </xf>
    <xf numFmtId="0" fontId="23" fillId="20" borderId="13" xfId="0" applyFont="1" applyFill="1" applyBorder="1" applyAlignment="1">
      <alignment horizontal="center" vertical="center"/>
    </xf>
    <xf numFmtId="0" fontId="3" fillId="7" borderId="139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3" fillId="7" borderId="40" xfId="0" applyFont="1" applyFill="1" applyBorder="1" applyAlignment="1">
      <alignment horizontal="center" vertical="center" textRotation="90" wrapText="1"/>
    </xf>
    <xf numFmtId="0" fontId="3" fillId="7" borderId="140" xfId="0" applyFont="1" applyFill="1" applyBorder="1" applyAlignment="1">
      <alignment horizontal="center" vertical="center"/>
    </xf>
    <xf numFmtId="0" fontId="3" fillId="7" borderId="95" xfId="0" applyFont="1" applyFill="1" applyBorder="1" applyAlignment="1">
      <alignment horizontal="center" vertical="center"/>
    </xf>
    <xf numFmtId="0" fontId="3" fillId="7" borderId="12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17" borderId="95" xfId="0" applyFont="1" applyFill="1" applyBorder="1" applyAlignment="1">
      <alignment horizontal="center" vertical="center"/>
    </xf>
    <xf numFmtId="0" fontId="3" fillId="17" borderId="129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1" xfId="0" applyFont="1" applyBorder="1" applyAlignment="1" applyProtection="1">
      <alignment horizontal="center" vertical="center"/>
      <protection hidden="1"/>
    </xf>
    <xf numFmtId="0" fontId="16" fillId="0" borderId="115" xfId="0" applyFont="1" applyBorder="1" applyAlignment="1" applyProtection="1">
      <alignment horizontal="center" vertical="center"/>
      <protection hidden="1"/>
    </xf>
    <xf numFmtId="0" fontId="16" fillId="0" borderId="112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114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1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22" fillId="4" borderId="32" xfId="0" applyFont="1" applyFill="1" applyBorder="1" applyAlignment="1" applyProtection="1">
      <alignment horizontal="center" vertical="center"/>
      <protection hidden="1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16" fillId="13" borderId="22" xfId="0" applyFont="1" applyFill="1" applyBorder="1" applyAlignment="1" applyProtection="1">
      <alignment horizontal="center" vertical="center"/>
      <protection hidden="1"/>
    </xf>
    <xf numFmtId="0" fontId="16" fillId="13" borderId="26" xfId="0" applyFont="1" applyFill="1" applyBorder="1" applyAlignment="1" applyProtection="1">
      <alignment horizontal="center" vertical="center"/>
      <protection hidden="1"/>
    </xf>
    <xf numFmtId="0" fontId="20" fillId="12" borderId="0" xfId="0" applyFont="1" applyFill="1" applyAlignment="1" applyProtection="1">
      <alignment horizontal="center" vertical="center"/>
      <protection hidden="1"/>
    </xf>
    <xf numFmtId="0" fontId="20" fillId="12" borderId="20" xfId="0" applyFont="1" applyFill="1" applyBorder="1" applyAlignment="1" applyProtection="1">
      <alignment horizontal="center" vertical="center"/>
      <protection hidden="1"/>
    </xf>
    <xf numFmtId="0" fontId="22" fillId="4" borderId="37" xfId="0" applyFont="1" applyFill="1" applyBorder="1" applyAlignment="1" applyProtection="1">
      <alignment horizontal="center" vertical="center"/>
      <protection hidden="1"/>
    </xf>
    <xf numFmtId="0" fontId="22" fillId="4" borderId="38" xfId="0" applyFont="1" applyFill="1" applyBorder="1" applyAlignment="1" applyProtection="1">
      <alignment horizontal="center" vertical="center"/>
      <protection hidden="1"/>
    </xf>
    <xf numFmtId="0" fontId="22" fillId="4" borderId="39" xfId="0" applyFont="1" applyFill="1" applyBorder="1" applyAlignment="1" applyProtection="1">
      <alignment horizontal="center" vertical="center"/>
      <protection hidden="1"/>
    </xf>
    <xf numFmtId="0" fontId="22" fillId="4" borderId="33" xfId="0" applyFont="1" applyFill="1" applyBorder="1" applyAlignment="1" applyProtection="1">
      <alignment horizontal="center" vertical="center"/>
      <protection hidden="1"/>
    </xf>
    <xf numFmtId="0" fontId="22" fillId="4" borderId="36" xfId="0" applyFont="1" applyFill="1" applyBorder="1" applyAlignment="1" applyProtection="1">
      <alignment horizontal="center" vertical="center"/>
      <protection hidden="1"/>
    </xf>
    <xf numFmtId="0" fontId="16" fillId="13" borderId="27" xfId="0" applyFont="1" applyFill="1" applyBorder="1" applyAlignment="1" applyProtection="1">
      <alignment horizontal="center" vertical="center"/>
      <protection hidden="1"/>
    </xf>
    <xf numFmtId="0" fontId="16" fillId="13" borderId="28" xfId="0" applyFont="1" applyFill="1" applyBorder="1" applyAlignment="1" applyProtection="1">
      <alignment horizontal="center" vertical="center"/>
      <protection hidden="1"/>
    </xf>
    <xf numFmtId="0" fontId="80" fillId="9" borderId="83" xfId="0" applyFont="1" applyFill="1" applyBorder="1" applyAlignment="1" applyProtection="1">
      <alignment horizontal="center" vertical="center"/>
      <protection hidden="1"/>
    </xf>
    <xf numFmtId="0" fontId="80" fillId="9" borderId="7" xfId="0" applyFont="1" applyFill="1" applyBorder="1" applyAlignment="1" applyProtection="1">
      <alignment horizontal="center" vertical="center"/>
      <protection hidden="1"/>
    </xf>
    <xf numFmtId="0" fontId="80" fillId="9" borderId="129" xfId="0" applyFont="1" applyFill="1" applyBorder="1" applyAlignment="1" applyProtection="1">
      <alignment horizontal="center" vertical="center"/>
      <protection hidden="1"/>
    </xf>
    <xf numFmtId="0" fontId="80" fillId="9" borderId="130" xfId="0" applyFont="1" applyFill="1" applyBorder="1" applyAlignment="1" applyProtection="1">
      <alignment horizontal="center" vertical="center"/>
      <protection hidden="1"/>
    </xf>
    <xf numFmtId="0" fontId="80" fillId="9" borderId="131" xfId="0" applyFont="1" applyFill="1" applyBorder="1" applyAlignment="1" applyProtection="1">
      <alignment horizontal="center" vertical="center"/>
      <protection hidden="1"/>
    </xf>
    <xf numFmtId="0" fontId="80" fillId="9" borderId="132" xfId="0" applyFont="1" applyFill="1" applyBorder="1" applyAlignment="1" applyProtection="1">
      <alignment horizontal="center" vertical="center"/>
      <protection hidden="1"/>
    </xf>
    <xf numFmtId="0" fontId="80" fillId="9" borderId="84" xfId="0" applyFont="1" applyFill="1" applyBorder="1" applyAlignment="1" applyProtection="1">
      <alignment horizontal="center" vertical="center"/>
      <protection hidden="1"/>
    </xf>
    <xf numFmtId="0" fontId="80" fillId="9" borderId="133" xfId="0" applyFont="1" applyFill="1" applyBorder="1" applyAlignment="1" applyProtection="1">
      <alignment horizontal="center" vertical="center"/>
      <protection hidden="1"/>
    </xf>
    <xf numFmtId="0" fontId="80" fillId="9" borderId="134" xfId="0" applyFont="1" applyFill="1" applyBorder="1" applyAlignment="1" applyProtection="1">
      <alignment horizontal="center" vertical="center"/>
      <protection hidden="1"/>
    </xf>
    <xf numFmtId="0" fontId="80" fillId="9" borderId="135" xfId="0" applyFont="1" applyFill="1" applyBorder="1" applyAlignment="1" applyProtection="1">
      <alignment horizontal="center" vertical="center"/>
      <protection hidden="1"/>
    </xf>
    <xf numFmtId="0" fontId="80" fillId="9" borderId="136" xfId="0" applyFont="1" applyFill="1" applyBorder="1" applyAlignment="1" applyProtection="1">
      <alignment horizontal="center" vertical="center"/>
      <protection hidden="1"/>
    </xf>
  </cellXfs>
  <cellStyles count="7"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ارتباط تشعبي" xfId="1" builtinId="8"/>
    <cellStyle name="عادي" xfId="0" builtinId="0"/>
    <cellStyle name="عادي 2" xfId="5" xr:uid="{00000000-0005-0000-0000-000005000000}"/>
    <cellStyle name="عادي 2 2" xfId="6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/>
        <u val="double"/>
      </font>
      <fill>
        <patternFill>
          <bgColor rgb="FF00206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8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8BB206E7-BF58-478C-B8B6-3EC9FD23543F}"/>
            </a:ext>
          </a:extLst>
        </xdr:cNvPr>
        <xdr:cNvSpPr/>
      </xdr:nvSpPr>
      <xdr:spPr>
        <a:xfrm>
          <a:off x="1012115070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6</xdr:col>
      <xdr:colOff>1043940</xdr:colOff>
      <xdr:row>7</xdr:row>
      <xdr:rowOff>106680</xdr:rowOff>
    </xdr:from>
    <xdr:to>
      <xdr:col>8</xdr:col>
      <xdr:colOff>76200</xdr:colOff>
      <xdr:row>7</xdr:row>
      <xdr:rowOff>365760</xdr:rowOff>
    </xdr:to>
    <xdr:sp macro="" textlink="">
      <xdr:nvSpPr>
        <xdr:cNvPr id="3" name="سهم: لليسار 2">
          <a:extLst>
            <a:ext uri="{FF2B5EF4-FFF2-40B4-BE49-F238E27FC236}">
              <a16:creationId xmlns:a16="http://schemas.microsoft.com/office/drawing/2014/main" id="{586E0036-FB7B-4D61-8220-7A67C0839176}"/>
            </a:ext>
          </a:extLst>
        </xdr:cNvPr>
        <xdr:cNvSpPr/>
      </xdr:nvSpPr>
      <xdr:spPr>
        <a:xfrm rot="10800000">
          <a:off x="11235255660" y="2560320"/>
          <a:ext cx="73914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7</xdr:col>
      <xdr:colOff>175260</xdr:colOff>
      <xdr:row>10</xdr:row>
      <xdr:rowOff>175260</xdr:rowOff>
    </xdr:from>
    <xdr:to>
      <xdr:col>9</xdr:col>
      <xdr:colOff>342900</xdr:colOff>
      <xdr:row>11</xdr:row>
      <xdr:rowOff>7620</xdr:rowOff>
    </xdr:to>
    <xdr:sp macro="" textlink="">
      <xdr:nvSpPr>
        <xdr:cNvPr id="4" name="سهم: لليسار 3">
          <a:extLst>
            <a:ext uri="{FF2B5EF4-FFF2-40B4-BE49-F238E27FC236}">
              <a16:creationId xmlns:a16="http://schemas.microsoft.com/office/drawing/2014/main" id="{F5587180-01B7-CF95-BE73-055B94301554}"/>
            </a:ext>
          </a:extLst>
        </xdr:cNvPr>
        <xdr:cNvSpPr/>
      </xdr:nvSpPr>
      <xdr:spPr>
        <a:xfrm rot="10800000">
          <a:off x="11234745120" y="3771900"/>
          <a:ext cx="73914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47</xdr:row>
      <xdr:rowOff>211454</xdr:rowOff>
    </xdr:from>
    <xdr:to>
      <xdr:col>16</xdr:col>
      <xdr:colOff>38100</xdr:colOff>
      <xdr:row>49</xdr:row>
      <xdr:rowOff>66674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8C37488C-6F18-4ADC-AF49-2D9C2E9CD5FF}"/>
            </a:ext>
          </a:extLst>
        </xdr:cNvPr>
        <xdr:cNvSpPr txBox="1"/>
      </xdr:nvSpPr>
      <xdr:spPr>
        <a:xfrm>
          <a:off x="9972118740" y="10102214"/>
          <a:ext cx="6113145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1600" b="0">
              <a:latin typeface="Sakkal Majalla" pitchFamily="2" charset="-78"/>
              <a:cs typeface="Sakkal Majalla" pitchFamily="2" charset="-78"/>
            </a:rPr>
            <a:t>عنوان </a:t>
          </a:r>
          <a:r>
            <a:rPr lang="ar-SA" sz="1600" b="0">
              <a:latin typeface="Sakkal Majalla" pitchFamily="2" charset="-78"/>
              <a:cs typeface="Sakkal Majalla" pitchFamily="2" charset="-78"/>
            </a:rPr>
            <a:t>مركز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 التعليم المفتوح : دمشق - المزة - جانب المدينة الجامعية  | ص.ب /</a:t>
          </a:r>
          <a:r>
            <a:rPr lang="en-US" sz="1600" b="0" baseline="0">
              <a:latin typeface="Sakkal Majalla" pitchFamily="2" charset="-78"/>
              <a:cs typeface="Sakkal Majalla" pitchFamily="2" charset="-78"/>
            </a:rPr>
            <a:t>35063</a:t>
          </a:r>
          <a:r>
            <a:rPr lang="ar-SA" sz="1600" b="0" baseline="0">
              <a:latin typeface="Sakkal Majalla" pitchFamily="2" charset="-78"/>
              <a:cs typeface="Sakkal Majalla" pitchFamily="2" charset="-78"/>
            </a:rPr>
            <a:t>/</a:t>
          </a:r>
          <a:endParaRPr lang="ar-SY" sz="1600" b="0">
            <a:latin typeface="Sakkal Majalla" pitchFamily="2" charset="-78"/>
            <a:cs typeface="Sakkal Majalla" pitchFamily="2" charset="-78"/>
          </a:endParaRPr>
        </a:p>
      </xdr:txBody>
    </xdr:sp>
    <xdr:clientData/>
  </xdr:twoCellAnchor>
  <xdr:twoCellAnchor>
    <xdr:from>
      <xdr:col>1</xdr:col>
      <xdr:colOff>19050</xdr:colOff>
      <xdr:row>48</xdr:row>
      <xdr:rowOff>180976</xdr:rowOff>
    </xdr:from>
    <xdr:to>
      <xdr:col>15</xdr:col>
      <xdr:colOff>300990</xdr:colOff>
      <xdr:row>51</xdr:row>
      <xdr:rowOff>1906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471CDA3A-6E09-401E-8568-1A006B43F4E8}"/>
            </a:ext>
          </a:extLst>
        </xdr:cNvPr>
        <xdr:cNvSpPr txBox="1"/>
      </xdr:nvSpPr>
      <xdr:spPr>
        <a:xfrm>
          <a:off x="9972160650" y="10285096"/>
          <a:ext cx="6118860" cy="544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www.damascusuniversity.edu.sy/ol     |          damascusuniversity.ol</a:t>
          </a:r>
          <a:r>
            <a:rPr lang="en-US" sz="1600" b="0" u="none" baseline="0">
              <a:latin typeface="Sakkal Majalla" panose="02000000000000000000" pitchFamily="2" charset="-78"/>
              <a:cs typeface="Sakkal Majalla" panose="02000000000000000000" pitchFamily="2" charset="-78"/>
            </a:rPr>
            <a:t>     </a:t>
          </a:r>
          <a:r>
            <a:rPr lang="en-US" sz="1600" b="0" u="none">
              <a:latin typeface="Sakkal Majalla" panose="02000000000000000000" pitchFamily="2" charset="-78"/>
              <a:cs typeface="Sakkal Majalla" panose="02000000000000000000" pitchFamily="2" charset="-78"/>
            </a:rPr>
            <a:t>|          </a:t>
          </a:r>
          <a:r>
            <a:rPr lang="en-US" sz="1600" b="0" u="none">
              <a:solidFill>
                <a:schemeClr val="dk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damascusuniversity_ol   </a:t>
          </a:r>
        </a:p>
      </xdr:txBody>
    </xdr:sp>
    <xdr:clientData/>
  </xdr:twoCellAnchor>
  <xdr:twoCellAnchor editAs="oneCell">
    <xdr:from>
      <xdr:col>4</xdr:col>
      <xdr:colOff>376767</xdr:colOff>
      <xdr:row>48</xdr:row>
      <xdr:rowOff>230717</xdr:rowOff>
    </xdr:from>
    <xdr:to>
      <xdr:col>5</xdr:col>
      <xdr:colOff>218652</xdr:colOff>
      <xdr:row>50</xdr:row>
      <xdr:rowOff>71205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58204598-18B8-4051-A55A-C27B5DF6E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812681" y="10424584"/>
          <a:ext cx="273685" cy="272288"/>
        </a:xfrm>
        <a:prstGeom prst="rect">
          <a:avLst/>
        </a:prstGeom>
      </xdr:spPr>
    </xdr:pic>
    <xdr:clientData/>
  </xdr:twoCellAnchor>
  <xdr:twoCellAnchor editAs="oneCell">
    <xdr:from>
      <xdr:col>9</xdr:col>
      <xdr:colOff>120933</xdr:colOff>
      <xdr:row>48</xdr:row>
      <xdr:rowOff>244193</xdr:rowOff>
    </xdr:from>
    <xdr:to>
      <xdr:col>9</xdr:col>
      <xdr:colOff>344592</xdr:colOff>
      <xdr:row>50</xdr:row>
      <xdr:rowOff>31466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5B68B9F7-3DCF-4ECF-9BF9-74455701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5959541" y="10438060"/>
          <a:ext cx="223659" cy="219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D:\&#1603;&#1604;&#1610;&#1577;%20&#1575;&#1604;&#1581;&#1602;&#1608;&#1602;\Lenovo\Lenovo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D:\&#1603;&#1604;&#1610;&#1577;%20&#1575;&#1604;&#1581;&#1602;&#1608;&#1602;\Lenovo\Lenovo\user\TOSHIBA\AppData\Roaming\Microsoft\My%20Documents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showRowColHeaders="0" rightToLeft="1" tabSelected="1" workbookViewId="0">
      <selection activeCell="J7" sqref="J7"/>
    </sheetView>
  </sheetViews>
  <sheetFormatPr defaultColWidth="9" defaultRowHeight="16.8" x14ac:dyDescent="0.5"/>
  <cols>
    <col min="1" max="1" width="2.19921875" style="15" customWidth="1"/>
    <col min="2" max="2" width="4.296875" style="15" customWidth="1"/>
    <col min="3" max="6" width="9" style="15"/>
    <col min="7" max="7" width="1.296875" style="15" customWidth="1"/>
    <col min="8" max="8" width="12.796875" style="15" customWidth="1"/>
    <col min="9" max="9" width="16.8984375" style="15" customWidth="1"/>
    <col min="10" max="10" width="5" style="15" customWidth="1"/>
    <col min="11" max="11" width="9" style="15"/>
    <col min="12" max="12" width="2.796875" style="15" customWidth="1"/>
    <col min="13" max="14" width="9" style="15"/>
    <col min="15" max="15" width="3.296875" style="15" customWidth="1"/>
    <col min="16" max="17" width="9" style="15"/>
    <col min="18" max="18" width="4.796875" style="15" customWidth="1"/>
    <col min="19" max="19" width="2" style="15" customWidth="1"/>
    <col min="20" max="20" width="8.8984375" style="15" customWidth="1"/>
    <col min="21" max="21" width="15.296875" style="15" customWidth="1"/>
    <col min="22" max="16384" width="9" style="15"/>
  </cols>
  <sheetData>
    <row r="1" spans="1:22" ht="27" thickBot="1" x14ac:dyDescent="0.75"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1:22" ht="19.5" customHeight="1" thickBot="1" x14ac:dyDescent="0.7">
      <c r="B2" s="203" t="s">
        <v>1</v>
      </c>
      <c r="C2" s="203"/>
      <c r="D2" s="203"/>
      <c r="E2" s="203"/>
      <c r="F2" s="203"/>
      <c r="G2" s="203"/>
      <c r="H2" s="203"/>
      <c r="I2" s="203"/>
      <c r="J2" s="16"/>
      <c r="K2" s="204" t="s">
        <v>2</v>
      </c>
      <c r="L2" s="205"/>
      <c r="M2" s="205"/>
      <c r="N2" s="205"/>
      <c r="O2" s="205"/>
      <c r="P2" s="205"/>
      <c r="Q2" s="205"/>
      <c r="R2" s="205"/>
      <c r="S2" s="205"/>
      <c r="T2" s="208" t="s">
        <v>3</v>
      </c>
      <c r="U2" s="209"/>
    </row>
    <row r="3" spans="1:22" ht="22.5" customHeight="1" thickBot="1" x14ac:dyDescent="0.7">
      <c r="A3" s="17">
        <v>1</v>
      </c>
      <c r="B3" s="212" t="s">
        <v>4</v>
      </c>
      <c r="C3" s="213"/>
      <c r="D3" s="213"/>
      <c r="E3" s="213"/>
      <c r="F3" s="213"/>
      <c r="G3" s="213"/>
      <c r="H3" s="213"/>
      <c r="I3" s="214"/>
      <c r="K3" s="206"/>
      <c r="L3" s="207"/>
      <c r="M3" s="207"/>
      <c r="N3" s="207"/>
      <c r="O3" s="207"/>
      <c r="P3" s="207"/>
      <c r="Q3" s="207"/>
      <c r="R3" s="207"/>
      <c r="S3" s="207"/>
      <c r="T3" s="210"/>
      <c r="U3" s="211"/>
    </row>
    <row r="4" spans="1:22" ht="22.5" customHeight="1" thickBot="1" x14ac:dyDescent="0.7">
      <c r="A4" s="17">
        <v>2</v>
      </c>
      <c r="B4" s="194" t="s">
        <v>5</v>
      </c>
      <c r="C4" s="195"/>
      <c r="D4" s="195"/>
      <c r="E4" s="195"/>
      <c r="F4" s="195"/>
      <c r="G4" s="195"/>
      <c r="H4" s="195"/>
      <c r="I4" s="196"/>
      <c r="K4" s="197" t="s">
        <v>6</v>
      </c>
      <c r="L4" s="198"/>
      <c r="M4" s="198"/>
      <c r="N4" s="198"/>
      <c r="O4" s="198"/>
      <c r="P4" s="198"/>
      <c r="Q4" s="198"/>
      <c r="R4" s="198"/>
      <c r="S4" s="199"/>
      <c r="T4" s="200">
        <v>1</v>
      </c>
      <c r="U4" s="201"/>
    </row>
    <row r="5" spans="1:22" ht="22.5" customHeight="1" thickBot="1" x14ac:dyDescent="0.7">
      <c r="A5" s="17"/>
      <c r="B5" s="215" t="s">
        <v>7</v>
      </c>
      <c r="C5" s="216"/>
      <c r="D5" s="216"/>
      <c r="E5" s="216"/>
      <c r="F5" s="216"/>
      <c r="G5" s="216"/>
      <c r="H5" s="216"/>
      <c r="I5" s="18"/>
      <c r="K5" s="217" t="s">
        <v>8</v>
      </c>
      <c r="L5" s="218"/>
      <c r="M5" s="218"/>
      <c r="N5" s="218"/>
      <c r="O5" s="218"/>
      <c r="P5" s="218"/>
      <c r="Q5" s="218"/>
      <c r="R5" s="218"/>
      <c r="S5" s="218"/>
      <c r="T5" s="200">
        <v>1</v>
      </c>
      <c r="U5" s="201"/>
    </row>
    <row r="6" spans="1:22" ht="22.5" customHeight="1" thickBot="1" x14ac:dyDescent="0.7">
      <c r="A6" s="17"/>
      <c r="B6" s="219" t="s">
        <v>9</v>
      </c>
      <c r="C6" s="220"/>
      <c r="D6" s="220"/>
      <c r="E6" s="220"/>
      <c r="F6" s="220"/>
      <c r="G6" s="220"/>
      <c r="H6" s="220"/>
      <c r="I6" s="221"/>
      <c r="K6" s="217" t="s">
        <v>10</v>
      </c>
      <c r="L6" s="218"/>
      <c r="M6" s="218"/>
      <c r="N6" s="218"/>
      <c r="O6" s="218"/>
      <c r="P6" s="218"/>
      <c r="Q6" s="218"/>
      <c r="R6" s="218"/>
      <c r="S6" s="218"/>
      <c r="T6" s="222" t="s">
        <v>11</v>
      </c>
      <c r="U6" s="223"/>
    </row>
    <row r="7" spans="1:22" ht="22.5" customHeight="1" thickBot="1" x14ac:dyDescent="0.75">
      <c r="A7" s="17">
        <v>3</v>
      </c>
      <c r="B7" s="215" t="s">
        <v>12</v>
      </c>
      <c r="C7" s="216"/>
      <c r="D7" s="216"/>
      <c r="E7" s="216"/>
      <c r="F7" s="216"/>
      <c r="G7" s="216"/>
      <c r="H7" s="224" t="s">
        <v>13</v>
      </c>
      <c r="I7" s="225"/>
      <c r="K7" s="226" t="s">
        <v>14</v>
      </c>
      <c r="L7" s="227"/>
      <c r="M7" s="227"/>
      <c r="N7" s="227"/>
      <c r="O7" s="227"/>
      <c r="P7" s="227"/>
      <c r="Q7" s="227"/>
      <c r="R7" s="227"/>
      <c r="S7" s="228"/>
      <c r="T7" s="229">
        <v>0.5</v>
      </c>
      <c r="U7" s="230"/>
      <c r="V7" s="19"/>
    </row>
    <row r="8" spans="1:22" ht="22.5" customHeight="1" x14ac:dyDescent="0.65">
      <c r="A8" s="17">
        <v>4</v>
      </c>
      <c r="B8" s="231" t="s">
        <v>3803</v>
      </c>
      <c r="C8" s="231"/>
      <c r="D8" s="231"/>
      <c r="E8" s="231"/>
      <c r="F8" s="231"/>
      <c r="G8" s="231"/>
      <c r="H8" s="231"/>
      <c r="I8" s="231"/>
      <c r="J8" s="19"/>
      <c r="K8" s="234" t="s">
        <v>15</v>
      </c>
      <c r="L8" s="235"/>
      <c r="M8" s="235"/>
      <c r="N8" s="235"/>
      <c r="O8" s="235"/>
      <c r="P8" s="235"/>
      <c r="Q8" s="235"/>
      <c r="R8" s="235"/>
      <c r="S8" s="235"/>
      <c r="T8" s="236">
        <v>0.2</v>
      </c>
      <c r="U8" s="237"/>
    </row>
    <row r="9" spans="1:22" ht="22.5" customHeight="1" x14ac:dyDescent="0.65">
      <c r="A9" s="17"/>
      <c r="B9" s="232"/>
      <c r="C9" s="232"/>
      <c r="D9" s="232"/>
      <c r="E9" s="232"/>
      <c r="F9" s="232"/>
      <c r="G9" s="232"/>
      <c r="H9" s="232"/>
      <c r="I9" s="232"/>
      <c r="J9" s="20"/>
      <c r="K9" s="234"/>
      <c r="L9" s="235"/>
      <c r="M9" s="235"/>
      <c r="N9" s="235"/>
      <c r="O9" s="235"/>
      <c r="P9" s="235"/>
      <c r="Q9" s="235"/>
      <c r="R9" s="235"/>
      <c r="S9" s="235"/>
      <c r="T9" s="238"/>
      <c r="U9" s="237"/>
    </row>
    <row r="10" spans="1:22" ht="22.5" customHeight="1" x14ac:dyDescent="0.65">
      <c r="A10" s="17"/>
      <c r="B10" s="232"/>
      <c r="C10" s="232"/>
      <c r="D10" s="232"/>
      <c r="E10" s="232"/>
      <c r="F10" s="232"/>
      <c r="G10" s="232"/>
      <c r="H10" s="232"/>
      <c r="I10" s="232"/>
      <c r="K10" s="197" t="s">
        <v>16</v>
      </c>
      <c r="L10" s="198"/>
      <c r="M10" s="198"/>
      <c r="N10" s="198"/>
      <c r="O10" s="198"/>
      <c r="P10" s="198"/>
      <c r="Q10" s="198"/>
      <c r="R10" s="198"/>
      <c r="S10" s="199"/>
      <c r="T10" s="239">
        <v>0.2</v>
      </c>
      <c r="U10" s="240"/>
    </row>
    <row r="11" spans="1:22" ht="22.5" customHeight="1" x14ac:dyDescent="0.65">
      <c r="A11" s="17"/>
      <c r="B11" s="232"/>
      <c r="C11" s="232"/>
      <c r="D11" s="232"/>
      <c r="E11" s="232"/>
      <c r="F11" s="232"/>
      <c r="G11" s="232"/>
      <c r="H11" s="232"/>
      <c r="I11" s="232"/>
      <c r="K11" s="226" t="s">
        <v>17</v>
      </c>
      <c r="L11" s="227"/>
      <c r="M11" s="227"/>
      <c r="N11" s="227"/>
      <c r="O11" s="227"/>
      <c r="P11" s="227"/>
      <c r="Q11" s="227"/>
      <c r="R11" s="227"/>
      <c r="S11" s="228"/>
      <c r="T11" s="239">
        <v>0.2</v>
      </c>
      <c r="U11" s="240"/>
    </row>
    <row r="12" spans="1:22" ht="22.5" customHeight="1" thickBot="1" x14ac:dyDescent="0.7">
      <c r="A12" s="17"/>
      <c r="B12" s="233"/>
      <c r="C12" s="233"/>
      <c r="D12" s="233"/>
      <c r="E12" s="233"/>
      <c r="F12" s="233"/>
      <c r="G12" s="233"/>
      <c r="H12" s="233"/>
      <c r="I12" s="233"/>
      <c r="K12" s="250" t="s">
        <v>18</v>
      </c>
      <c r="L12" s="251"/>
      <c r="M12" s="251"/>
      <c r="N12" s="251"/>
      <c r="O12" s="251"/>
      <c r="P12" s="251"/>
      <c r="Q12" s="251"/>
      <c r="R12" s="251"/>
      <c r="S12" s="252"/>
      <c r="T12" s="253">
        <v>0.5</v>
      </c>
      <c r="U12" s="254"/>
    </row>
    <row r="13" spans="1:22" ht="22.5" customHeight="1" thickBot="1" x14ac:dyDescent="0.7">
      <c r="A13" s="17">
        <v>5</v>
      </c>
      <c r="B13" s="255" t="s">
        <v>19</v>
      </c>
      <c r="C13" s="256"/>
      <c r="D13" s="256"/>
      <c r="E13" s="256"/>
      <c r="F13" s="256"/>
      <c r="G13" s="256"/>
      <c r="H13" s="256"/>
      <c r="I13" s="257"/>
      <c r="K13" s="258" t="s">
        <v>20</v>
      </c>
      <c r="L13" s="259"/>
      <c r="M13" s="259"/>
      <c r="N13" s="259"/>
      <c r="O13" s="259"/>
      <c r="P13" s="259"/>
      <c r="Q13" s="259"/>
      <c r="R13" s="259"/>
      <c r="S13" s="259"/>
      <c r="T13" s="259"/>
      <c r="U13" s="259"/>
    </row>
    <row r="14" spans="1:22" ht="22.5" customHeight="1" x14ac:dyDescent="0.65">
      <c r="A14" s="17"/>
      <c r="B14" s="231" t="s">
        <v>3804</v>
      </c>
      <c r="C14" s="231"/>
      <c r="D14" s="231"/>
      <c r="E14" s="231"/>
      <c r="F14" s="231"/>
      <c r="G14" s="231"/>
      <c r="H14" s="231"/>
      <c r="I14" s="231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</row>
    <row r="15" spans="1:22" ht="3.75" customHeight="1" x14ac:dyDescent="0.65">
      <c r="A15" s="17"/>
      <c r="B15" s="232"/>
      <c r="C15" s="232"/>
      <c r="D15" s="232"/>
      <c r="E15" s="232"/>
      <c r="F15" s="232"/>
      <c r="G15" s="232"/>
      <c r="H15" s="232"/>
      <c r="I15" s="232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1:22" ht="26.25" customHeight="1" x14ac:dyDescent="0.65">
      <c r="A16" s="17">
        <v>6</v>
      </c>
      <c r="B16" s="232"/>
      <c r="C16" s="232"/>
      <c r="D16" s="232"/>
      <c r="E16" s="232"/>
      <c r="F16" s="232"/>
      <c r="G16" s="232"/>
      <c r="H16" s="232"/>
      <c r="I16" s="232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2:21" ht="19.5" customHeight="1" x14ac:dyDescent="0.5">
      <c r="B17" s="232"/>
      <c r="C17" s="232"/>
      <c r="D17" s="232"/>
      <c r="E17" s="232"/>
      <c r="F17" s="232"/>
      <c r="G17" s="232"/>
      <c r="H17" s="232"/>
      <c r="I17" s="232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2:21" ht="19.5" customHeight="1" x14ac:dyDescent="0.65">
      <c r="B18" s="232"/>
      <c r="C18" s="232"/>
      <c r="D18" s="232"/>
      <c r="E18" s="232"/>
      <c r="F18" s="232"/>
      <c r="G18" s="232"/>
      <c r="H18" s="232"/>
      <c r="I18" s="232"/>
      <c r="K18" s="21"/>
      <c r="M18" s="261"/>
      <c r="N18" s="261"/>
      <c r="O18" s="261"/>
      <c r="P18" s="22"/>
      <c r="Q18" s="262"/>
      <c r="R18" s="262"/>
      <c r="S18" s="21"/>
      <c r="T18" s="21"/>
      <c r="U18" s="21"/>
    </row>
    <row r="19" spans="2:21" ht="21.75" customHeight="1" thickBot="1" x14ac:dyDescent="0.55000000000000004">
      <c r="B19" s="260"/>
      <c r="C19" s="260"/>
      <c r="D19" s="260"/>
      <c r="E19" s="260"/>
      <c r="F19" s="260"/>
      <c r="G19" s="260"/>
      <c r="H19" s="260"/>
      <c r="I19" s="260"/>
    </row>
    <row r="20" spans="2:21" ht="3.75" customHeight="1" thickBot="1" x14ac:dyDescent="0.55000000000000004"/>
    <row r="21" spans="2:21" ht="35.25" customHeight="1" x14ac:dyDescent="0.5"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3"/>
    </row>
    <row r="22" spans="2:21" ht="14.25" customHeight="1" x14ac:dyDescent="0.5"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6"/>
    </row>
    <row r="23" spans="2:21" ht="15" customHeight="1" thickBot="1" x14ac:dyDescent="0.55000000000000004"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</row>
  </sheetData>
  <mergeCells count="34"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6"/>
  <dimension ref="A1:R92"/>
  <sheetViews>
    <sheetView showGridLines="0" rightToLeft="1" workbookViewId="0">
      <selection activeCell="C1" sqref="C1"/>
    </sheetView>
  </sheetViews>
  <sheetFormatPr defaultColWidth="9" defaultRowHeight="13.8" x14ac:dyDescent="0.25"/>
  <cols>
    <col min="1" max="7" width="18.59765625" customWidth="1"/>
    <col min="8" max="8" width="4.296875" customWidth="1"/>
    <col min="9" max="9" width="3.19921875" customWidth="1"/>
    <col min="10" max="10" width="8.19921875" customWidth="1"/>
    <col min="11" max="11" width="6.19921875" customWidth="1"/>
    <col min="12" max="12" width="13.796875" customWidth="1"/>
    <col min="13" max="14" width="11" customWidth="1"/>
    <col min="15" max="15" width="15.296875" customWidth="1"/>
    <col min="16" max="16" width="37.09765625" customWidth="1"/>
    <col min="17" max="17" width="20" style="4" customWidth="1"/>
    <col min="18" max="18" width="18.296875" style="4" customWidth="1"/>
    <col min="19" max="19" width="16.19921875" customWidth="1"/>
  </cols>
  <sheetData>
    <row r="1" spans="1:16" ht="25.95" customHeight="1" x14ac:dyDescent="0.25">
      <c r="A1" s="263" t="s">
        <v>21</v>
      </c>
      <c r="B1" s="263"/>
      <c r="C1" s="110"/>
      <c r="D1" s="103" t="str">
        <f>IFERROR(VLOOKUP(C1,ورقة2!$A$2:$Z$9000,2,0),"")</f>
        <v/>
      </c>
      <c r="M1" s="136"/>
    </row>
    <row r="2" spans="1:16" ht="40.200000000000003" customHeight="1" x14ac:dyDescent="0.25">
      <c r="A2" s="264" t="e">
        <f>VLOOKUP(C1,ورقة2!A1:AC9000,22,0)</f>
        <v>#N/A</v>
      </c>
      <c r="B2" s="264"/>
      <c r="C2" s="264"/>
      <c r="D2" s="264"/>
      <c r="E2" s="264"/>
      <c r="F2" s="264"/>
    </row>
    <row r="3" spans="1:16" ht="14.4" thickBot="1" x14ac:dyDescent="0.3">
      <c r="A3" s="265" t="s">
        <v>22</v>
      </c>
      <c r="B3" s="265"/>
      <c r="C3" s="265"/>
      <c r="D3" s="265"/>
      <c r="E3" s="265"/>
      <c r="F3" s="265"/>
    </row>
    <row r="4" spans="1:16" ht="23.25" customHeight="1" thickTop="1" x14ac:dyDescent="0.25">
      <c r="A4" s="169" t="s">
        <v>33</v>
      </c>
      <c r="B4" s="169" t="s">
        <v>34</v>
      </c>
      <c r="C4" s="169" t="s">
        <v>35</v>
      </c>
      <c r="D4" s="170" t="s">
        <v>36</v>
      </c>
      <c r="E4" s="170" t="s">
        <v>37</v>
      </c>
      <c r="F4" s="169" t="s">
        <v>38</v>
      </c>
      <c r="G4" s="171" t="s">
        <v>48</v>
      </c>
    </row>
    <row r="5" spans="1:16" s="14" customFormat="1" ht="33.75" customHeight="1" thickBot="1" x14ac:dyDescent="0.3">
      <c r="A5" s="172"/>
      <c r="B5" s="173"/>
      <c r="C5" s="173"/>
      <c r="D5" s="172"/>
      <c r="E5" s="172"/>
      <c r="F5" s="173"/>
      <c r="G5" s="174"/>
    </row>
    <row r="6" spans="1:16" s="14" customFormat="1" ht="33.75" customHeight="1" thickTop="1" x14ac:dyDescent="0.25">
      <c r="A6" s="175" t="s">
        <v>65</v>
      </c>
      <c r="B6" s="176" t="s">
        <v>66</v>
      </c>
      <c r="C6" s="176" t="s">
        <v>23</v>
      </c>
      <c r="D6" s="176" t="s">
        <v>24</v>
      </c>
      <c r="E6" s="176" t="s">
        <v>25</v>
      </c>
      <c r="F6" s="177" t="s">
        <v>26</v>
      </c>
      <c r="G6" s="1"/>
    </row>
    <row r="7" spans="1:16" ht="23.25" customHeight="1" x14ac:dyDescent="0.25">
      <c r="A7" s="178" t="e">
        <f>IF(A8&lt;&gt;"",A8,VLOOKUP($C$1,ورقة2!A2:P9000,3,0))</f>
        <v>#N/A</v>
      </c>
      <c r="B7" s="179" t="e">
        <f>IF(B8&lt;&gt;"",B8,VLOOKUP($C$1,ورقة2!A2:P9000,4,0))</f>
        <v>#N/A</v>
      </c>
      <c r="C7" s="179" t="e">
        <f>UPPER(IF(C8&lt;&gt;"",C8,VLOOKUP($C$1,ورقة2!A2:P9000,13,0)))</f>
        <v>#N/A</v>
      </c>
      <c r="D7" s="179" t="e">
        <f>UPPER(IF(D8&lt;&gt;"",D8,VLOOKUP($C$1,ورقة2!A2:P9000,14,0)))</f>
        <v>#N/A</v>
      </c>
      <c r="E7" s="179" t="e">
        <f>UPPER(IF(E8&lt;&gt;"",E8,VLOOKUP($C$1,ورقة2!A2:P9000,15,0)))</f>
        <v>#N/A</v>
      </c>
      <c r="F7" s="180" t="e">
        <f>UPPER(IF(F8&lt;&gt;"",F8,VLOOKUP($C$1,ورقة2!A2:P9000,16,0)))</f>
        <v>#N/A</v>
      </c>
      <c r="G7" s="181"/>
    </row>
    <row r="8" spans="1:16" ht="33.75" customHeight="1" thickBot="1" x14ac:dyDescent="0.3">
      <c r="A8" s="182"/>
      <c r="B8" s="173"/>
      <c r="C8" s="173"/>
      <c r="D8" s="173"/>
      <c r="E8" s="173"/>
      <c r="F8" s="174"/>
      <c r="H8" s="186"/>
      <c r="I8" s="186"/>
      <c r="J8" s="186" t="s">
        <v>3201</v>
      </c>
      <c r="K8" s="186"/>
      <c r="L8" s="186"/>
      <c r="M8" s="186"/>
      <c r="N8" s="186"/>
      <c r="O8" s="186"/>
      <c r="P8" s="186"/>
    </row>
    <row r="9" spans="1:16" ht="33.75" customHeight="1" thickTop="1" x14ac:dyDescent="0.25">
      <c r="A9" s="183" t="s">
        <v>55</v>
      </c>
      <c r="B9" s="169" t="s">
        <v>56</v>
      </c>
      <c r="C9" s="169" t="s">
        <v>57</v>
      </c>
      <c r="D9" s="171" t="s">
        <v>58</v>
      </c>
      <c r="E9" s="183" t="s">
        <v>45</v>
      </c>
      <c r="F9" s="169" t="s">
        <v>46</v>
      </c>
      <c r="G9" s="171" t="s">
        <v>47</v>
      </c>
    </row>
    <row r="10" spans="1:16" ht="23.25" customHeight="1" x14ac:dyDescent="0.25">
      <c r="A10" s="184" t="e">
        <f>IF(A11&lt;&gt;"",A11,IF(VLOOKUP($C$1,ورقة2!A2:P9000,6,0)="","",VLOOKUP($C$1,ورقة2!A2:P9000,6,0)))</f>
        <v>#N/A</v>
      </c>
      <c r="B10" s="179" t="e">
        <f>IF(B11&lt;&gt;"",B11,VLOOKUP($C$1,ورقة2!A2:P9000,7,0))</f>
        <v>#N/A</v>
      </c>
      <c r="C10" s="179" t="e">
        <f>IF(C11&lt;&gt;"",C11,VLOOKUP($C$1,ورقة2!A2:P9000,8,0))</f>
        <v>#N/A</v>
      </c>
      <c r="D10" s="180" t="e">
        <f>IF(D11&lt;&gt;"",D11,VLOOKUP($C$1,ورقة2!A2:P9000,5,0))</f>
        <v>#N/A</v>
      </c>
      <c r="E10" s="178" t="e">
        <f>IF(E11&lt;&gt;"",E11,VLOOKUP($C$1,ورقة2!A2:P9000,10,0))</f>
        <v>#N/A</v>
      </c>
      <c r="F10" s="179" t="e">
        <f>IF(F11&lt;&gt;"",F11,VLOOKUP($C$1,ورقة2!A2:P9000,11,0))</f>
        <v>#N/A</v>
      </c>
      <c r="G10" s="180" t="e">
        <f>IF(G11&lt;&gt;"",G11,VLOOKUP($C$1,ورقة2!A2:P9000,12,0))</f>
        <v>#N/A</v>
      </c>
    </row>
    <row r="11" spans="1:16" ht="33.75" customHeight="1" thickBot="1" x14ac:dyDescent="0.3">
      <c r="A11" s="185"/>
      <c r="B11" s="173"/>
      <c r="C11" s="173"/>
      <c r="D11" s="174"/>
      <c r="E11" s="182"/>
      <c r="F11" s="173"/>
      <c r="G11" s="174"/>
      <c r="K11" s="186" t="s">
        <v>3201</v>
      </c>
    </row>
    <row r="12" spans="1:16" ht="14.4" thickTop="1" x14ac:dyDescent="0.25"/>
    <row r="18" spans="4:12" hidden="1" x14ac:dyDescent="0.25">
      <c r="D18">
        <v>2023</v>
      </c>
    </row>
    <row r="19" spans="4:12" hidden="1" x14ac:dyDescent="0.25">
      <c r="D19">
        <v>2022</v>
      </c>
      <c r="G19" s="3"/>
      <c r="I19" s="111"/>
      <c r="J19" t="s">
        <v>2145</v>
      </c>
      <c r="L19" t="s">
        <v>29</v>
      </c>
    </row>
    <row r="20" spans="4:12" hidden="1" x14ac:dyDescent="0.25">
      <c r="D20">
        <v>2021</v>
      </c>
      <c r="F20" t="s">
        <v>89</v>
      </c>
      <c r="G20" s="135" t="s">
        <v>1081</v>
      </c>
      <c r="H20" s="14"/>
      <c r="I20" s="112" t="s">
        <v>30</v>
      </c>
      <c r="J20" t="s">
        <v>31</v>
      </c>
      <c r="K20" s="14"/>
      <c r="L20" t="s">
        <v>32</v>
      </c>
    </row>
    <row r="21" spans="4:12" hidden="1" x14ac:dyDescent="0.25">
      <c r="D21">
        <v>2020</v>
      </c>
      <c r="F21" t="s">
        <v>90</v>
      </c>
      <c r="G21" s="135" t="s">
        <v>27</v>
      </c>
      <c r="I21" s="112" t="s">
        <v>39</v>
      </c>
      <c r="J21" t="s">
        <v>40</v>
      </c>
      <c r="L21" t="s">
        <v>41</v>
      </c>
    </row>
    <row r="22" spans="4:12" hidden="1" x14ac:dyDescent="0.25">
      <c r="D22">
        <v>2019</v>
      </c>
      <c r="G22" s="135" t="s">
        <v>3202</v>
      </c>
      <c r="I22" s="112" t="s">
        <v>42</v>
      </c>
      <c r="J22" t="s">
        <v>43</v>
      </c>
      <c r="L22" t="s">
        <v>44</v>
      </c>
    </row>
    <row r="23" spans="4:12" hidden="1" x14ac:dyDescent="0.25">
      <c r="D23">
        <v>2018</v>
      </c>
      <c r="I23" s="112" t="s">
        <v>49</v>
      </c>
      <c r="J23" t="s">
        <v>50</v>
      </c>
      <c r="L23" t="s">
        <v>51</v>
      </c>
    </row>
    <row r="24" spans="4:12" hidden="1" x14ac:dyDescent="0.25">
      <c r="D24">
        <v>2017</v>
      </c>
      <c r="I24" s="112" t="s">
        <v>52</v>
      </c>
      <c r="J24" t="s">
        <v>53</v>
      </c>
      <c r="L24" t="s">
        <v>54</v>
      </c>
    </row>
    <row r="25" spans="4:12" hidden="1" x14ac:dyDescent="0.25">
      <c r="D25">
        <v>2016</v>
      </c>
      <c r="I25" s="112" t="s">
        <v>59</v>
      </c>
      <c r="J25" t="s">
        <v>60</v>
      </c>
      <c r="L25" t="s">
        <v>61</v>
      </c>
    </row>
    <row r="26" spans="4:12" hidden="1" x14ac:dyDescent="0.25">
      <c r="D26">
        <v>2015</v>
      </c>
      <c r="I26" s="112" t="s">
        <v>62</v>
      </c>
      <c r="J26" t="s">
        <v>63</v>
      </c>
      <c r="L26" t="s">
        <v>64</v>
      </c>
    </row>
    <row r="27" spans="4:12" hidden="1" x14ac:dyDescent="0.25">
      <c r="D27">
        <v>2014</v>
      </c>
      <c r="I27" s="112" t="s">
        <v>67</v>
      </c>
      <c r="J27" t="s">
        <v>68</v>
      </c>
      <c r="L27" t="s">
        <v>69</v>
      </c>
    </row>
    <row r="28" spans="4:12" hidden="1" x14ac:dyDescent="0.25">
      <c r="D28">
        <v>2013</v>
      </c>
      <c r="I28" s="112" t="s">
        <v>70</v>
      </c>
      <c r="J28" t="s">
        <v>71</v>
      </c>
      <c r="L28" t="s">
        <v>72</v>
      </c>
    </row>
    <row r="29" spans="4:12" hidden="1" x14ac:dyDescent="0.25">
      <c r="D29">
        <v>2012</v>
      </c>
      <c r="I29" s="112" t="s">
        <v>73</v>
      </c>
      <c r="J29" t="s">
        <v>74</v>
      </c>
      <c r="L29" t="s">
        <v>75</v>
      </c>
    </row>
    <row r="30" spans="4:12" hidden="1" x14ac:dyDescent="0.25">
      <c r="D30">
        <v>2011</v>
      </c>
      <c r="I30" s="112" t="s">
        <v>76</v>
      </c>
      <c r="J30" t="s">
        <v>77</v>
      </c>
      <c r="L30" t="s">
        <v>78</v>
      </c>
    </row>
    <row r="31" spans="4:12" hidden="1" x14ac:dyDescent="0.25">
      <c r="D31">
        <v>2010</v>
      </c>
      <c r="I31" s="112" t="s">
        <v>79</v>
      </c>
      <c r="J31" t="s">
        <v>80</v>
      </c>
      <c r="L31" t="s">
        <v>81</v>
      </c>
    </row>
    <row r="32" spans="4:12" hidden="1" x14ac:dyDescent="0.25">
      <c r="D32">
        <v>2009</v>
      </c>
      <c r="I32" s="112" t="s">
        <v>82</v>
      </c>
      <c r="J32" t="s">
        <v>83</v>
      </c>
      <c r="L32" t="s">
        <v>84</v>
      </c>
    </row>
    <row r="33" spans="4:12" hidden="1" x14ac:dyDescent="0.25">
      <c r="D33">
        <v>2008</v>
      </c>
      <c r="I33" s="112" t="s">
        <v>85</v>
      </c>
      <c r="J33" t="s">
        <v>86</v>
      </c>
      <c r="L33" t="s">
        <v>87</v>
      </c>
    </row>
    <row r="34" spans="4:12" hidden="1" x14ac:dyDescent="0.25">
      <c r="D34">
        <v>2007</v>
      </c>
      <c r="L34" t="s">
        <v>88</v>
      </c>
    </row>
    <row r="35" spans="4:12" hidden="1" x14ac:dyDescent="0.25">
      <c r="D35">
        <v>2006</v>
      </c>
    </row>
    <row r="36" spans="4:12" hidden="1" x14ac:dyDescent="0.25">
      <c r="D36">
        <v>2005</v>
      </c>
    </row>
    <row r="37" spans="4:12" hidden="1" x14ac:dyDescent="0.25">
      <c r="D37">
        <v>2004</v>
      </c>
    </row>
    <row r="38" spans="4:12" hidden="1" x14ac:dyDescent="0.25">
      <c r="D38">
        <v>2003</v>
      </c>
    </row>
    <row r="39" spans="4:12" hidden="1" x14ac:dyDescent="0.25">
      <c r="D39">
        <v>2002</v>
      </c>
    </row>
    <row r="40" spans="4:12" hidden="1" x14ac:dyDescent="0.25">
      <c r="D40">
        <v>2001</v>
      </c>
    </row>
    <row r="41" spans="4:12" hidden="1" x14ac:dyDescent="0.25">
      <c r="D41">
        <v>2000</v>
      </c>
    </row>
    <row r="42" spans="4:12" hidden="1" x14ac:dyDescent="0.25">
      <c r="D42">
        <v>1999</v>
      </c>
    </row>
    <row r="43" spans="4:12" hidden="1" x14ac:dyDescent="0.25">
      <c r="D43">
        <v>1998</v>
      </c>
    </row>
    <row r="44" spans="4:12" hidden="1" x14ac:dyDescent="0.25">
      <c r="D44">
        <v>1997</v>
      </c>
    </row>
    <row r="45" spans="4:12" hidden="1" x14ac:dyDescent="0.25">
      <c r="D45">
        <v>1996</v>
      </c>
    </row>
    <row r="46" spans="4:12" hidden="1" x14ac:dyDescent="0.25">
      <c r="D46">
        <v>1995</v>
      </c>
    </row>
    <row r="47" spans="4:12" hidden="1" x14ac:dyDescent="0.25">
      <c r="D47">
        <v>1994</v>
      </c>
    </row>
    <row r="48" spans="4:12" hidden="1" x14ac:dyDescent="0.25">
      <c r="D48">
        <v>1993</v>
      </c>
    </row>
    <row r="49" spans="4:4" hidden="1" x14ac:dyDescent="0.25">
      <c r="D49">
        <v>1992</v>
      </c>
    </row>
    <row r="50" spans="4:4" hidden="1" x14ac:dyDescent="0.25">
      <c r="D50">
        <v>1991</v>
      </c>
    </row>
    <row r="51" spans="4:4" hidden="1" x14ac:dyDescent="0.25">
      <c r="D51">
        <v>1990</v>
      </c>
    </row>
    <row r="52" spans="4:4" hidden="1" x14ac:dyDescent="0.25">
      <c r="D52">
        <v>1989</v>
      </c>
    </row>
    <row r="53" spans="4:4" hidden="1" x14ac:dyDescent="0.25">
      <c r="D53">
        <v>1988</v>
      </c>
    </row>
    <row r="54" spans="4:4" hidden="1" x14ac:dyDescent="0.25">
      <c r="D54">
        <v>1987</v>
      </c>
    </row>
    <row r="55" spans="4:4" hidden="1" x14ac:dyDescent="0.25">
      <c r="D55">
        <v>1986</v>
      </c>
    </row>
    <row r="56" spans="4:4" hidden="1" x14ac:dyDescent="0.25">
      <c r="D56">
        <v>1985</v>
      </c>
    </row>
    <row r="57" spans="4:4" hidden="1" x14ac:dyDescent="0.25">
      <c r="D57">
        <v>1984</v>
      </c>
    </row>
    <row r="58" spans="4:4" hidden="1" x14ac:dyDescent="0.25">
      <c r="D58">
        <v>1983</v>
      </c>
    </row>
    <row r="59" spans="4:4" hidden="1" x14ac:dyDescent="0.25">
      <c r="D59">
        <v>1982</v>
      </c>
    </row>
    <row r="60" spans="4:4" hidden="1" x14ac:dyDescent="0.25">
      <c r="D60">
        <v>1981</v>
      </c>
    </row>
    <row r="61" spans="4:4" hidden="1" x14ac:dyDescent="0.25">
      <c r="D61">
        <v>1980</v>
      </c>
    </row>
    <row r="62" spans="4:4" hidden="1" x14ac:dyDescent="0.25">
      <c r="D62">
        <v>1979</v>
      </c>
    </row>
    <row r="63" spans="4:4" hidden="1" x14ac:dyDescent="0.25">
      <c r="D63">
        <v>1978</v>
      </c>
    </row>
    <row r="64" spans="4:4" hidden="1" x14ac:dyDescent="0.25">
      <c r="D64">
        <v>1977</v>
      </c>
    </row>
    <row r="65" spans="4:4" hidden="1" x14ac:dyDescent="0.25">
      <c r="D65">
        <v>1976</v>
      </c>
    </row>
    <row r="66" spans="4:4" hidden="1" x14ac:dyDescent="0.25">
      <c r="D66">
        <v>1975</v>
      </c>
    </row>
    <row r="67" spans="4:4" hidden="1" x14ac:dyDescent="0.25">
      <c r="D67">
        <v>1974</v>
      </c>
    </row>
    <row r="68" spans="4:4" hidden="1" x14ac:dyDescent="0.25">
      <c r="D68">
        <v>1973</v>
      </c>
    </row>
    <row r="69" spans="4:4" hidden="1" x14ac:dyDescent="0.25">
      <c r="D69">
        <v>1972</v>
      </c>
    </row>
    <row r="70" spans="4:4" hidden="1" x14ac:dyDescent="0.25">
      <c r="D70">
        <v>1971</v>
      </c>
    </row>
    <row r="71" spans="4:4" hidden="1" x14ac:dyDescent="0.25">
      <c r="D71">
        <v>1970</v>
      </c>
    </row>
    <row r="72" spans="4:4" hidden="1" x14ac:dyDescent="0.25">
      <c r="D72">
        <v>1969</v>
      </c>
    </row>
    <row r="73" spans="4:4" hidden="1" x14ac:dyDescent="0.25">
      <c r="D73">
        <v>1968</v>
      </c>
    </row>
    <row r="74" spans="4:4" hidden="1" x14ac:dyDescent="0.25">
      <c r="D74">
        <v>1967</v>
      </c>
    </row>
    <row r="75" spans="4:4" hidden="1" x14ac:dyDescent="0.25">
      <c r="D75">
        <v>1966</v>
      </c>
    </row>
    <row r="76" spans="4:4" hidden="1" x14ac:dyDescent="0.25">
      <c r="D76">
        <v>1965</v>
      </c>
    </row>
    <row r="77" spans="4:4" hidden="1" x14ac:dyDescent="0.25">
      <c r="D77">
        <v>1964</v>
      </c>
    </row>
    <row r="78" spans="4:4" hidden="1" x14ac:dyDescent="0.25">
      <c r="D78">
        <v>1963</v>
      </c>
    </row>
    <row r="79" spans="4:4" hidden="1" x14ac:dyDescent="0.25">
      <c r="D79">
        <v>1962</v>
      </c>
    </row>
    <row r="80" spans="4:4" hidden="1" x14ac:dyDescent="0.25">
      <c r="D80">
        <v>1961</v>
      </c>
    </row>
    <row r="81" spans="4:4" hidden="1" x14ac:dyDescent="0.25">
      <c r="D81">
        <v>1960</v>
      </c>
    </row>
    <row r="82" spans="4:4" hidden="1" x14ac:dyDescent="0.25">
      <c r="D82">
        <v>1959</v>
      </c>
    </row>
    <row r="83" spans="4:4" hidden="1" x14ac:dyDescent="0.25">
      <c r="D83">
        <v>1958</v>
      </c>
    </row>
    <row r="84" spans="4:4" hidden="1" x14ac:dyDescent="0.25">
      <c r="D84">
        <v>1957</v>
      </c>
    </row>
    <row r="85" spans="4:4" hidden="1" x14ac:dyDescent="0.25">
      <c r="D85">
        <v>1956</v>
      </c>
    </row>
    <row r="86" spans="4:4" hidden="1" x14ac:dyDescent="0.25">
      <c r="D86">
        <v>1955</v>
      </c>
    </row>
    <row r="87" spans="4:4" hidden="1" x14ac:dyDescent="0.25">
      <c r="D87">
        <v>1954</v>
      </c>
    </row>
    <row r="88" spans="4:4" hidden="1" x14ac:dyDescent="0.25">
      <c r="D88">
        <v>1953</v>
      </c>
    </row>
    <row r="89" spans="4:4" hidden="1" x14ac:dyDescent="0.25">
      <c r="D89">
        <v>1952</v>
      </c>
    </row>
    <row r="90" spans="4:4" hidden="1" x14ac:dyDescent="0.25">
      <c r="D90">
        <v>1951</v>
      </c>
    </row>
    <row r="91" spans="4:4" hidden="1" x14ac:dyDescent="0.25">
      <c r="D91">
        <v>1950</v>
      </c>
    </row>
    <row r="92" spans="4:4" hidden="1" x14ac:dyDescent="0.25"/>
  </sheetData>
  <autoFilter ref="L19:L34" xr:uid="{00000000-0001-0000-0100-000000000000}">
    <sortState xmlns:xlrd2="http://schemas.microsoft.com/office/spreadsheetml/2017/richdata2" ref="L20:L34">
      <sortCondition ref="L19:L34"/>
    </sortState>
  </autoFilter>
  <mergeCells count="3">
    <mergeCell ref="A1:B1"/>
    <mergeCell ref="A2:F2"/>
    <mergeCell ref="A3:F3"/>
  </mergeCells>
  <dataValidations xWindow="129" yWindow="441" count="12"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5" xr:uid="{9AD2332A-A333-4171-B92A-F4D7EDABA688}">
      <formula1>AND(OR(LEFT(A5,1)="0",LEFT(A5,1)="1",LEFT(A5,1)="9"),LEFT(A5,2)&lt;&gt;"00",LEN(A5)=11)</formula1>
    </dataValidation>
    <dataValidation type="custom" allowBlank="1" showInputMessage="1" showErrorMessage="1" errorTitle="خطأ" error="رقم الموبايل غير صحيح" sqref="E5" xr:uid="{926801B0-5F62-4B74-9047-D105C4DEB25E}">
      <formula1>AND(LEFT(E5,2)="09",LEN(E5)=10)</formula1>
    </dataValidation>
    <dataValidation type="date" allowBlank="1" showInputMessage="1" showErrorMessage="1" promptTitle="يجب أن يكون التاريخ " prompt="يوم / شهر / سنة" sqref="A11" xr:uid="{727F7E2C-6EFE-45F9-BE9D-149CF438E3DD}">
      <formula1>18264</formula1>
      <formula2>44196</formula2>
    </dataValidation>
    <dataValidation allowBlank="1" showInputMessage="1" showErrorMessage="1" promptTitle="اسم الأب باللغة الانكليزية" prompt="يجب أن يكون صحيح لأن سيتم إعتماده في جميع الوثائق الجامعية" sqref="D8" xr:uid="{471705AC-2934-4084-A520-5C6B3A577133}"/>
    <dataValidation allowBlank="1" showInputMessage="1" showErrorMessage="1" promptTitle="اسم الأم باللغة الانكليزية" prompt="يجب أن يكون صحيح لأن سيتم إعتماده في جميع الوثائق الجامعية" sqref="E8" xr:uid="{189A4448-185E-47DC-811A-62E4ED60C5D4}"/>
    <dataValidation allowBlank="1" showInputMessage="1" showErrorMessage="1" promptTitle="مكان الميلاد باللغة الانكليزية" prompt="يجب أن يكون صحيح لأن سيتم إعتماده في جميع الوثائق الجامعية" sqref="F8" xr:uid="{2A9A7559-2F9F-46B6-8259-949DA50EA5C7}"/>
    <dataValidation type="list" allowBlank="1" showInputMessage="1" showErrorMessage="1" sqref="F11" xr:uid="{0BC29821-1E3E-4301-BBD4-60676F130A2E}">
      <formula1>$D$18:$D$91</formula1>
    </dataValidation>
    <dataValidation type="custom" allowBlank="1" showInputMessage="1" showErrorMessage="1" errorTitle="خطأ" error="رقم الهاتف غير صحيح_x000a_يجب كتابة نداء المحافظة ثم رقم الهاتف_x000a_" sqref="D5" xr:uid="{1C3A077E-9FBF-42AB-B79C-FF227BE2DE8B}">
      <formula1>AND(LEFT(D5,1)="0",AND(LEN(D5)&gt;8,LEN(D5)&lt;12))</formula1>
    </dataValidation>
    <dataValidation type="list" allowBlank="1" showInputMessage="1" showErrorMessage="1" sqref="D11" xr:uid="{4981BAB2-2057-4354-8FBA-070BA37A95DD}">
      <formula1>$F$20:$F$21</formula1>
    </dataValidation>
    <dataValidation type="list" allowBlank="1" showInputMessage="1" showErrorMessage="1" sqref="E11" xr:uid="{94372700-3E9A-4040-8963-F25D8FDC90B1}">
      <formula1>$G$20:$G$22</formula1>
    </dataValidation>
    <dataValidation type="list" allowBlank="1" showInputMessage="1" showErrorMessage="1" sqref="G11" xr:uid="{6B78FDC5-CDCF-4D8F-A62D-111DAD5BC06B}">
      <formula1>$J$19:$J$33</formula1>
    </dataValidation>
    <dataValidation type="list" allowBlank="1" showInputMessage="1" showErrorMessage="1" sqref="C11" xr:uid="{E5FC249C-2341-44F7-B2D3-C423358C39B8}">
      <formula1>$L$19:$L$34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A63"/>
  <sheetViews>
    <sheetView showGridLines="0" rightToLeft="1" zoomScale="85" zoomScaleNormal="85" workbookViewId="0">
      <selection activeCell="T12" sqref="T12"/>
    </sheetView>
  </sheetViews>
  <sheetFormatPr defaultColWidth="0" defaultRowHeight="14.25" customHeight="1" x14ac:dyDescent="0.25"/>
  <cols>
    <col min="1" max="8" width="4.296875" style="71" customWidth="1"/>
    <col min="9" max="9" width="5.296875" style="71" bestFit="1" customWidth="1"/>
    <col min="10" max="10" width="5.8984375" style="71" customWidth="1"/>
    <col min="11" max="16" width="4.296875" style="71" customWidth="1"/>
    <col min="17" max="17" width="6.296875" style="71" bestFit="1" customWidth="1"/>
    <col min="18" max="33" width="4.296875" style="71" customWidth="1"/>
    <col min="34" max="38" width="4" style="71" customWidth="1"/>
    <col min="39" max="39" width="4" style="71" hidden="1" customWidth="1"/>
    <col min="40" max="40" width="2.09765625" style="71" bestFit="1" customWidth="1"/>
    <col min="41" max="41" width="44.796875" style="72" hidden="1" customWidth="1"/>
    <col min="42" max="47" width="4" style="72" hidden="1" customWidth="1"/>
    <col min="48" max="48" width="31.3984375" style="72" hidden="1" customWidth="1"/>
    <col min="49" max="54" width="4" style="72" hidden="1" customWidth="1"/>
    <col min="55" max="56" width="3.296875" style="72" hidden="1" customWidth="1"/>
    <col min="57" max="57" width="34.19921875" style="72" hidden="1" customWidth="1"/>
    <col min="58" max="59" width="5.3984375" style="72" hidden="1" customWidth="1"/>
    <col min="60" max="62" width="9" style="72" hidden="1" customWidth="1"/>
    <col min="63" max="63" width="5.8984375" style="72" hidden="1" customWidth="1"/>
    <col min="64" max="64" width="3.19921875" style="72" hidden="1" customWidth="1"/>
    <col min="65" max="65" width="4.19921875" style="72" hidden="1" customWidth="1"/>
    <col min="66" max="66" width="39.5" style="72" hidden="1" customWidth="1"/>
    <col min="67" max="67" width="4.8984375" style="72" hidden="1" customWidth="1"/>
    <col min="68" max="68" width="4.296875" style="72" hidden="1" customWidth="1"/>
    <col min="69" max="69" width="2.19921875" style="72" hidden="1" customWidth="1"/>
    <col min="70" max="70" width="5.8984375" style="72" hidden="1" customWidth="1"/>
    <col min="71" max="71" width="3" style="72" hidden="1" customWidth="1"/>
    <col min="72" max="72" width="7" style="72" hidden="1" customWidth="1"/>
    <col min="73" max="73" width="9" style="72" hidden="1" customWidth="1"/>
    <col min="74" max="74" width="27.19921875" style="72" hidden="1" customWidth="1"/>
    <col min="75" max="75" width="4.19921875" style="72" hidden="1" customWidth="1"/>
    <col min="76" max="76" width="9" style="72" hidden="1" customWidth="1"/>
    <col min="77" max="77" width="23" style="72" hidden="1" customWidth="1"/>
    <col min="78" max="78" width="9" style="70" hidden="1" customWidth="1"/>
    <col min="79" max="79" width="23" style="71" hidden="1" customWidth="1"/>
    <col min="80" max="16384" width="9" style="71" hidden="1"/>
  </cols>
  <sheetData>
    <row r="1" spans="1:79" s="65" customFormat="1" ht="21" customHeight="1" thickBot="1" x14ac:dyDescent="0.3">
      <c r="A1" s="305" t="s">
        <v>91</v>
      </c>
      <c r="B1" s="305"/>
      <c r="C1" s="305"/>
      <c r="D1" s="308">
        <f>'إدخال البيانات'!C1</f>
        <v>0</v>
      </c>
      <c r="E1" s="309"/>
      <c r="F1" s="309"/>
      <c r="G1" s="305" t="s">
        <v>92</v>
      </c>
      <c r="H1" s="305"/>
      <c r="I1" s="305"/>
      <c r="J1" s="306" t="str">
        <f>IFERROR(VLOOKUP($D$1,ورقة2!$A$2:$Z$9000,2,0),"")</f>
        <v/>
      </c>
      <c r="K1" s="306"/>
      <c r="L1" s="306"/>
      <c r="M1" s="305" t="s">
        <v>93</v>
      </c>
      <c r="N1" s="305"/>
      <c r="O1" s="305"/>
      <c r="P1" s="303" t="str">
        <f>IFERROR(IF(VLOOKUP($D$1,ورقة2!$A$2:$Z$9000,3,0)=0,'إدخال البيانات'!#REF!,VLOOKUP($D$1,ورقة2!$A$2:$Z$9000,3,0)),"")</f>
        <v/>
      </c>
      <c r="Q1" s="303"/>
      <c r="R1" s="303"/>
      <c r="S1" s="305" t="s">
        <v>94</v>
      </c>
      <c r="T1" s="305"/>
      <c r="U1" s="305"/>
      <c r="V1" s="303" t="str">
        <f>IFERROR(IF(VLOOKUP($D$1,ورقة2!A2:Z9000,4,0)=0,'إدخال البيانات'!#REF!,VLOOKUP($D$1,ورقة2!A2:Z9000,4,0)),"")</f>
        <v/>
      </c>
      <c r="W1" s="303"/>
      <c r="X1" s="303"/>
      <c r="Y1" s="305" t="s">
        <v>55</v>
      </c>
      <c r="Z1" s="305"/>
      <c r="AA1" s="305"/>
      <c r="AB1" s="321" t="e">
        <f>'إدخال البيانات'!A10</f>
        <v>#N/A</v>
      </c>
      <c r="AC1" s="321"/>
      <c r="AD1" s="321"/>
      <c r="AE1" s="305" t="s">
        <v>56</v>
      </c>
      <c r="AF1" s="305"/>
      <c r="AG1" s="305"/>
      <c r="AH1" s="319" t="e">
        <f>'إدخال البيانات'!B10</f>
        <v>#N/A</v>
      </c>
      <c r="AI1" s="320"/>
      <c r="AJ1" s="320"/>
      <c r="AK1" s="320"/>
      <c r="AL1" s="320"/>
      <c r="AN1" s="65">
        <f>الإستمارة!AJ1</f>
        <v>0</v>
      </c>
      <c r="AO1" s="66" t="s">
        <v>95</v>
      </c>
      <c r="AP1" s="66"/>
      <c r="AQ1" s="66"/>
      <c r="AR1" s="66"/>
      <c r="AS1" s="66"/>
      <c r="AT1" s="66"/>
      <c r="AU1" s="66"/>
      <c r="AV1" s="66" t="s">
        <v>95</v>
      </c>
      <c r="AW1" s="66"/>
      <c r="AX1" s="66"/>
      <c r="AY1" s="66"/>
      <c r="AZ1" s="66"/>
      <c r="BA1" s="66"/>
      <c r="BB1" s="66"/>
      <c r="BC1" s="66"/>
      <c r="BD1" s="66"/>
      <c r="BF1" s="67" t="e">
        <f>IF($D$2="الأولى",BN21,IF($D$2="الثانية",BN36,IF($D$2="الثالثة",BN50,"")))</f>
        <v>#N/A</v>
      </c>
      <c r="BG1" s="66" t="e">
        <f t="shared" ref="BG1:BG7" si="0">IF($D$2="الأولى",BM21,IF($D$2="الثانية",BM36,IF($D$2="الثالثة",BM50,"")))</f>
        <v>#N/A</v>
      </c>
      <c r="BH1" s="66"/>
      <c r="BI1" s="66"/>
      <c r="BJ1" s="66"/>
      <c r="BK1" s="66"/>
      <c r="BL1" s="67"/>
      <c r="BM1" s="67"/>
      <c r="BN1" s="67"/>
      <c r="BO1" s="67"/>
      <c r="BP1" s="67"/>
      <c r="BQ1" s="67"/>
      <c r="BR1" s="67"/>
      <c r="BS1" s="67" t="s">
        <v>96</v>
      </c>
      <c r="BT1" s="66" t="s">
        <v>97</v>
      </c>
      <c r="BU1" s="66"/>
      <c r="BV1" s="66"/>
      <c r="BW1" s="66"/>
      <c r="BX1" s="66"/>
      <c r="BY1" s="66"/>
      <c r="BZ1" s="142"/>
    </row>
    <row r="2" spans="1:79" s="68" customFormat="1" ht="21" customHeight="1" thickTop="1" thickBot="1" x14ac:dyDescent="0.3">
      <c r="A2" s="305" t="s">
        <v>98</v>
      </c>
      <c r="B2" s="305"/>
      <c r="C2" s="305"/>
      <c r="D2" s="310" t="e">
        <f>VLOOKUP($D$1,ورقة2!A2:Z9000,9,0)</f>
        <v>#N/A</v>
      </c>
      <c r="E2" s="310"/>
      <c r="F2" s="310"/>
      <c r="G2" s="305"/>
      <c r="H2" s="305"/>
      <c r="I2" s="305"/>
      <c r="J2" s="322" t="e">
        <f>'إدخال البيانات'!F7</f>
        <v>#N/A</v>
      </c>
      <c r="K2" s="323"/>
      <c r="L2" s="324"/>
      <c r="M2" s="305" t="s">
        <v>99</v>
      </c>
      <c r="N2" s="305"/>
      <c r="O2" s="305"/>
      <c r="P2" s="303" t="e">
        <f>'إدخال البيانات'!E7</f>
        <v>#N/A</v>
      </c>
      <c r="Q2" s="303"/>
      <c r="R2" s="303"/>
      <c r="S2" s="305" t="s">
        <v>100</v>
      </c>
      <c r="T2" s="305"/>
      <c r="U2" s="305"/>
      <c r="V2" s="303" t="e">
        <f>'إدخال البيانات'!D7</f>
        <v>#N/A</v>
      </c>
      <c r="W2" s="303"/>
      <c r="X2" s="303"/>
      <c r="Y2" s="305" t="s">
        <v>101</v>
      </c>
      <c r="Z2" s="305"/>
      <c r="AA2" s="305"/>
      <c r="AB2" s="303" t="e">
        <f>'إدخال البيانات'!C7</f>
        <v>#N/A</v>
      </c>
      <c r="AC2" s="303"/>
      <c r="AD2" s="303"/>
      <c r="AE2" s="305" t="s">
        <v>102</v>
      </c>
      <c r="AF2" s="305"/>
      <c r="AG2" s="305"/>
      <c r="AH2" s="303"/>
      <c r="AI2" s="303"/>
      <c r="AJ2" s="303"/>
      <c r="AK2" s="316"/>
      <c r="AL2" s="316"/>
      <c r="AO2" s="67" t="s">
        <v>103</v>
      </c>
      <c r="AP2" s="67"/>
      <c r="AQ2" s="67"/>
      <c r="AR2" s="67"/>
      <c r="AS2" s="67"/>
      <c r="AT2" s="67"/>
      <c r="AU2" s="67"/>
      <c r="AV2" s="67" t="s">
        <v>103</v>
      </c>
      <c r="AW2" s="67"/>
      <c r="AX2" s="67"/>
      <c r="AY2" s="67"/>
      <c r="AZ2" s="67"/>
      <c r="BA2" s="67"/>
      <c r="BB2" s="67"/>
      <c r="BC2" s="67"/>
      <c r="BD2" s="67"/>
      <c r="BF2" s="67" t="e">
        <f t="shared" ref="BF2:BF7" si="1">IF($D$2="الأولى",BN22,IF($D$2="الثانية",BN37,IF($D$2="الثالثة",BN51,"")))</f>
        <v>#N/A</v>
      </c>
      <c r="BG2" s="66" t="e">
        <f t="shared" si="0"/>
        <v>#N/A</v>
      </c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 t="s">
        <v>104</v>
      </c>
      <c r="BT2" s="67" t="s">
        <v>105</v>
      </c>
      <c r="BU2" s="67"/>
      <c r="BV2" s="67"/>
      <c r="BW2" s="67"/>
      <c r="BX2" s="67"/>
      <c r="BY2" s="67"/>
      <c r="BZ2" s="138"/>
    </row>
    <row r="3" spans="1:79" s="68" customFormat="1" ht="21" customHeight="1" thickTop="1" thickBot="1" x14ac:dyDescent="0.3">
      <c r="A3" s="305" t="s">
        <v>58</v>
      </c>
      <c r="B3" s="305"/>
      <c r="C3" s="305"/>
      <c r="D3" s="304" t="e">
        <f>'إدخال البيانات'!D10</f>
        <v>#N/A</v>
      </c>
      <c r="E3" s="304"/>
      <c r="F3" s="304"/>
      <c r="G3" s="305" t="s">
        <v>57</v>
      </c>
      <c r="H3" s="305"/>
      <c r="I3" s="305"/>
      <c r="J3" s="303" t="e">
        <f>'إدخال البيانات'!C10</f>
        <v>#N/A</v>
      </c>
      <c r="K3" s="303"/>
      <c r="L3" s="303"/>
      <c r="M3" s="305" t="s">
        <v>33</v>
      </c>
      <c r="N3" s="305"/>
      <c r="O3" s="305"/>
      <c r="P3" s="304" t="e">
        <f>IF(OR(J3='إدخال البيانات'!L19,'إختيار المقررات'!J3='إدخال البيانات'!L20),'إدخال البيانات'!A5,'إدخال البيانات'!B5)</f>
        <v>#N/A</v>
      </c>
      <c r="Q3" s="304"/>
      <c r="R3" s="304"/>
      <c r="S3" s="305" t="s">
        <v>106</v>
      </c>
      <c r="T3" s="305"/>
      <c r="U3" s="305"/>
      <c r="V3" s="304" t="str">
        <f>IFERROR(IF(J3='إدخال البيانات'!L19,VLOOKUP(LEFT('إدخال البيانات'!A5,2),'إدخال البيانات'!I20:J33,2,0)),"غير سوري")</f>
        <v>غير سوري</v>
      </c>
      <c r="W3" s="304"/>
      <c r="X3" s="304"/>
      <c r="Y3" s="305" t="s">
        <v>35</v>
      </c>
      <c r="Z3" s="305"/>
      <c r="AA3" s="305"/>
      <c r="AB3" s="304" t="e">
        <f>IF(J3='إدخال البيانات'!L19,'إدخال البيانات'!C5,"غير سوري")</f>
        <v>#N/A</v>
      </c>
      <c r="AC3" s="304">
        <f>'إدخال البيانات'!C8</f>
        <v>0</v>
      </c>
      <c r="AD3" s="304"/>
      <c r="AE3" s="305" t="s">
        <v>48</v>
      </c>
      <c r="AF3" s="305"/>
      <c r="AG3" s="305"/>
      <c r="AH3" s="317" t="e">
        <f>IF(AND(OR(J3="العربية السورية",J3="الفلسطينية السورية"),D3="ذكر"),'إدخال البيانات'!G5,"لايوجد")</f>
        <v>#N/A</v>
      </c>
      <c r="AI3" s="318"/>
      <c r="AJ3" s="318"/>
      <c r="AK3" s="318"/>
      <c r="AL3" s="318"/>
      <c r="AO3" s="67" t="s">
        <v>107</v>
      </c>
      <c r="AP3" s="67"/>
      <c r="AQ3" s="67"/>
      <c r="AR3" s="67"/>
      <c r="AS3" s="67"/>
      <c r="AT3" s="67"/>
      <c r="AU3" s="67"/>
      <c r="AV3" s="67" t="s">
        <v>107</v>
      </c>
      <c r="AW3" s="67"/>
      <c r="AX3" s="67"/>
      <c r="AY3" s="67"/>
      <c r="AZ3" s="67"/>
      <c r="BA3" s="67"/>
      <c r="BB3" s="67"/>
      <c r="BC3" s="67"/>
      <c r="BD3" s="67"/>
      <c r="BF3" s="67" t="e">
        <f t="shared" si="1"/>
        <v>#N/A</v>
      </c>
      <c r="BG3" s="66" t="e">
        <f t="shared" si="0"/>
        <v>#N/A</v>
      </c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138"/>
    </row>
    <row r="4" spans="1:79" s="68" customFormat="1" ht="25.2" customHeight="1" thickTop="1" thickBot="1" x14ac:dyDescent="0.3">
      <c r="A4" s="305" t="s">
        <v>108</v>
      </c>
      <c r="B4" s="305"/>
      <c r="C4" s="305"/>
      <c r="D4" s="294" t="e">
        <f>'إدخال البيانات'!E10</f>
        <v>#N/A</v>
      </c>
      <c r="E4" s="294"/>
      <c r="F4" s="294"/>
      <c r="G4" s="295" t="s">
        <v>109</v>
      </c>
      <c r="H4" s="295"/>
      <c r="I4" s="295"/>
      <c r="J4" s="307" t="e">
        <f>'إدخال البيانات'!F10</f>
        <v>#N/A</v>
      </c>
      <c r="K4" s="307"/>
      <c r="L4" s="307"/>
      <c r="M4" s="295" t="s">
        <v>110</v>
      </c>
      <c r="N4" s="295"/>
      <c r="O4" s="295"/>
      <c r="P4" s="294" t="e">
        <f>'إدخال البيانات'!G10</f>
        <v>#N/A</v>
      </c>
      <c r="Q4" s="294"/>
      <c r="R4" s="294"/>
      <c r="S4" s="295" t="s">
        <v>111</v>
      </c>
      <c r="T4" s="295"/>
      <c r="U4" s="295"/>
      <c r="V4" s="315">
        <f>'إدخال البيانات'!E5</f>
        <v>0</v>
      </c>
      <c r="W4" s="294"/>
      <c r="X4" s="294"/>
      <c r="Y4" s="295" t="s">
        <v>112</v>
      </c>
      <c r="Z4" s="295"/>
      <c r="AA4" s="295"/>
      <c r="AB4" s="315">
        <f>'إدخال البيانات'!D5</f>
        <v>0</v>
      </c>
      <c r="AC4" s="294">
        <f>'إدخال البيانات'!D8</f>
        <v>0</v>
      </c>
      <c r="AD4" s="294"/>
      <c r="AE4" s="295" t="s">
        <v>38</v>
      </c>
      <c r="AF4" s="295"/>
      <c r="AG4" s="295"/>
      <c r="AH4" s="317">
        <f>'إدخال البيانات'!F5</f>
        <v>0</v>
      </c>
      <c r="AI4" s="318"/>
      <c r="AJ4" s="318"/>
      <c r="AK4" s="318"/>
      <c r="AL4" s="318"/>
      <c r="AO4" s="52" t="s">
        <v>113</v>
      </c>
      <c r="AP4" s="67"/>
      <c r="AQ4" s="67"/>
      <c r="AR4" s="67"/>
      <c r="AS4" s="67"/>
      <c r="AT4" s="67"/>
      <c r="AU4" s="67"/>
      <c r="AV4" s="52" t="s">
        <v>113</v>
      </c>
      <c r="AW4" s="67"/>
      <c r="AX4" s="67"/>
      <c r="AY4" s="67"/>
      <c r="AZ4" s="67"/>
      <c r="BA4" s="67"/>
      <c r="BB4" s="67"/>
      <c r="BC4" s="66"/>
      <c r="BD4" s="67"/>
      <c r="BF4" s="67" t="e">
        <f t="shared" si="1"/>
        <v>#N/A</v>
      </c>
      <c r="BG4" s="66" t="e">
        <f t="shared" si="0"/>
        <v>#N/A</v>
      </c>
      <c r="BH4" s="67"/>
      <c r="BI4" s="67"/>
      <c r="BJ4" s="67"/>
      <c r="BK4" s="67"/>
      <c r="BL4" s="67"/>
      <c r="BM4" s="67"/>
      <c r="BN4" s="67"/>
      <c r="BO4" s="67"/>
      <c r="BP4" s="67"/>
      <c r="BQ4" s="53"/>
      <c r="BR4" s="67"/>
      <c r="BS4" s="67"/>
      <c r="BT4" s="67"/>
      <c r="BU4" s="67"/>
      <c r="BV4" s="67"/>
      <c r="BW4" s="67"/>
      <c r="BX4" s="67"/>
      <c r="BY4" s="67"/>
      <c r="BZ4" s="138"/>
    </row>
    <row r="5" spans="1:79" s="68" customFormat="1" ht="25.2" customHeight="1" thickTop="1" thickBot="1" x14ac:dyDescent="0.3">
      <c r="A5" s="300" t="s">
        <v>114</v>
      </c>
      <c r="B5" s="301"/>
      <c r="C5" s="302"/>
      <c r="D5" s="311"/>
      <c r="E5" s="312"/>
      <c r="F5" s="312"/>
      <c r="G5" s="312"/>
      <c r="H5" s="312"/>
      <c r="I5" s="312"/>
      <c r="J5" s="312"/>
      <c r="K5" s="312"/>
      <c r="L5" s="313"/>
      <c r="M5" s="295" t="s">
        <v>115</v>
      </c>
      <c r="N5" s="295"/>
      <c r="O5" s="295"/>
      <c r="P5" s="294" t="e">
        <f>IF(VLOOKUP($D$1,ورقة2!A2:U8463,18,0)="","",VLOOKUP($D$1,ورقة2!A2:U8463,18,0))</f>
        <v>#N/A</v>
      </c>
      <c r="Q5" s="294"/>
      <c r="R5" s="294"/>
      <c r="S5" s="295" t="s">
        <v>116</v>
      </c>
      <c r="T5" s="295"/>
      <c r="U5" s="295"/>
      <c r="V5" s="296" t="e">
        <f>IF(VLOOKUP($D$1,ورقة2!A2:U8463,19,0)="","",VLOOKUP($D$1,ورقة2!A2:U8463,19,0))</f>
        <v>#N/A</v>
      </c>
      <c r="W5" s="296"/>
      <c r="X5" s="296"/>
      <c r="Y5" s="295" t="s">
        <v>117</v>
      </c>
      <c r="Z5" s="295"/>
      <c r="AA5" s="295"/>
      <c r="AB5" s="294" t="e">
        <f>VLOOKUP($D$1,ورقة2!A2:U8463,20,0)</f>
        <v>#N/A</v>
      </c>
      <c r="AC5" s="294"/>
      <c r="AD5" s="294"/>
      <c r="AE5" s="305"/>
      <c r="AF5" s="305"/>
      <c r="AG5" s="305"/>
      <c r="AH5" s="165"/>
      <c r="AI5" s="165"/>
      <c r="AJ5" s="165"/>
      <c r="AK5" s="166"/>
      <c r="AL5" s="166"/>
      <c r="AO5" s="67" t="s">
        <v>118</v>
      </c>
      <c r="AP5" s="67"/>
      <c r="AQ5" s="67"/>
      <c r="AR5" s="67"/>
      <c r="AS5" s="67"/>
      <c r="AT5" s="67"/>
      <c r="AU5" s="67"/>
      <c r="AV5" s="67" t="s">
        <v>118</v>
      </c>
      <c r="AW5" s="67"/>
      <c r="AX5" s="67"/>
      <c r="AY5" s="67"/>
      <c r="AZ5" s="67"/>
      <c r="BA5" s="67"/>
      <c r="BB5" s="67"/>
      <c r="BC5" s="67"/>
      <c r="BD5" s="67"/>
      <c r="BF5" s="67" t="e">
        <f t="shared" si="1"/>
        <v>#N/A</v>
      </c>
      <c r="BG5" s="66" t="e">
        <f t="shared" si="0"/>
        <v>#N/A</v>
      </c>
      <c r="BH5" s="67"/>
      <c r="BI5" s="67"/>
      <c r="BJ5" s="67"/>
      <c r="BK5" s="67"/>
      <c r="BL5" s="139">
        <v>1</v>
      </c>
      <c r="BM5" s="139"/>
      <c r="BN5" s="139" t="s">
        <v>119</v>
      </c>
      <c r="BO5" s="67"/>
      <c r="BP5" s="67"/>
      <c r="BQ5" s="67"/>
      <c r="BR5" s="67"/>
      <c r="BS5" s="67" t="str">
        <f>IF(AND(BS6="",BS7="",BS8="",BS9="",BS10="",BS11="",BS12=""),"",BL5)</f>
        <v/>
      </c>
      <c r="BT5" s="67" t="str">
        <f>IF(AND(BT6="",BT7="",BT8="",BT9="",BT10="",BT11="",BT12=""),"",BL5)</f>
        <v/>
      </c>
      <c r="BU5" s="67"/>
      <c r="BV5" s="53"/>
      <c r="BW5" s="67"/>
      <c r="BX5" s="67"/>
      <c r="BY5" s="67"/>
      <c r="BZ5" s="138"/>
    </row>
    <row r="6" spans="1:79" s="68" customFormat="1" ht="25.2" customHeight="1" thickTop="1" thickBot="1" x14ac:dyDescent="0.3">
      <c r="A6" s="27"/>
      <c r="B6" s="27"/>
      <c r="C6" s="27"/>
      <c r="AK6" s="27"/>
      <c r="AL6" s="27"/>
      <c r="AM6" s="27"/>
      <c r="AN6" s="27"/>
      <c r="AO6" s="67" t="s">
        <v>120</v>
      </c>
      <c r="AP6" s="67"/>
      <c r="AQ6" s="67"/>
      <c r="AR6" s="67"/>
      <c r="AS6" s="67"/>
      <c r="AT6" s="67"/>
      <c r="AU6" s="67"/>
      <c r="AV6" s="67" t="s">
        <v>120</v>
      </c>
      <c r="AW6" s="67"/>
      <c r="AX6" s="67"/>
      <c r="AY6" s="67"/>
      <c r="AZ6" s="67"/>
      <c r="BA6" s="67"/>
      <c r="BB6" s="67"/>
      <c r="BC6" s="67"/>
      <c r="BD6" s="67"/>
      <c r="BF6" s="67" t="e">
        <f t="shared" si="1"/>
        <v>#N/A</v>
      </c>
      <c r="BG6" s="66" t="e">
        <f t="shared" si="0"/>
        <v>#N/A</v>
      </c>
      <c r="BH6" s="67"/>
      <c r="BI6" s="67"/>
      <c r="BJ6" s="67"/>
      <c r="BK6" s="67" t="str">
        <f>IF(BR6="م",BL6,"")</f>
        <v/>
      </c>
      <c r="BL6" s="54">
        <v>2</v>
      </c>
      <c r="BM6" s="54">
        <v>41</v>
      </c>
      <c r="BN6" s="54" t="s">
        <v>999</v>
      </c>
      <c r="BO6" s="67" t="s">
        <v>121</v>
      </c>
      <c r="BP6" s="67" t="s">
        <v>122</v>
      </c>
      <c r="BQ6" s="67" t="str">
        <f t="shared" ref="BQ6:BQ11" si="2">IFERROR(VLOOKUP(BL6,$G$9:$T$21,13,0),"")</f>
        <v/>
      </c>
      <c r="BR6" s="69" t="str">
        <f>IFERROR(IF(VLOOKUP($D$1,ورقة4!$A$3:$BD$9000,MATCH(BM6,ورقة4!$A$2:$BD$2,0),0)=0,"",VLOOKUP($D$1,ورقة4!$A$3:$BD$9000,MATCH(BM6,ورقة4!$A$2:$BD$2,0),0)),"")</f>
        <v/>
      </c>
      <c r="BS6" s="64" t="str">
        <f>IF(BR6="م",BL6,"")</f>
        <v/>
      </c>
      <c r="BT6" s="67" t="str">
        <f>IF(BR6="","",BL6)</f>
        <v/>
      </c>
      <c r="BU6" s="67"/>
      <c r="BV6" t="s">
        <v>1073</v>
      </c>
      <c r="BW6"/>
      <c r="BX6" s="54"/>
      <c r="BY6" s="67"/>
      <c r="BZ6" s="138"/>
    </row>
    <row r="7" spans="1:79" ht="25.2" customHeight="1" thickTop="1" thickBot="1" x14ac:dyDescent="0.45">
      <c r="J7" s="298" t="e">
        <f>IF(VLOOKUP(D1,ورقة2!A2:V8464,22,0)="","",VLOOKUP(D1,ورقة2!A2:V8464,22,0))</f>
        <v>#N/A</v>
      </c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C7" s="288" t="s">
        <v>123</v>
      </c>
      <c r="AD7" s="289"/>
      <c r="AE7" s="289"/>
      <c r="AF7" s="289"/>
      <c r="AG7" s="290"/>
      <c r="AH7" s="291" t="e">
        <f>IF(D2="الرابعة حديث",28000,0)</f>
        <v>#N/A</v>
      </c>
      <c r="AI7" s="292"/>
      <c r="AJ7" s="293"/>
      <c r="AL7" s="27"/>
      <c r="AM7" s="27"/>
      <c r="AN7" s="27"/>
      <c r="AO7" s="67" t="s">
        <v>124</v>
      </c>
      <c r="AV7" s="67" t="s">
        <v>124</v>
      </c>
      <c r="BC7" s="66"/>
      <c r="BF7" s="67" t="e">
        <f t="shared" si="1"/>
        <v>#N/A</v>
      </c>
      <c r="BG7" s="66" t="e">
        <f t="shared" si="0"/>
        <v>#N/A</v>
      </c>
      <c r="BK7" s="67" t="str">
        <f t="shared" ref="BK7:BK42" si="3">IF(BR7="م",BL7,"")</f>
        <v/>
      </c>
      <c r="BL7" s="139">
        <v>3</v>
      </c>
      <c r="BM7" s="54">
        <v>42</v>
      </c>
      <c r="BN7" s="54" t="s">
        <v>1000</v>
      </c>
      <c r="BO7" s="67" t="s">
        <v>121</v>
      </c>
      <c r="BP7" s="67" t="s">
        <v>122</v>
      </c>
      <c r="BQ7" s="67" t="str">
        <f t="shared" si="2"/>
        <v/>
      </c>
      <c r="BR7" s="69" t="str">
        <f>IFERROR(IF(VLOOKUP($D$1,ورقة4!$A$3:$BD$9000,MATCH(BM7,ورقة4!$A$2:$BD$2,0),0)=0,"",VLOOKUP($D$1,ورقة4!$A$3:$BD$9000,MATCH(BM7,ورقة4!$A$2:$BD$2,0),0)),"")</f>
        <v/>
      </c>
      <c r="BS7" s="64" t="str">
        <f t="shared" ref="BS7:BS12" si="4">IF(BR7="م",BL7,"")</f>
        <v/>
      </c>
      <c r="BT7" s="67" t="str">
        <f t="shared" ref="BT7:BT12" si="5">IF(BR7="","",BL7)</f>
        <v/>
      </c>
      <c r="BU7" s="67"/>
      <c r="BV7" t="s">
        <v>1048</v>
      </c>
      <c r="BW7" s="135">
        <v>141</v>
      </c>
      <c r="BX7" s="67"/>
      <c r="BY7" s="67"/>
      <c r="BZ7" s="138"/>
      <c r="CA7" s="68"/>
    </row>
    <row r="8" spans="1:79" ht="25.2" customHeight="1" thickTop="1" thickBot="1" x14ac:dyDescent="0.35">
      <c r="A8" s="70"/>
      <c r="B8" s="70"/>
      <c r="C8" s="70"/>
      <c r="D8" s="70"/>
      <c r="E8" s="70"/>
      <c r="F8" s="70"/>
      <c r="G8" s="70"/>
      <c r="H8" s="188"/>
      <c r="I8" s="70"/>
      <c r="J8" s="160" t="s">
        <v>125</v>
      </c>
      <c r="K8" s="299" t="s">
        <v>126</v>
      </c>
      <c r="L8" s="299"/>
      <c r="M8" s="299"/>
      <c r="N8" s="299"/>
      <c r="O8" s="299"/>
      <c r="P8" s="299"/>
      <c r="Q8" s="299"/>
      <c r="R8" s="299"/>
      <c r="S8" s="299"/>
      <c r="T8" s="299"/>
      <c r="V8" s="314"/>
      <c r="W8" s="314"/>
      <c r="X8" s="314"/>
      <c r="Y8" s="314"/>
      <c r="Z8" s="314"/>
      <c r="AA8" s="314"/>
      <c r="AC8" s="271" t="s">
        <v>128</v>
      </c>
      <c r="AD8" s="272"/>
      <c r="AE8" s="272"/>
      <c r="AF8" s="272"/>
      <c r="AG8" s="272"/>
      <c r="AH8" s="286" t="e">
        <f>IF(AC20="ضعف الرسوم",SUM(I10:I35)*2,SUM(I10:I35))</f>
        <v>#N/A</v>
      </c>
      <c r="AI8" s="286"/>
      <c r="AJ8" s="287"/>
      <c r="AO8" s="72" t="s">
        <v>129</v>
      </c>
      <c r="BC8" s="67"/>
      <c r="BK8" s="67" t="str">
        <f t="shared" si="3"/>
        <v/>
      </c>
      <c r="BL8" s="54">
        <v>4</v>
      </c>
      <c r="BM8" s="54">
        <v>43</v>
      </c>
      <c r="BN8" s="54" t="s">
        <v>1001</v>
      </c>
      <c r="BO8" s="67" t="s">
        <v>121</v>
      </c>
      <c r="BP8" s="67" t="s">
        <v>122</v>
      </c>
      <c r="BQ8" s="67" t="str">
        <f t="shared" si="2"/>
        <v/>
      </c>
      <c r="BR8" s="69" t="str">
        <f>IFERROR(IF(VLOOKUP($D$1,ورقة4!$A$3:$BD$9000,MATCH(BM8,ورقة4!$A$2:$BD$2,0),0)=0,"",VLOOKUP($D$1,ورقة4!$A$3:$BD$9000,MATCH(BM8,ورقة4!$A$2:$BD$2,0),0)),"")</f>
        <v/>
      </c>
      <c r="BS8" s="64" t="str">
        <f t="shared" si="4"/>
        <v/>
      </c>
      <c r="BT8" s="67" t="str">
        <f t="shared" si="5"/>
        <v/>
      </c>
      <c r="BU8" s="67"/>
      <c r="BV8" t="s">
        <v>1049</v>
      </c>
      <c r="BW8" s="135">
        <v>143</v>
      </c>
      <c r="BX8" s="54"/>
      <c r="BY8" s="67"/>
      <c r="BZ8" s="138"/>
      <c r="CA8" s="68"/>
    </row>
    <row r="9" spans="1:79" ht="25.2" customHeight="1" thickBot="1" x14ac:dyDescent="0.35">
      <c r="A9" s="70"/>
      <c r="B9" s="70"/>
      <c r="C9" s="70"/>
      <c r="D9" s="70"/>
      <c r="E9" s="70"/>
      <c r="F9" s="70" t="str">
        <f>IF(AND(T9=1,S9="ج"),H9,"")</f>
        <v/>
      </c>
      <c r="G9" s="70" t="str">
        <f>IFERROR(SMALL($BT$5:$BT$63,BL5),"")</f>
        <v/>
      </c>
      <c r="H9" s="70" t="str">
        <f>G9</f>
        <v/>
      </c>
      <c r="I9" s="70"/>
      <c r="J9" s="161"/>
      <c r="K9" s="325" t="str">
        <f>IFERROR(VLOOKUP(G9,$BL$4:$BN$63,3,0),"")</f>
        <v/>
      </c>
      <c r="L9" s="325"/>
      <c r="M9" s="325"/>
      <c r="N9" s="325"/>
      <c r="O9" s="325"/>
      <c r="P9" s="325"/>
      <c r="Q9" s="325"/>
      <c r="R9" s="325"/>
      <c r="S9" s="162" t="str">
        <f>IFERROR(IF(AND($D$2="الأولى حديث",G9&gt;7,$BZ$25&gt;6),"",IF(VLOOKUP(K9,$BN$5:$BR$63,5,0)=0,"",VLOOKUP(K9,$BN$5:$BR$63,5,0))),"")</f>
        <v/>
      </c>
      <c r="T9" s="163"/>
      <c r="V9" s="266" t="s">
        <v>1047</v>
      </c>
      <c r="W9" s="266"/>
      <c r="X9" s="266"/>
      <c r="Y9" s="266"/>
      <c r="Z9" s="266"/>
      <c r="AA9" s="266"/>
      <c r="AC9" s="271" t="s">
        <v>130</v>
      </c>
      <c r="AD9" s="272"/>
      <c r="AE9" s="272"/>
      <c r="AF9" s="272"/>
      <c r="AG9" s="272"/>
      <c r="AH9" s="286">
        <f>IF(AH10&gt;0,6000,0)</f>
        <v>0</v>
      </c>
      <c r="AI9" s="286"/>
      <c r="AJ9" s="287"/>
      <c r="AK9" s="28"/>
      <c r="BC9" s="66"/>
      <c r="BG9" s="72" t="str">
        <f>IF(S10="A","A","ج")</f>
        <v>ج</v>
      </c>
      <c r="BK9" s="67" t="str">
        <f t="shared" si="3"/>
        <v/>
      </c>
      <c r="BL9" s="139">
        <v>5</v>
      </c>
      <c r="BM9" s="54">
        <v>44</v>
      </c>
      <c r="BN9" s="54" t="s">
        <v>1002</v>
      </c>
      <c r="BO9" s="67" t="s">
        <v>121</v>
      </c>
      <c r="BP9" s="67" t="s">
        <v>122</v>
      </c>
      <c r="BQ9" s="67" t="str">
        <f t="shared" si="2"/>
        <v/>
      </c>
      <c r="BR9" s="69" t="str">
        <f>IFERROR(IF(VLOOKUP($D$1,ورقة4!$A$3:$BD$9000,MATCH(BM9,ورقة4!$A$2:$BD$2,0),0)=0,"",VLOOKUP($D$1,ورقة4!$A$3:$BD$9000,MATCH(BM9,ورقة4!$A$2:$BD$2,0),0)),"")</f>
        <v/>
      </c>
      <c r="BS9" s="64" t="str">
        <f t="shared" si="4"/>
        <v/>
      </c>
      <c r="BT9" s="67" t="str">
        <f t="shared" si="5"/>
        <v/>
      </c>
      <c r="BU9" s="67"/>
      <c r="BV9" t="s">
        <v>1050</v>
      </c>
      <c r="BW9" s="135">
        <v>144</v>
      </c>
      <c r="BX9" s="67"/>
      <c r="BY9" s="67"/>
      <c r="BZ9" s="138"/>
      <c r="CA9" s="68"/>
    </row>
    <row r="10" spans="1:79" ht="25.2" customHeight="1" thickTop="1" thickBot="1" x14ac:dyDescent="0.35">
      <c r="C10" s="71">
        <f>IF(D10&gt;0,1,0)</f>
        <v>0</v>
      </c>
      <c r="D10" s="71">
        <f>IF(E10&gt;0,1,0)</f>
        <v>0</v>
      </c>
      <c r="E10" s="74">
        <f>IF(I10&lt;&gt;$B$11,I10,0)</f>
        <v>0</v>
      </c>
      <c r="F10" s="71" t="str">
        <f>IF(AND(T10=1,OR(S10="ج",S10="ر1",S10="ر2",S10="A")),H10,"")</f>
        <v/>
      </c>
      <c r="G10" s="71" t="str">
        <f>IFERROR(SMALL($BT$5:$BT$63,BL6),"")</f>
        <v/>
      </c>
      <c r="H10" s="71" t="str">
        <f t="shared" ref="H10:H33" si="6">G10</f>
        <v/>
      </c>
      <c r="I10" s="74" t="b">
        <f>IF(AND(S10="A",T10=1),35000,IF(OR(S10="ج",S10="ر1",S10="ر2"),IF(T10=1,IF($D$5=$AO$7,0,IF(OR($D$5=$AO$1,$D$5=$AO$2,$D$5=$AO$5,$D$5=$AO$8),IF(S10="ج",8000,IF(S10="ر1",12000,IF(S10="ر2",16000,""))),IF(OR($D$5=$AO$3,$D$5=$AO$6),IF(S10="ج",5000,IF(S10="ر1",7500,IF(S10="ر2",10000,""))),IF($D$5=$AO$4,500,IF(S10="ج",10000,IF(S10="ر1",15000,IF(S10="ر2",20000,""))))))))))</f>
        <v>0</v>
      </c>
      <c r="J10" s="161" t="str">
        <f t="shared" ref="J10:J27" si="7">IF(IFERROR(VLOOKUP(H10,$BL$4:$BN$63,2,0),"")=0,"",IFERROR(VLOOKUP(H10,$BL$4:$BN$63,2,0),""))</f>
        <v/>
      </c>
      <c r="K10" s="279" t="str">
        <f t="shared" ref="K10:K27" si="8">IFERROR(VLOOKUP(H10,$BL$4:$BN$63,3,0),"")</f>
        <v/>
      </c>
      <c r="L10" s="280"/>
      <c r="M10" s="280"/>
      <c r="N10" s="280"/>
      <c r="O10" s="280"/>
      <c r="P10" s="280"/>
      <c r="Q10" s="280"/>
      <c r="R10" s="281"/>
      <c r="S10" s="162" t="str">
        <f>IFERROR(VLOOKUP(J10,BM5:BS62,6,0),"")</f>
        <v/>
      </c>
      <c r="T10" s="164"/>
      <c r="U10" s="71">
        <f>VLOOKUP(V10,$BV$6:$BW$35,2,0)</f>
        <v>0</v>
      </c>
      <c r="V10" s="267" t="s">
        <v>1073</v>
      </c>
      <c r="W10" s="267"/>
      <c r="X10" s="267"/>
      <c r="Y10" s="267"/>
      <c r="Z10" s="267"/>
      <c r="AA10" s="267"/>
      <c r="AC10" s="271" t="s">
        <v>131</v>
      </c>
      <c r="AD10" s="272"/>
      <c r="AE10" s="272"/>
      <c r="AF10" s="272"/>
      <c r="AG10" s="272"/>
      <c r="AH10" s="286">
        <f>IF(AB19&gt;0,COUNT(U19:U28)*15000,IF(D5=AO4,COUNT(U19:U28)*1500,IF(OR(D5=AO3,D5=AO6),COUNT(U19:U28)*7500,IF(OR(D5=AO1,D5=AO2,D5=AO8,D5=AO5),COUNT(U19:U28)*12000,COUNT(U19:U28)*15000))))</f>
        <v>0</v>
      </c>
      <c r="AI10" s="286"/>
      <c r="AJ10" s="287"/>
      <c r="AK10" s="30"/>
      <c r="BK10" s="67" t="str">
        <f t="shared" si="3"/>
        <v/>
      </c>
      <c r="BL10" s="54">
        <v>6</v>
      </c>
      <c r="BM10" s="54">
        <v>45</v>
      </c>
      <c r="BN10" s="54" t="s">
        <v>1003</v>
      </c>
      <c r="BO10" s="67" t="s">
        <v>121</v>
      </c>
      <c r="BP10" s="67" t="s">
        <v>122</v>
      </c>
      <c r="BQ10" s="67" t="str">
        <f t="shared" si="2"/>
        <v/>
      </c>
      <c r="BR10" s="69" t="str">
        <f>IFERROR(IF(VLOOKUP($D$1,ورقة4!$A$3:$BD$9000,MATCH(BM10,ورقة4!$A$2:$BD$2,0),0)=0,"",VLOOKUP($D$1,ورقة4!$A$3:$BD$9000,MATCH(BM10,ورقة4!$A$2:$BD$2,0),0)),"")</f>
        <v/>
      </c>
      <c r="BS10" s="64" t="str">
        <f t="shared" si="4"/>
        <v/>
      </c>
      <c r="BT10" s="67" t="str">
        <f t="shared" si="5"/>
        <v/>
      </c>
      <c r="BU10" s="67"/>
      <c r="BV10"/>
      <c r="BW10" s="135"/>
      <c r="BX10" s="54"/>
      <c r="BY10" s="67"/>
      <c r="BZ10" s="138"/>
      <c r="CA10" s="68"/>
    </row>
    <row r="11" spans="1:79" ht="25.2" customHeight="1" thickBot="1" x14ac:dyDescent="0.35">
      <c r="B11" s="71" t="b">
        <v>0</v>
      </c>
      <c r="C11" s="71">
        <f>D10+D11</f>
        <v>0</v>
      </c>
      <c r="D11" s="71">
        <f t="shared" ref="D11:D34" si="9">IF(E11&gt;0,1,0)</f>
        <v>0</v>
      </c>
      <c r="E11" s="74">
        <f t="shared" ref="E11:E34" si="10">IF(I11&lt;&gt;$B$11,I11,0)</f>
        <v>0</v>
      </c>
      <c r="F11" s="71" t="str">
        <f t="shared" ref="F11:F34" si="11">IF(AND(T11=1,OR(S11="ج",S11="ر1",S11="ر2",S11="A")),H11,"")</f>
        <v/>
      </c>
      <c r="G11" s="71" t="str">
        <f t="shared" ref="G11:G33" si="12">IFERROR(SMALL($BT$5:$BT$63,BL7),"")</f>
        <v/>
      </c>
      <c r="H11" s="71" t="str">
        <f t="shared" si="6"/>
        <v/>
      </c>
      <c r="I11" s="74" t="b">
        <f t="shared" ref="I11:I34" si="13">IF(AND(S11="A",T11=1),35000,IF(OR(S11="ج",S11="ر1",S11="ر2"),IF(T11=1,IF($D$5=$AO$7,0,IF(OR($D$5=$AO$1,$D$5=$AO$2,$D$5=$AO$5,$D$5=$AO$8),IF(S11="ج",8000,IF(S11="ر1",12000,IF(S11="ر2",16000,""))),IF(OR($D$5=$AO$3,$D$5=$AO$6),IF(S11="ج",5000,IF(S11="ر1",7500,IF(S11="ر2",10000,""))),IF($D$5=$AO$4,500,IF(S11="ج",10000,IF(S11="ر1",15000,IF(S11="ر2",20000,""))))))))))</f>
        <v>0</v>
      </c>
      <c r="J11" s="161" t="str">
        <f t="shared" si="7"/>
        <v/>
      </c>
      <c r="K11" s="279" t="str">
        <f t="shared" si="8"/>
        <v/>
      </c>
      <c r="L11" s="280"/>
      <c r="M11" s="280"/>
      <c r="N11" s="280"/>
      <c r="O11" s="280"/>
      <c r="P11" s="280"/>
      <c r="Q11" s="280"/>
      <c r="R11" s="281"/>
      <c r="S11" s="162" t="str">
        <f t="shared" ref="S11:S27" si="14">IFERROR(VLOOKUP(J11,BM6:BS63,6,0),"")</f>
        <v/>
      </c>
      <c r="T11" s="164"/>
      <c r="U11" s="71">
        <f t="shared" ref="U11:U13" si="15">VLOOKUP(V11,$BV$6:$BW$35,2,0)</f>
        <v>0</v>
      </c>
      <c r="V11" s="267" t="s">
        <v>1074</v>
      </c>
      <c r="W11" s="267"/>
      <c r="X11" s="267"/>
      <c r="Y11" s="267"/>
      <c r="Z11" s="267"/>
      <c r="AA11" s="267"/>
      <c r="AC11" s="271" t="s">
        <v>132</v>
      </c>
      <c r="AD11" s="272"/>
      <c r="AE11" s="272"/>
      <c r="AF11" s="272"/>
      <c r="AG11" s="272"/>
      <c r="AH11" s="286" t="e">
        <f>VLOOKUP($D$1,ورقة2!A2:U8463,20,0)</f>
        <v>#N/A</v>
      </c>
      <c r="AI11" s="286"/>
      <c r="AJ11" s="287"/>
      <c r="AK11" s="31"/>
      <c r="BK11" s="67" t="str">
        <f t="shared" si="3"/>
        <v/>
      </c>
      <c r="BL11" s="139">
        <v>7</v>
      </c>
      <c r="BM11" s="54">
        <v>46</v>
      </c>
      <c r="BN11" s="54" t="s">
        <v>1004</v>
      </c>
      <c r="BO11" s="67" t="s">
        <v>121</v>
      </c>
      <c r="BP11" s="67" t="s">
        <v>122</v>
      </c>
      <c r="BQ11" s="67" t="str">
        <f t="shared" si="2"/>
        <v/>
      </c>
      <c r="BR11" s="69" t="str">
        <f>IFERROR(IF(VLOOKUP($D$1,ورقة4!$A$3:$BD$9000,MATCH(BM11,ورقة4!$A$2:$BD$2,0),0)=0,"",VLOOKUP($D$1,ورقة4!$A$3:$BD$9000,MATCH(BM11,ورقة4!$A$2:$BD$2,0),0)),"")</f>
        <v/>
      </c>
      <c r="BS11" s="64" t="str">
        <f t="shared" si="4"/>
        <v/>
      </c>
      <c r="BT11" s="67" t="str">
        <f t="shared" si="5"/>
        <v/>
      </c>
      <c r="BU11" s="67"/>
      <c r="BV11" t="s">
        <v>1051</v>
      </c>
      <c r="BW11" s="135">
        <v>147</v>
      </c>
      <c r="BX11" s="67"/>
      <c r="BY11" s="67"/>
      <c r="BZ11" s="138"/>
      <c r="CA11" s="68"/>
    </row>
    <row r="12" spans="1:79" ht="25.2" customHeight="1" thickBot="1" x14ac:dyDescent="0.35">
      <c r="C12" s="71">
        <f>C11+D12</f>
        <v>0</v>
      </c>
      <c r="D12" s="71">
        <f t="shared" si="9"/>
        <v>0</v>
      </c>
      <c r="E12" s="74">
        <f t="shared" si="10"/>
        <v>0</v>
      </c>
      <c r="F12" s="71" t="str">
        <f t="shared" si="11"/>
        <v/>
      </c>
      <c r="G12" s="71" t="str">
        <f t="shared" si="12"/>
        <v/>
      </c>
      <c r="H12" s="71" t="str">
        <f t="shared" si="6"/>
        <v/>
      </c>
      <c r="I12" s="74" t="b">
        <f t="shared" si="13"/>
        <v>0</v>
      </c>
      <c r="J12" s="161" t="str">
        <f t="shared" si="7"/>
        <v/>
      </c>
      <c r="K12" s="279" t="str">
        <f t="shared" si="8"/>
        <v/>
      </c>
      <c r="L12" s="280"/>
      <c r="M12" s="280"/>
      <c r="N12" s="280"/>
      <c r="O12" s="280"/>
      <c r="P12" s="280"/>
      <c r="Q12" s="280"/>
      <c r="R12" s="281"/>
      <c r="S12" s="162" t="str">
        <f t="shared" si="14"/>
        <v/>
      </c>
      <c r="T12" s="164"/>
      <c r="U12" s="71">
        <f t="shared" si="15"/>
        <v>0</v>
      </c>
      <c r="V12" s="267" t="s">
        <v>1075</v>
      </c>
      <c r="W12" s="267"/>
      <c r="X12" s="267"/>
      <c r="Y12" s="267"/>
      <c r="Z12" s="267"/>
      <c r="AA12" s="267"/>
      <c r="AC12" s="271" t="s">
        <v>133</v>
      </c>
      <c r="AD12" s="272"/>
      <c r="AE12" s="272"/>
      <c r="AF12" s="272"/>
      <c r="AG12" s="272"/>
      <c r="AH12" s="286" t="e">
        <f>SUM(AH7:AJ10)-SUM(AH11:AJ11)</f>
        <v>#N/A</v>
      </c>
      <c r="AI12" s="286"/>
      <c r="AJ12" s="287"/>
      <c r="AK12" s="31"/>
      <c r="BK12" s="67" t="str">
        <f t="shared" si="3"/>
        <v/>
      </c>
      <c r="BL12" s="54">
        <v>8</v>
      </c>
      <c r="BM12" s="72">
        <v>101</v>
      </c>
      <c r="BN12" s="67" t="s">
        <v>1005</v>
      </c>
      <c r="BO12" s="67" t="s">
        <v>121</v>
      </c>
      <c r="BP12" s="67" t="s">
        <v>122</v>
      </c>
      <c r="BQ12" s="67" t="str">
        <f t="shared" ref="BQ12:BQ24" si="16">IFERROR(VLOOKUP(BN12,$K$9:$T$21,10,0),"")</f>
        <v/>
      </c>
      <c r="BR12" s="69" t="str">
        <f>IFERROR(IF(VLOOKUP($D$1,ورقة4!$A$3:$BD$9000,MATCH(BM12,ورقة4!$A$2:$BD$2,0),0)=0,"",VLOOKUP($D$1,ورقة4!$A$3:$BD$9000,MATCH(BM12,ورقة4!$A$2:$BD$2,0),0)),"")</f>
        <v/>
      </c>
      <c r="BS12" s="64" t="str">
        <f t="shared" si="4"/>
        <v/>
      </c>
      <c r="BT12" s="67" t="str">
        <f t="shared" si="5"/>
        <v/>
      </c>
      <c r="BV12" t="s">
        <v>1052</v>
      </c>
      <c r="BW12" s="135">
        <v>148</v>
      </c>
      <c r="BX12" s="54"/>
      <c r="BY12" s="67"/>
      <c r="BZ12" s="138"/>
      <c r="CA12" s="68"/>
    </row>
    <row r="13" spans="1:79" ht="25.2" customHeight="1" thickBot="1" x14ac:dyDescent="0.35">
      <c r="C13" s="71">
        <f t="shared" ref="C13:C34" si="17">C12+D13</f>
        <v>0</v>
      </c>
      <c r="D13" s="71">
        <f t="shared" si="9"/>
        <v>0</v>
      </c>
      <c r="E13" s="74">
        <f t="shared" si="10"/>
        <v>0</v>
      </c>
      <c r="F13" s="71" t="str">
        <f t="shared" si="11"/>
        <v/>
      </c>
      <c r="G13" s="71" t="str">
        <f t="shared" si="12"/>
        <v/>
      </c>
      <c r="H13" s="71" t="str">
        <f t="shared" si="6"/>
        <v/>
      </c>
      <c r="I13" s="74" t="b">
        <f t="shared" si="13"/>
        <v>0</v>
      </c>
      <c r="J13" s="161" t="str">
        <f t="shared" si="7"/>
        <v/>
      </c>
      <c r="K13" s="279" t="str">
        <f t="shared" si="8"/>
        <v/>
      </c>
      <c r="L13" s="280"/>
      <c r="M13" s="280"/>
      <c r="N13" s="280"/>
      <c r="O13" s="280"/>
      <c r="P13" s="280"/>
      <c r="Q13" s="280"/>
      <c r="R13" s="281"/>
      <c r="S13" s="162" t="str">
        <f t="shared" si="14"/>
        <v/>
      </c>
      <c r="T13" s="164"/>
      <c r="U13" s="71">
        <f t="shared" si="15"/>
        <v>0</v>
      </c>
      <c r="V13" s="267" t="s">
        <v>1076</v>
      </c>
      <c r="W13" s="267"/>
      <c r="X13" s="267"/>
      <c r="Y13" s="267"/>
      <c r="Z13" s="267"/>
      <c r="AA13" s="267"/>
      <c r="AC13" s="271" t="s">
        <v>135</v>
      </c>
      <c r="AD13" s="272"/>
      <c r="AE13" s="272"/>
      <c r="AF13" s="272"/>
      <c r="AG13" s="272"/>
      <c r="AH13" s="273" t="s">
        <v>96</v>
      </c>
      <c r="AI13" s="273"/>
      <c r="AJ13" s="274"/>
      <c r="AK13" s="32"/>
      <c r="AO13" s="72" t="s">
        <v>1042</v>
      </c>
      <c r="BK13" s="67" t="str">
        <f t="shared" si="3"/>
        <v/>
      </c>
      <c r="BL13" s="139">
        <v>9</v>
      </c>
      <c r="BM13" s="140"/>
      <c r="BN13" s="140" t="s">
        <v>134</v>
      </c>
      <c r="BO13" s="72" t="s">
        <v>121</v>
      </c>
      <c r="BP13" s="72" t="s">
        <v>136</v>
      </c>
      <c r="BQ13" s="67" t="str">
        <f t="shared" si="16"/>
        <v/>
      </c>
      <c r="BR13" s="69" t="str">
        <f>IFERROR(IF(VLOOKUP($D$1,ورقة4!$A$3:$BD$9000,MATCH(BM13,ورقة4!$A$2:$BD$2,0),0)=0,"",VLOOKUP($D$1,ورقة4!$A$3:$BD$9000,MATCH(BM13,ورقة4!$A$2:$BD$2,0),0)),"")</f>
        <v/>
      </c>
      <c r="BS13" s="67" t="str">
        <f>IF(AND(BS14="",BS15="",BS16="",BS17="",BS18="",BS19=""),"",BL13)</f>
        <v/>
      </c>
      <c r="BT13" s="67" t="str">
        <f>IF(AND(BT14="",BT15="",BT16="",BT17="",BT18="",BT19=""),"",BL13)</f>
        <v/>
      </c>
      <c r="BV13" t="s">
        <v>1074</v>
      </c>
      <c r="BW13"/>
      <c r="BX13" s="67"/>
      <c r="BY13" s="67"/>
      <c r="BZ13" s="138"/>
      <c r="CA13" s="68"/>
    </row>
    <row r="14" spans="1:79" ht="25.2" customHeight="1" thickBot="1" x14ac:dyDescent="0.35">
      <c r="C14" s="71">
        <f t="shared" si="17"/>
        <v>0</v>
      </c>
      <c r="D14" s="71">
        <f t="shared" si="9"/>
        <v>0</v>
      </c>
      <c r="E14" s="74">
        <f t="shared" si="10"/>
        <v>0</v>
      </c>
      <c r="F14" s="71" t="str">
        <f t="shared" si="11"/>
        <v/>
      </c>
      <c r="G14" s="71" t="str">
        <f t="shared" si="12"/>
        <v/>
      </c>
      <c r="H14" s="71" t="str">
        <f t="shared" si="6"/>
        <v/>
      </c>
      <c r="I14" s="74" t="b">
        <f t="shared" si="13"/>
        <v>0</v>
      </c>
      <c r="J14" s="161" t="str">
        <f t="shared" si="7"/>
        <v/>
      </c>
      <c r="K14" s="279" t="str">
        <f t="shared" si="8"/>
        <v/>
      </c>
      <c r="L14" s="280"/>
      <c r="M14" s="280"/>
      <c r="N14" s="280"/>
      <c r="O14" s="280"/>
      <c r="P14" s="280"/>
      <c r="Q14" s="280"/>
      <c r="R14" s="281"/>
      <c r="S14" s="162" t="str">
        <f t="shared" si="14"/>
        <v/>
      </c>
      <c r="T14" s="164"/>
      <c r="V14" s="266" t="s">
        <v>127</v>
      </c>
      <c r="W14" s="266"/>
      <c r="X14" s="266"/>
      <c r="Y14" s="266"/>
      <c r="Z14" s="266"/>
      <c r="AA14" s="266"/>
      <c r="AC14" s="271" t="s">
        <v>137</v>
      </c>
      <c r="AD14" s="272"/>
      <c r="AE14" s="272"/>
      <c r="AF14" s="272"/>
      <c r="AG14" s="272"/>
      <c r="AH14" s="286" t="e">
        <f>IF(OR(AH12&lt;10000,D5=AO4,AH19=2,AH19=1),AH12,IF(AH13="نعم",AE25+AE26/2,AH12))</f>
        <v>#N/A</v>
      </c>
      <c r="AI14" s="286"/>
      <c r="AJ14" s="287"/>
      <c r="AK14" s="32"/>
      <c r="BK14" s="67" t="str">
        <f t="shared" si="3"/>
        <v/>
      </c>
      <c r="BL14" s="54">
        <v>10</v>
      </c>
      <c r="BM14" s="54">
        <v>47</v>
      </c>
      <c r="BN14" s="54" t="s">
        <v>1006</v>
      </c>
      <c r="BO14" s="72" t="s">
        <v>121</v>
      </c>
      <c r="BP14" s="72" t="s">
        <v>136</v>
      </c>
      <c r="BQ14" s="67" t="str">
        <f t="shared" si="16"/>
        <v/>
      </c>
      <c r="BR14" s="69" t="str">
        <f>IFERROR(IF(VLOOKUP($D$1,ورقة4!$A$3:$BD$9000,MATCH(BM14,ورقة4!$A$2:$BD$2,0),0)=0,"",VLOOKUP($D$1,ورقة4!$A$3:$BD$9000,MATCH(BM14,ورقة4!$A$2:$BD$2,0),0)),"")</f>
        <v/>
      </c>
      <c r="BS14" s="64" t="str">
        <f>IF(BR14="م",BL14,"")</f>
        <v/>
      </c>
      <c r="BT14" s="67" t="str">
        <f t="shared" ref="BT14" si="18">IF(BR14="","",BL14)</f>
        <v/>
      </c>
      <c r="BV14" t="s">
        <v>1053</v>
      </c>
      <c r="BW14" s="135">
        <v>149</v>
      </c>
      <c r="BX14" s="54"/>
      <c r="BY14" s="67"/>
      <c r="BZ14" s="138"/>
      <c r="CA14" s="68"/>
    </row>
    <row r="15" spans="1:79" ht="25.2" customHeight="1" thickBot="1" x14ac:dyDescent="0.35">
      <c r="C15" s="71">
        <f t="shared" si="17"/>
        <v>0</v>
      </c>
      <c r="D15" s="71">
        <f t="shared" si="9"/>
        <v>0</v>
      </c>
      <c r="E15" s="74">
        <f t="shared" si="10"/>
        <v>0</v>
      </c>
      <c r="F15" s="71" t="str">
        <f t="shared" si="11"/>
        <v/>
      </c>
      <c r="G15" s="71" t="str">
        <f t="shared" si="12"/>
        <v/>
      </c>
      <c r="H15" s="71" t="str">
        <f t="shared" si="6"/>
        <v/>
      </c>
      <c r="I15" s="74" t="b">
        <f t="shared" si="13"/>
        <v>0</v>
      </c>
      <c r="J15" s="161" t="str">
        <f t="shared" si="7"/>
        <v/>
      </c>
      <c r="K15" s="279" t="str">
        <f t="shared" si="8"/>
        <v/>
      </c>
      <c r="L15" s="280"/>
      <c r="M15" s="280"/>
      <c r="N15" s="280"/>
      <c r="O15" s="280"/>
      <c r="P15" s="280"/>
      <c r="Q15" s="280"/>
      <c r="R15" s="281"/>
      <c r="S15" s="162" t="str">
        <f t="shared" si="14"/>
        <v/>
      </c>
      <c r="T15" s="164"/>
      <c r="V15" s="285" t="s">
        <v>97</v>
      </c>
      <c r="W15" s="285"/>
      <c r="X15" s="285"/>
      <c r="Y15" s="285"/>
      <c r="Z15" s="285"/>
      <c r="AA15" s="285"/>
      <c r="AC15" s="271" t="s">
        <v>138</v>
      </c>
      <c r="AD15" s="272"/>
      <c r="AE15" s="272"/>
      <c r="AF15" s="272"/>
      <c r="AG15" s="272"/>
      <c r="AH15" s="286" t="e">
        <f>IF(OR(D5=AV4,D5=AV7),0,AH12-AH14)</f>
        <v>#N/A</v>
      </c>
      <c r="AI15" s="286"/>
      <c r="AJ15" s="287"/>
      <c r="AK15" s="32"/>
      <c r="BK15" s="67" t="str">
        <f t="shared" si="3"/>
        <v/>
      </c>
      <c r="BL15" s="139">
        <v>11</v>
      </c>
      <c r="BM15" s="54">
        <v>48</v>
      </c>
      <c r="BN15" s="54" t="s">
        <v>1007</v>
      </c>
      <c r="BO15" s="72" t="s">
        <v>121</v>
      </c>
      <c r="BP15" s="72" t="s">
        <v>136</v>
      </c>
      <c r="BQ15" s="67" t="str">
        <f t="shared" si="16"/>
        <v/>
      </c>
      <c r="BR15" s="69" t="str">
        <f>IFERROR(IF(VLOOKUP($D$1,ورقة4!$A$3:$BD$9000,MATCH(BM15,ورقة4!$A$2:$BD$2,0),0)=0,"",VLOOKUP($D$1,ورقة4!$A$3:$BD$9000,MATCH(BM15,ورقة4!$A$2:$BD$2,0),0)),"")</f>
        <v/>
      </c>
      <c r="BS15" s="64" t="str">
        <f t="shared" ref="BS15:BS19" si="19">IF(BR15="م",BL15,"")</f>
        <v/>
      </c>
      <c r="BT15" s="67" t="str">
        <f t="shared" ref="BT15:BT19" si="20">IF(BR15="","",BL15)</f>
        <v/>
      </c>
      <c r="BV15" t="s">
        <v>1054</v>
      </c>
      <c r="BW15" s="135">
        <v>151</v>
      </c>
      <c r="BX15" s="67"/>
      <c r="BY15" s="67"/>
      <c r="BZ15" s="138"/>
      <c r="CA15" s="68"/>
    </row>
    <row r="16" spans="1:79" ht="25.2" customHeight="1" thickBot="1" x14ac:dyDescent="0.35">
      <c r="C16" s="71">
        <f t="shared" si="17"/>
        <v>0</v>
      </c>
      <c r="D16" s="71">
        <f t="shared" si="9"/>
        <v>0</v>
      </c>
      <c r="E16" s="74">
        <f t="shared" si="10"/>
        <v>0</v>
      </c>
      <c r="F16" s="71" t="str">
        <f t="shared" si="11"/>
        <v/>
      </c>
      <c r="G16" s="71" t="str">
        <f t="shared" si="12"/>
        <v/>
      </c>
      <c r="H16" s="71" t="str">
        <f t="shared" si="6"/>
        <v/>
      </c>
      <c r="I16" s="74" t="b">
        <f t="shared" si="13"/>
        <v>0</v>
      </c>
      <c r="J16" s="161" t="str">
        <f t="shared" si="7"/>
        <v/>
      </c>
      <c r="K16" s="279" t="str">
        <f t="shared" si="8"/>
        <v/>
      </c>
      <c r="L16" s="280"/>
      <c r="M16" s="280"/>
      <c r="N16" s="280"/>
      <c r="O16" s="280"/>
      <c r="P16" s="280"/>
      <c r="Q16" s="280"/>
      <c r="R16" s="281"/>
      <c r="S16" s="162" t="str">
        <f t="shared" si="14"/>
        <v/>
      </c>
      <c r="T16" s="164"/>
      <c r="V16" s="266" t="s">
        <v>1077</v>
      </c>
      <c r="W16" s="266"/>
      <c r="X16" s="266"/>
      <c r="Y16" s="266"/>
      <c r="Z16" s="266"/>
      <c r="AA16" s="266"/>
      <c r="AC16" s="271" t="s">
        <v>139</v>
      </c>
      <c r="AD16" s="272"/>
      <c r="AE16" s="272"/>
      <c r="AF16" s="272"/>
      <c r="AG16" s="272"/>
      <c r="AH16" s="286">
        <f>COUNTIFS(S9:S40,"ج",T9:T40,1)</f>
        <v>0</v>
      </c>
      <c r="AI16" s="286"/>
      <c r="AJ16" s="287"/>
      <c r="AK16" s="32"/>
      <c r="BK16" s="67" t="str">
        <f t="shared" si="3"/>
        <v/>
      </c>
      <c r="BL16" s="54">
        <v>12</v>
      </c>
      <c r="BM16" s="54">
        <v>49</v>
      </c>
      <c r="BN16" s="54" t="s">
        <v>1008</v>
      </c>
      <c r="BO16" s="72" t="s">
        <v>121</v>
      </c>
      <c r="BP16" s="72" t="s">
        <v>136</v>
      </c>
      <c r="BQ16" s="67" t="str">
        <f t="shared" si="16"/>
        <v/>
      </c>
      <c r="BR16" s="69" t="str">
        <f>IFERROR(IF(VLOOKUP($D$1,ورقة4!$A$3:$BD$9000,MATCH(BM16,ورقة4!$A$2:$BD$2,0),0)=0,"",VLOOKUP($D$1,ورقة4!$A$3:$BD$9000,MATCH(BM16,ورقة4!$A$2:$BD$2,0),0)),"")</f>
        <v/>
      </c>
      <c r="BS16" s="64" t="str">
        <f t="shared" si="19"/>
        <v/>
      </c>
      <c r="BT16" s="67" t="str">
        <f t="shared" si="20"/>
        <v/>
      </c>
      <c r="BU16" s="54"/>
      <c r="BV16" t="s">
        <v>1055</v>
      </c>
      <c r="BW16" s="135">
        <v>152</v>
      </c>
      <c r="BX16" s="54"/>
      <c r="BY16" s="67"/>
      <c r="BZ16" s="138"/>
      <c r="CA16" s="68"/>
    </row>
    <row r="17" spans="1:79" ht="25.2" customHeight="1" thickBot="1" x14ac:dyDescent="0.35">
      <c r="C17" s="71">
        <f t="shared" si="17"/>
        <v>0</v>
      </c>
      <c r="D17" s="71">
        <f t="shared" si="9"/>
        <v>0</v>
      </c>
      <c r="E17" s="74">
        <f t="shared" si="10"/>
        <v>0</v>
      </c>
      <c r="F17" s="71" t="str">
        <f t="shared" si="11"/>
        <v/>
      </c>
      <c r="G17" s="71" t="str">
        <f t="shared" si="12"/>
        <v/>
      </c>
      <c r="H17" s="71" t="str">
        <f t="shared" si="6"/>
        <v/>
      </c>
      <c r="I17" s="74" t="b">
        <f t="shared" si="13"/>
        <v>0</v>
      </c>
      <c r="J17" s="161" t="str">
        <f t="shared" si="7"/>
        <v/>
      </c>
      <c r="K17" s="279" t="str">
        <f t="shared" si="8"/>
        <v/>
      </c>
      <c r="L17" s="280"/>
      <c r="M17" s="280"/>
      <c r="N17" s="280"/>
      <c r="O17" s="280"/>
      <c r="P17" s="280"/>
      <c r="Q17" s="280"/>
      <c r="R17" s="281"/>
      <c r="S17" s="162" t="str">
        <f t="shared" si="14"/>
        <v/>
      </c>
      <c r="T17" s="164"/>
      <c r="V17" s="267"/>
      <c r="W17" s="267"/>
      <c r="X17" s="267"/>
      <c r="Y17" s="267"/>
      <c r="Z17" s="267"/>
      <c r="AA17" s="267"/>
      <c r="AC17" s="271" t="s">
        <v>140</v>
      </c>
      <c r="AD17" s="272"/>
      <c r="AE17" s="272"/>
      <c r="AF17" s="272"/>
      <c r="AG17" s="272"/>
      <c r="AH17" s="286">
        <f>COUNTIFS(S9:S40,"ر1",T9:T40,1)</f>
        <v>0</v>
      </c>
      <c r="AI17" s="286"/>
      <c r="AJ17" s="287"/>
      <c r="AK17" s="32"/>
      <c r="BK17" s="67" t="str">
        <f t="shared" si="3"/>
        <v/>
      </c>
      <c r="BL17" s="139">
        <v>13</v>
      </c>
      <c r="BM17" s="54">
        <v>50</v>
      </c>
      <c r="BN17" s="54" t="s">
        <v>1009</v>
      </c>
      <c r="BO17" s="72" t="s">
        <v>121</v>
      </c>
      <c r="BP17" s="72" t="s">
        <v>136</v>
      </c>
      <c r="BQ17" s="67" t="str">
        <f t="shared" si="16"/>
        <v/>
      </c>
      <c r="BR17" s="69" t="str">
        <f>IFERROR(IF(VLOOKUP($D$1,ورقة4!$A$3:$BD$9000,MATCH(BM17,ورقة4!$A$2:$BD$2,0),0)=0,"",VLOOKUP($D$1,ورقة4!$A$3:$BD$9000,MATCH(BM17,ورقة4!$A$2:$BD$2,0),0)),"")</f>
        <v/>
      </c>
      <c r="BS17" s="64" t="str">
        <f t="shared" si="19"/>
        <v/>
      </c>
      <c r="BT17" s="67" t="str">
        <f t="shared" si="20"/>
        <v/>
      </c>
      <c r="BV17" t="s">
        <v>1056</v>
      </c>
      <c r="BW17" s="135">
        <v>153</v>
      </c>
      <c r="BX17" s="67"/>
      <c r="BY17" s="67"/>
      <c r="BZ17" s="138"/>
      <c r="CA17" s="68"/>
    </row>
    <row r="18" spans="1:79" ht="25.2" customHeight="1" thickBot="1" x14ac:dyDescent="0.35">
      <c r="C18" s="71">
        <f t="shared" si="17"/>
        <v>0</v>
      </c>
      <c r="D18" s="71">
        <f t="shared" si="9"/>
        <v>0</v>
      </c>
      <c r="E18" s="74">
        <f t="shared" si="10"/>
        <v>0</v>
      </c>
      <c r="F18" s="71" t="str">
        <f t="shared" si="11"/>
        <v/>
      </c>
      <c r="G18" s="71" t="str">
        <f t="shared" si="12"/>
        <v/>
      </c>
      <c r="H18" s="71" t="str">
        <f t="shared" si="6"/>
        <v/>
      </c>
      <c r="I18" s="74" t="b">
        <f t="shared" si="13"/>
        <v>0</v>
      </c>
      <c r="J18" s="161" t="str">
        <f t="shared" si="7"/>
        <v/>
      </c>
      <c r="K18" s="279" t="str">
        <f t="shared" si="8"/>
        <v/>
      </c>
      <c r="L18" s="280"/>
      <c r="M18" s="280"/>
      <c r="N18" s="280"/>
      <c r="O18" s="280"/>
      <c r="P18" s="280"/>
      <c r="Q18" s="280"/>
      <c r="R18" s="281"/>
      <c r="S18" s="162" t="str">
        <f t="shared" si="14"/>
        <v/>
      </c>
      <c r="T18" s="164"/>
      <c r="V18" s="297" t="e">
        <f>IF(D3="أنثى","منقطعة عن التسجيل في","منقطع عن التسجيل في")</f>
        <v>#N/A</v>
      </c>
      <c r="W18" s="297"/>
      <c r="X18" s="297"/>
      <c r="Y18" s="297"/>
      <c r="Z18" s="297"/>
      <c r="AA18" s="297"/>
      <c r="AC18" s="271" t="s">
        <v>141</v>
      </c>
      <c r="AD18" s="272"/>
      <c r="AE18" s="272"/>
      <c r="AF18" s="272"/>
      <c r="AG18" s="272"/>
      <c r="AH18" s="286">
        <f>COUNTIFS(S9:S40,"ر2",T9:T40,1)</f>
        <v>0</v>
      </c>
      <c r="AI18" s="286"/>
      <c r="AJ18" s="287"/>
      <c r="AK18" s="32"/>
      <c r="BK18" s="67" t="str">
        <f t="shared" si="3"/>
        <v/>
      </c>
      <c r="BL18" s="54">
        <v>14</v>
      </c>
      <c r="BM18" s="72">
        <v>51</v>
      </c>
      <c r="BN18" s="67" t="s">
        <v>1010</v>
      </c>
      <c r="BQ18" s="67" t="str">
        <f>IFERROR(VLOOKUP(BN18,$K$9:$T$21,10,0),"")</f>
        <v/>
      </c>
      <c r="BR18" s="69" t="str">
        <f>IFERROR(IF(VLOOKUP($D$1,ورقة4!$A$3:$BD$9000,MATCH(BM18,ورقة4!$A$2:$BD$2,0),0)=0,"",VLOOKUP($D$1,ورقة4!$A$3:$BD$9000,MATCH(BM18,ورقة4!$A$2:$BD$2,0),0)),"")</f>
        <v/>
      </c>
      <c r="BS18" s="64" t="str">
        <f t="shared" si="19"/>
        <v/>
      </c>
      <c r="BT18" s="67" t="str">
        <f t="shared" si="20"/>
        <v/>
      </c>
      <c r="BV18" t="s">
        <v>1057</v>
      </c>
      <c r="BW18" s="135">
        <v>154</v>
      </c>
      <c r="BX18" s="54"/>
      <c r="BY18" s="67"/>
      <c r="BZ18" s="138"/>
      <c r="CA18" s="68"/>
    </row>
    <row r="19" spans="1:79" ht="25.2" customHeight="1" thickBot="1" x14ac:dyDescent="0.35">
      <c r="C19" s="71">
        <f t="shared" si="17"/>
        <v>0</v>
      </c>
      <c r="D19" s="71">
        <f t="shared" si="9"/>
        <v>0</v>
      </c>
      <c r="E19" s="74">
        <f t="shared" si="10"/>
        <v>0</v>
      </c>
      <c r="F19" s="71" t="str">
        <f t="shared" si="11"/>
        <v/>
      </c>
      <c r="G19" s="71" t="str">
        <f t="shared" si="12"/>
        <v/>
      </c>
      <c r="H19" s="71" t="str">
        <f t="shared" si="6"/>
        <v/>
      </c>
      <c r="I19" s="74" t="b">
        <f t="shared" si="13"/>
        <v>0</v>
      </c>
      <c r="J19" s="161" t="str">
        <f t="shared" si="7"/>
        <v/>
      </c>
      <c r="K19" s="279" t="str">
        <f t="shared" si="8"/>
        <v/>
      </c>
      <c r="L19" s="280"/>
      <c r="M19" s="280"/>
      <c r="N19" s="280"/>
      <c r="O19" s="280"/>
      <c r="P19" s="280"/>
      <c r="Q19" s="280"/>
      <c r="R19" s="281"/>
      <c r="S19" s="162" t="str">
        <f t="shared" si="14"/>
        <v/>
      </c>
      <c r="T19" s="164"/>
      <c r="U19" s="70" t="str">
        <f>IFERROR(SMALL($A$27:A37,BL5),"")</f>
        <v/>
      </c>
      <c r="V19" s="270" t="str">
        <f>IFERROR(VLOOKUP(U19,$A$49:$B$58,2,0),"")</f>
        <v/>
      </c>
      <c r="W19" s="270"/>
      <c r="X19" s="270"/>
      <c r="Y19" s="270"/>
      <c r="Z19" s="270"/>
      <c r="AA19" s="270"/>
      <c r="AB19" s="70">
        <f>COUNTIF(S10:S31,"A")</f>
        <v>0</v>
      </c>
      <c r="AC19" s="275" t="s">
        <v>143</v>
      </c>
      <c r="AD19" s="276"/>
      <c r="AE19" s="276"/>
      <c r="AF19" s="276"/>
      <c r="AG19" s="276"/>
      <c r="AH19" s="277">
        <f>IF(AB19&gt;0,COUNTIFS(S10:S35,"A",T10:T35,1),SUM(AH16:AJ18))</f>
        <v>0</v>
      </c>
      <c r="AI19" s="277"/>
      <c r="AJ19" s="278"/>
      <c r="AK19" s="51"/>
      <c r="BK19" s="67" t="str">
        <f t="shared" si="3"/>
        <v/>
      </c>
      <c r="BL19" s="139">
        <v>15</v>
      </c>
      <c r="BM19" s="54" t="str">
        <f>IF(U10&lt;&gt;0,U10,"a2")</f>
        <v>a2</v>
      </c>
      <c r="BN19" s="54" t="str">
        <f>V10</f>
        <v>اختر اسم المقرر الاختياري من السنة الأولى</v>
      </c>
      <c r="BO19" s="72" t="s">
        <v>144</v>
      </c>
      <c r="BP19" s="72" t="s">
        <v>122</v>
      </c>
      <c r="BQ19" s="67" t="str">
        <f t="shared" si="16"/>
        <v/>
      </c>
      <c r="BR19" s="69" t="str">
        <f>IFERROR(IF(VLOOKUP($D$1,ورقة4!$A$3:$BD$9000,MATCH(BM19,ورقة4!$A$2:$BD$2,0),0)=0,"",VLOOKUP($D$1,ورقة4!$A$3:$BD$9000,MATCH(BM19,ورقة4!$A$2:$BD$2,0),0)),"")</f>
        <v/>
      </c>
      <c r="BS19" s="64" t="str">
        <f t="shared" si="19"/>
        <v/>
      </c>
      <c r="BT19" s="67" t="str">
        <f t="shared" si="20"/>
        <v/>
      </c>
      <c r="BV19" t="s">
        <v>1058</v>
      </c>
      <c r="BW19" s="135">
        <v>155</v>
      </c>
      <c r="BX19" s="67"/>
      <c r="BY19" s="67"/>
      <c r="BZ19" s="138"/>
      <c r="CA19" s="68"/>
    </row>
    <row r="20" spans="1:79" ht="25.2" customHeight="1" thickTop="1" thickBot="1" x14ac:dyDescent="0.35">
      <c r="C20" s="71">
        <f t="shared" si="17"/>
        <v>0</v>
      </c>
      <c r="D20" s="71">
        <f t="shared" si="9"/>
        <v>0</v>
      </c>
      <c r="E20" s="74">
        <f t="shared" si="10"/>
        <v>0</v>
      </c>
      <c r="F20" s="71" t="str">
        <f t="shared" si="11"/>
        <v/>
      </c>
      <c r="G20" s="71" t="str">
        <f t="shared" si="12"/>
        <v/>
      </c>
      <c r="H20" s="71" t="str">
        <f t="shared" si="6"/>
        <v/>
      </c>
      <c r="I20" s="74" t="b">
        <f t="shared" si="13"/>
        <v>0</v>
      </c>
      <c r="J20" s="161" t="str">
        <f t="shared" si="7"/>
        <v/>
      </c>
      <c r="K20" s="279" t="str">
        <f t="shared" si="8"/>
        <v/>
      </c>
      <c r="L20" s="280"/>
      <c r="M20" s="280"/>
      <c r="N20" s="280"/>
      <c r="O20" s="280"/>
      <c r="P20" s="280"/>
      <c r="Q20" s="280"/>
      <c r="R20" s="281"/>
      <c r="S20" s="162" t="str">
        <f t="shared" si="14"/>
        <v/>
      </c>
      <c r="T20" s="164"/>
      <c r="U20" s="70" t="str">
        <f>IFERROR(SMALL($A$27:A38,BL6),"")</f>
        <v/>
      </c>
      <c r="V20" s="270" t="str">
        <f t="shared" ref="V20:V27" si="21">IFERROR(VLOOKUP(U20,$A$49:$B$58,2,0),"")</f>
        <v/>
      </c>
      <c r="W20" s="270"/>
      <c r="X20" s="270"/>
      <c r="Y20" s="270"/>
      <c r="Z20" s="270"/>
      <c r="AA20" s="270"/>
      <c r="AC20" s="269" t="e">
        <f>'إدخال البيانات'!A2</f>
        <v>#N/A</v>
      </c>
      <c r="AD20" s="269"/>
      <c r="AE20" s="269"/>
      <c r="AF20" s="269"/>
      <c r="AG20" s="269"/>
      <c r="AH20" s="269"/>
      <c r="AI20" s="269"/>
      <c r="AJ20" s="269"/>
      <c r="AK20" s="73"/>
      <c r="BK20" s="67" t="str">
        <f t="shared" si="3"/>
        <v/>
      </c>
      <c r="BL20" s="54">
        <v>16</v>
      </c>
      <c r="BM20" s="140"/>
      <c r="BN20" s="140" t="s">
        <v>142</v>
      </c>
      <c r="BO20" s="72" t="s">
        <v>144</v>
      </c>
      <c r="BP20" s="72" t="s">
        <v>122</v>
      </c>
      <c r="BQ20" s="67" t="str">
        <f t="shared" si="16"/>
        <v/>
      </c>
      <c r="BR20" s="69" t="str">
        <f>IFERROR(IF(VLOOKUP($D$1,ورقة4!$A$3:$BD$9000,MATCH(BM20,ورقة4!$A$2:$BD$2,0),0)=0,"",VLOOKUP($D$1,ورقة4!$A$3:$BD$9000,MATCH(BM20,ورقة4!$A$2:$BD$2,0),0)),"")</f>
        <v/>
      </c>
      <c r="BS20" s="67" t="str">
        <f>IF(AND(BS21="",BS22="",BS23="",BS24="",BS25="",BS26="",BS27=""),"",BL20)</f>
        <v/>
      </c>
      <c r="BT20" s="67" t="str">
        <f>IF(AND(BT21="",BT22="",BT23="",BT24="",BT25="",BT26="",BT27=""),"",BL20)</f>
        <v/>
      </c>
      <c r="BV20" t="s">
        <v>1075</v>
      </c>
      <c r="BW20"/>
      <c r="BX20" s="54"/>
      <c r="BY20" s="67"/>
      <c r="BZ20" s="138"/>
      <c r="CA20" s="68"/>
    </row>
    <row r="21" spans="1:79" ht="25.2" customHeight="1" thickBot="1" x14ac:dyDescent="0.35">
      <c r="A21" s="71" t="str">
        <f t="shared" ref="A21:A22" si="22">IFERROR(SMALL($BS$4:$BS$42,BL18),"")</f>
        <v/>
      </c>
      <c r="B21" s="71">
        <f t="shared" ref="B21:B22" si="23">IF(OR(A21=1,A21=8,A21=14,A21=21,A21=27,A21=33,A21=""),0,1)</f>
        <v>0</v>
      </c>
      <c r="C21" s="71">
        <f t="shared" si="17"/>
        <v>0</v>
      </c>
      <c r="D21" s="71">
        <f t="shared" si="9"/>
        <v>0</v>
      </c>
      <c r="E21" s="74">
        <f t="shared" si="10"/>
        <v>0</v>
      </c>
      <c r="F21" s="71" t="str">
        <f t="shared" si="11"/>
        <v/>
      </c>
      <c r="G21" s="71" t="str">
        <f t="shared" si="12"/>
        <v/>
      </c>
      <c r="H21" s="71" t="str">
        <f t="shared" si="6"/>
        <v/>
      </c>
      <c r="I21" s="74" t="b">
        <f t="shared" si="13"/>
        <v>0</v>
      </c>
      <c r="J21" s="161" t="str">
        <f t="shared" si="7"/>
        <v/>
      </c>
      <c r="K21" s="279" t="str">
        <f t="shared" si="8"/>
        <v/>
      </c>
      <c r="L21" s="280"/>
      <c r="M21" s="280"/>
      <c r="N21" s="280"/>
      <c r="O21" s="280"/>
      <c r="P21" s="280"/>
      <c r="Q21" s="280"/>
      <c r="R21" s="281"/>
      <c r="S21" s="162" t="str">
        <f t="shared" si="14"/>
        <v/>
      </c>
      <c r="T21" s="164"/>
      <c r="U21" s="70" t="str">
        <f>IFERROR(SMALL($A$27:A39,BL7),"")</f>
        <v/>
      </c>
      <c r="V21" s="270" t="str">
        <f t="shared" si="21"/>
        <v/>
      </c>
      <c r="W21" s="270"/>
      <c r="X21" s="270"/>
      <c r="Y21" s="270"/>
      <c r="Z21" s="270"/>
      <c r="AA21" s="270"/>
      <c r="AK21" s="73"/>
      <c r="BK21" s="67" t="str">
        <f t="shared" si="3"/>
        <v/>
      </c>
      <c r="BL21" s="139">
        <v>17</v>
      </c>
      <c r="BM21" s="54">
        <v>52</v>
      </c>
      <c r="BN21" s="54" t="s">
        <v>1011</v>
      </c>
      <c r="BO21" s="72" t="s">
        <v>144</v>
      </c>
      <c r="BP21" s="72" t="s">
        <v>122</v>
      </c>
      <c r="BQ21" s="67" t="str">
        <f t="shared" si="16"/>
        <v/>
      </c>
      <c r="BR21" s="69" t="str">
        <f>IFERROR(IF(VLOOKUP($D$1,ورقة4!$A$3:$BD$9000,MATCH(BM21,ورقة4!$A$2:$BD$2,0),0)=0,"",VLOOKUP($D$1,ورقة4!$A$3:$BD$9000,MATCH(BM21,ورقة4!$A$2:$BD$2,0),0)),"")</f>
        <v/>
      </c>
      <c r="BS21" s="64" t="str">
        <f t="shared" ref="BS21" si="24">IF(BR21="م",BL21,"")</f>
        <v/>
      </c>
      <c r="BT21" s="67" t="str">
        <f t="shared" ref="BT21" si="25">IF(BR21="","",BL21)</f>
        <v/>
      </c>
      <c r="BV21" t="s">
        <v>1059</v>
      </c>
      <c r="BW21" s="135">
        <v>157</v>
      </c>
      <c r="BX21" s="67"/>
      <c r="BY21" s="67"/>
      <c r="BZ21" s="138"/>
      <c r="CA21" s="68"/>
    </row>
    <row r="22" spans="1:79" ht="25.2" customHeight="1" thickBot="1" x14ac:dyDescent="0.35">
      <c r="A22" s="71" t="str">
        <f t="shared" si="22"/>
        <v/>
      </c>
      <c r="B22" s="71">
        <f t="shared" si="23"/>
        <v>0</v>
      </c>
      <c r="C22" s="71">
        <f t="shared" si="17"/>
        <v>0</v>
      </c>
      <c r="D22" s="71">
        <f t="shared" si="9"/>
        <v>0</v>
      </c>
      <c r="E22" s="74">
        <f t="shared" si="10"/>
        <v>0</v>
      </c>
      <c r="F22" s="71" t="str">
        <f t="shared" si="11"/>
        <v/>
      </c>
      <c r="G22" s="71" t="str">
        <f t="shared" si="12"/>
        <v/>
      </c>
      <c r="H22" s="71" t="str">
        <f t="shared" si="6"/>
        <v/>
      </c>
      <c r="I22" s="74" t="b">
        <f t="shared" si="13"/>
        <v>0</v>
      </c>
      <c r="J22" s="161" t="str">
        <f t="shared" si="7"/>
        <v/>
      </c>
      <c r="K22" s="279" t="str">
        <f t="shared" si="8"/>
        <v/>
      </c>
      <c r="L22" s="280"/>
      <c r="M22" s="280"/>
      <c r="N22" s="280"/>
      <c r="O22" s="280"/>
      <c r="P22" s="280"/>
      <c r="Q22" s="280"/>
      <c r="R22" s="281"/>
      <c r="S22" s="162" t="str">
        <f t="shared" si="14"/>
        <v/>
      </c>
      <c r="T22" s="164"/>
      <c r="U22" s="70" t="str">
        <f>IFERROR(SMALL($A$27:A40,BL8),"")</f>
        <v/>
      </c>
      <c r="V22" s="270" t="str">
        <f t="shared" si="21"/>
        <v/>
      </c>
      <c r="W22" s="270"/>
      <c r="X22" s="270"/>
      <c r="Y22" s="270"/>
      <c r="Z22" s="270"/>
      <c r="AA22" s="270"/>
      <c r="AC22" s="70"/>
      <c r="AD22" s="70"/>
      <c r="AE22" s="70"/>
      <c r="AF22" s="70"/>
      <c r="AK22" s="73"/>
      <c r="BK22" s="67" t="str">
        <f t="shared" si="3"/>
        <v/>
      </c>
      <c r="BL22" s="54">
        <v>18</v>
      </c>
      <c r="BM22" s="54">
        <v>53</v>
      </c>
      <c r="BN22" s="54" t="s">
        <v>1012</v>
      </c>
      <c r="BO22" s="72" t="s">
        <v>144</v>
      </c>
      <c r="BP22" s="72" t="s">
        <v>122</v>
      </c>
      <c r="BQ22" s="67" t="str">
        <f t="shared" si="16"/>
        <v/>
      </c>
      <c r="BR22" s="69" t="str">
        <f>IFERROR(IF(VLOOKUP($D$1,ورقة4!$A$3:$BD$9000,MATCH(BM22,ورقة4!$A$2:$BD$2,0),0)=0,"",VLOOKUP($D$1,ورقة4!$A$3:$BD$9000,MATCH(BM22,ورقة4!$A$2:$BD$2,0),0)),"")</f>
        <v/>
      </c>
      <c r="BS22" s="64" t="str">
        <f t="shared" ref="BS22:BS27" si="26">IF(BR22="م",BL22,"")</f>
        <v/>
      </c>
      <c r="BT22" s="67" t="str">
        <f t="shared" ref="BT22:BT27" si="27">IF(BR22="","",BL22)</f>
        <v/>
      </c>
      <c r="BV22" t="s">
        <v>1060</v>
      </c>
      <c r="BW22" s="135">
        <v>158</v>
      </c>
      <c r="BX22" s="54"/>
      <c r="BY22" s="67"/>
      <c r="BZ22" s="138"/>
      <c r="CA22" s="68"/>
    </row>
    <row r="23" spans="1:79" ht="25.2" customHeight="1" thickBot="1" x14ac:dyDescent="0.35">
      <c r="B23" s="189"/>
      <c r="C23" s="71">
        <f t="shared" si="17"/>
        <v>0</v>
      </c>
      <c r="D23" s="71">
        <f t="shared" si="9"/>
        <v>0</v>
      </c>
      <c r="E23" s="74">
        <f t="shared" si="10"/>
        <v>0</v>
      </c>
      <c r="F23" s="71" t="str">
        <f t="shared" si="11"/>
        <v/>
      </c>
      <c r="G23" s="71" t="str">
        <f t="shared" si="12"/>
        <v/>
      </c>
      <c r="H23" s="71" t="str">
        <f t="shared" si="6"/>
        <v/>
      </c>
      <c r="I23" s="74" t="b">
        <f t="shared" si="13"/>
        <v>0</v>
      </c>
      <c r="J23" s="161" t="str">
        <f t="shared" si="7"/>
        <v/>
      </c>
      <c r="K23" s="279" t="str">
        <f t="shared" si="8"/>
        <v/>
      </c>
      <c r="L23" s="280"/>
      <c r="M23" s="280"/>
      <c r="N23" s="280"/>
      <c r="O23" s="280"/>
      <c r="P23" s="280"/>
      <c r="Q23" s="280"/>
      <c r="R23" s="281"/>
      <c r="S23" s="162" t="str">
        <f t="shared" si="14"/>
        <v/>
      </c>
      <c r="T23" s="164"/>
      <c r="U23" s="70" t="str">
        <f>IFERROR(SMALL($A$27:A41,BL9),"")</f>
        <v/>
      </c>
      <c r="V23" s="270" t="str">
        <f t="shared" si="21"/>
        <v/>
      </c>
      <c r="W23" s="270"/>
      <c r="X23" s="270"/>
      <c r="Y23" s="270"/>
      <c r="Z23" s="270"/>
      <c r="AA23" s="270"/>
      <c r="AB23" s="23"/>
      <c r="AC23" s="70"/>
      <c r="AD23" s="71">
        <v>1</v>
      </c>
      <c r="AE23" s="74" t="e">
        <f>VLOOKUP(AD23,$C$10:$E$26,3,0)</f>
        <v>#N/A</v>
      </c>
      <c r="AF23" s="70"/>
      <c r="AK23" s="73"/>
      <c r="BK23" s="67" t="str">
        <f t="shared" si="3"/>
        <v/>
      </c>
      <c r="BL23" s="139">
        <v>19</v>
      </c>
      <c r="BM23" s="54">
        <v>54</v>
      </c>
      <c r="BN23" s="54" t="s">
        <v>1013</v>
      </c>
      <c r="BO23" s="72" t="s">
        <v>144</v>
      </c>
      <c r="BP23" s="72" t="s">
        <v>122</v>
      </c>
      <c r="BQ23" s="67" t="str">
        <f t="shared" si="16"/>
        <v/>
      </c>
      <c r="BR23" s="69" t="str">
        <f>IFERROR(IF(VLOOKUP($D$1,ورقة4!$A$3:$BD$9000,MATCH(BM23,ورقة4!$A$2:$BD$2,0),0)=0,"",VLOOKUP($D$1,ورقة4!$A$3:$BD$9000,MATCH(BM23,ورقة4!$A$2:$BD$2,0),0)),"")</f>
        <v/>
      </c>
      <c r="BS23" s="64" t="str">
        <f t="shared" si="26"/>
        <v/>
      </c>
      <c r="BT23" s="67" t="str">
        <f t="shared" si="27"/>
        <v/>
      </c>
      <c r="BU23" s="54"/>
      <c r="BV23" t="s">
        <v>1061</v>
      </c>
      <c r="BW23" s="135">
        <v>159</v>
      </c>
      <c r="BX23" s="67"/>
      <c r="BY23" s="67"/>
      <c r="BZ23" s="138"/>
      <c r="CA23" s="68"/>
    </row>
    <row r="24" spans="1:79" ht="25.2" customHeight="1" thickBot="1" x14ac:dyDescent="0.35">
      <c r="B24" s="189"/>
      <c r="C24" s="71">
        <f t="shared" si="17"/>
        <v>0</v>
      </c>
      <c r="D24" s="71">
        <f t="shared" si="9"/>
        <v>0</v>
      </c>
      <c r="E24" s="74">
        <f t="shared" si="10"/>
        <v>0</v>
      </c>
      <c r="F24" s="71" t="str">
        <f t="shared" si="11"/>
        <v/>
      </c>
      <c r="G24" s="71" t="str">
        <f t="shared" si="12"/>
        <v/>
      </c>
      <c r="H24" s="71" t="str">
        <f t="shared" si="6"/>
        <v/>
      </c>
      <c r="I24" s="74" t="b">
        <f t="shared" si="13"/>
        <v>0</v>
      </c>
      <c r="J24" s="161" t="str">
        <f t="shared" si="7"/>
        <v/>
      </c>
      <c r="K24" s="279" t="str">
        <f t="shared" si="8"/>
        <v/>
      </c>
      <c r="L24" s="280"/>
      <c r="M24" s="280"/>
      <c r="N24" s="280"/>
      <c r="O24" s="280"/>
      <c r="P24" s="280"/>
      <c r="Q24" s="280"/>
      <c r="R24" s="281"/>
      <c r="S24" s="162" t="str">
        <f t="shared" si="14"/>
        <v/>
      </c>
      <c r="T24" s="164"/>
      <c r="U24" s="70" t="str">
        <f>IFERROR(SMALL($A$27:A42,BL10),"")</f>
        <v/>
      </c>
      <c r="V24" s="270" t="str">
        <f t="shared" si="21"/>
        <v/>
      </c>
      <c r="W24" s="270"/>
      <c r="X24" s="270"/>
      <c r="Y24" s="270"/>
      <c r="Z24" s="270"/>
      <c r="AA24" s="270"/>
      <c r="AB24" s="23"/>
      <c r="AC24" s="70"/>
      <c r="AD24" s="71">
        <v>2</v>
      </c>
      <c r="AE24" s="74" t="e">
        <f>VLOOKUP(AD24,$C$10:$E$26,3,0)</f>
        <v>#N/A</v>
      </c>
      <c r="AF24" s="70"/>
      <c r="AG24" s="70"/>
      <c r="AH24" s="70"/>
      <c r="AI24" s="70"/>
      <c r="BK24" s="67" t="str">
        <f t="shared" si="3"/>
        <v/>
      </c>
      <c r="BL24" s="54">
        <v>20</v>
      </c>
      <c r="BM24" s="54">
        <v>55</v>
      </c>
      <c r="BN24" s="54" t="s">
        <v>1014</v>
      </c>
      <c r="BO24" s="72" t="s">
        <v>144</v>
      </c>
      <c r="BP24" s="72" t="s">
        <v>122</v>
      </c>
      <c r="BQ24" s="67" t="str">
        <f t="shared" si="16"/>
        <v/>
      </c>
      <c r="BR24" s="69" t="str">
        <f>IFERROR(IF(VLOOKUP($D$1,ورقة4!$A$3:$BD$9000,MATCH(BM24,ورقة4!$A$2:$BD$2,0),0)=0,"",VLOOKUP($D$1,ورقة4!$A$3:$BD$9000,MATCH(BM24,ورقة4!$A$2:$BD$2,0),0)),"")</f>
        <v/>
      </c>
      <c r="BS24" s="64" t="str">
        <f t="shared" si="26"/>
        <v/>
      </c>
      <c r="BT24" s="67" t="str">
        <f t="shared" si="27"/>
        <v/>
      </c>
      <c r="BV24" t="s">
        <v>1062</v>
      </c>
      <c r="BW24" s="135">
        <v>160</v>
      </c>
      <c r="BX24" s="54"/>
      <c r="BY24" s="67"/>
      <c r="BZ24" s="138"/>
      <c r="CA24" s="68"/>
    </row>
    <row r="25" spans="1:79" ht="25.2" customHeight="1" thickBot="1" x14ac:dyDescent="0.35">
      <c r="B25" s="189"/>
      <c r="C25" s="71">
        <f t="shared" si="17"/>
        <v>0</v>
      </c>
      <c r="D25" s="71">
        <f t="shared" si="9"/>
        <v>0</v>
      </c>
      <c r="E25" s="74">
        <f t="shared" si="10"/>
        <v>0</v>
      </c>
      <c r="F25" s="71" t="str">
        <f t="shared" si="11"/>
        <v/>
      </c>
      <c r="G25" s="71" t="str">
        <f t="shared" si="12"/>
        <v/>
      </c>
      <c r="H25" s="71" t="str">
        <f t="shared" si="6"/>
        <v/>
      </c>
      <c r="I25" s="74" t="b">
        <f t="shared" si="13"/>
        <v>0</v>
      </c>
      <c r="J25" s="161" t="str">
        <f t="shared" si="7"/>
        <v/>
      </c>
      <c r="K25" s="279" t="str">
        <f t="shared" si="8"/>
        <v/>
      </c>
      <c r="L25" s="280"/>
      <c r="M25" s="280"/>
      <c r="N25" s="280"/>
      <c r="O25" s="280"/>
      <c r="P25" s="280"/>
      <c r="Q25" s="280"/>
      <c r="R25" s="281"/>
      <c r="S25" s="162" t="str">
        <f t="shared" si="14"/>
        <v/>
      </c>
      <c r="T25" s="164"/>
      <c r="U25" s="70" t="str">
        <f>IFERROR(SMALL($A$27:A43,BL11),"")</f>
        <v/>
      </c>
      <c r="V25" s="270" t="str">
        <f t="shared" si="21"/>
        <v/>
      </c>
      <c r="W25" s="270"/>
      <c r="X25" s="270"/>
      <c r="Y25" s="270"/>
      <c r="Z25" s="270"/>
      <c r="AA25" s="270"/>
      <c r="AB25" s="23"/>
      <c r="AC25" s="70"/>
      <c r="AE25" s="74" t="e">
        <f>SUM(AE23:AE24)</f>
        <v>#N/A</v>
      </c>
      <c r="AF25" s="70"/>
      <c r="AG25" s="70"/>
      <c r="AH25" s="70"/>
      <c r="AI25" s="70"/>
      <c r="BK25" s="67" t="str">
        <f t="shared" si="3"/>
        <v/>
      </c>
      <c r="BL25" s="139">
        <v>21</v>
      </c>
      <c r="BM25" s="54">
        <v>56</v>
      </c>
      <c r="BN25" s="67" t="s">
        <v>1015</v>
      </c>
      <c r="BQ25" s="67"/>
      <c r="BR25" s="69" t="str">
        <f>IFERROR(IF(VLOOKUP($D$1,ورقة4!$A$3:$BD$9000,MATCH(BM25,ورقة4!$A$2:$BD$2,0),0)=0,"",VLOOKUP($D$1,ورقة4!$A$3:$BD$9000,MATCH(BM25,ورقة4!$A$2:$BD$2,0),0)),"")</f>
        <v/>
      </c>
      <c r="BS25" s="64" t="str">
        <f t="shared" si="26"/>
        <v/>
      </c>
      <c r="BT25" s="67" t="str">
        <f t="shared" si="27"/>
        <v/>
      </c>
      <c r="BV25" t="s">
        <v>1063</v>
      </c>
      <c r="BW25" s="135">
        <v>162</v>
      </c>
      <c r="BX25" s="67"/>
      <c r="BY25" s="67"/>
      <c r="BZ25" s="138"/>
      <c r="CA25" s="68"/>
    </row>
    <row r="26" spans="1:79" ht="25.2" customHeight="1" thickBot="1" x14ac:dyDescent="0.35">
      <c r="B26" s="189"/>
      <c r="C26" s="71">
        <f t="shared" si="17"/>
        <v>0</v>
      </c>
      <c r="D26" s="71">
        <f t="shared" si="9"/>
        <v>0</v>
      </c>
      <c r="E26" s="74">
        <f t="shared" si="10"/>
        <v>0</v>
      </c>
      <c r="F26" s="71" t="str">
        <f t="shared" si="11"/>
        <v/>
      </c>
      <c r="G26" s="71" t="str">
        <f t="shared" si="12"/>
        <v/>
      </c>
      <c r="H26" s="71" t="str">
        <f t="shared" si="6"/>
        <v/>
      </c>
      <c r="I26" s="74" t="b">
        <f t="shared" si="13"/>
        <v>0</v>
      </c>
      <c r="J26" s="161" t="str">
        <f t="shared" si="7"/>
        <v/>
      </c>
      <c r="K26" s="279" t="str">
        <f t="shared" si="8"/>
        <v/>
      </c>
      <c r="L26" s="280"/>
      <c r="M26" s="280"/>
      <c r="N26" s="280"/>
      <c r="O26" s="280"/>
      <c r="P26" s="280"/>
      <c r="Q26" s="280"/>
      <c r="R26" s="281"/>
      <c r="S26" s="162" t="str">
        <f t="shared" si="14"/>
        <v/>
      </c>
      <c r="T26" s="164"/>
      <c r="U26" s="70" t="str">
        <f>IFERROR(SMALL($A$27:A44,BL12),"")</f>
        <v/>
      </c>
      <c r="V26" s="270" t="str">
        <f t="shared" si="21"/>
        <v/>
      </c>
      <c r="W26" s="270"/>
      <c r="X26" s="270"/>
      <c r="Y26" s="270"/>
      <c r="Z26" s="270"/>
      <c r="AA26" s="270"/>
      <c r="AB26" s="23"/>
      <c r="AC26" s="70"/>
      <c r="AE26" s="75" t="e">
        <f>AH12-(AE23+AE24)</f>
        <v>#N/A</v>
      </c>
      <c r="AF26" s="70"/>
      <c r="AG26" s="70"/>
      <c r="AH26" s="70"/>
      <c r="AI26" s="70"/>
      <c r="BK26" s="67" t="str">
        <f t="shared" si="3"/>
        <v/>
      </c>
      <c r="BL26" s="54">
        <v>22</v>
      </c>
      <c r="BM26" s="54">
        <v>57</v>
      </c>
      <c r="BN26" s="54" t="s">
        <v>1016</v>
      </c>
      <c r="BO26" s="72" t="s">
        <v>144</v>
      </c>
      <c r="BP26" s="72" t="s">
        <v>136</v>
      </c>
      <c r="BQ26" s="67" t="str">
        <f>IFERROR(VLOOKUP(BN26,$K$9:$T$21,10,0),"")</f>
        <v/>
      </c>
      <c r="BR26" s="69" t="str">
        <f>IFERROR(IF(VLOOKUP($D$1,ورقة4!$A$3:$BD$9000,MATCH(BM26,ورقة4!$A$2:$BD$2,0),0)=0,"",VLOOKUP($D$1,ورقة4!$A$3:$BD$9000,MATCH(BM26,ورقة4!$A$2:$BD$2,0),0)),"")</f>
        <v/>
      </c>
      <c r="BS26" s="64" t="str">
        <f t="shared" si="26"/>
        <v/>
      </c>
      <c r="BT26" s="67" t="str">
        <f t="shared" si="27"/>
        <v/>
      </c>
      <c r="BV26" t="s">
        <v>1064</v>
      </c>
      <c r="BW26" s="135">
        <v>164</v>
      </c>
      <c r="BX26" s="54"/>
      <c r="BY26" s="67"/>
    </row>
    <row r="27" spans="1:79" ht="25.2" customHeight="1" thickBot="1" x14ac:dyDescent="0.35">
      <c r="A27" s="71" t="e">
        <f>IF(VLOOKUP($D$1,ورقة2!$A$2:$AE$9000,23,0)="م",1,"")</f>
        <v>#N/A</v>
      </c>
      <c r="B27" s="28" t="s">
        <v>146</v>
      </c>
      <c r="C27" s="71">
        <f t="shared" si="17"/>
        <v>0</v>
      </c>
      <c r="D27" s="71">
        <f t="shared" si="9"/>
        <v>0</v>
      </c>
      <c r="E27" s="74">
        <f t="shared" si="10"/>
        <v>0</v>
      </c>
      <c r="F27" s="71" t="str">
        <f t="shared" si="11"/>
        <v/>
      </c>
      <c r="G27" s="71" t="str">
        <f t="shared" si="12"/>
        <v/>
      </c>
      <c r="H27" s="71" t="str">
        <f t="shared" si="6"/>
        <v/>
      </c>
      <c r="I27" s="74" t="b">
        <f t="shared" si="13"/>
        <v>0</v>
      </c>
      <c r="J27" s="161" t="str">
        <f t="shared" si="7"/>
        <v/>
      </c>
      <c r="K27" s="279" t="str">
        <f t="shared" si="8"/>
        <v/>
      </c>
      <c r="L27" s="280"/>
      <c r="M27" s="280"/>
      <c r="N27" s="280"/>
      <c r="O27" s="280"/>
      <c r="P27" s="280"/>
      <c r="Q27" s="280"/>
      <c r="R27" s="281"/>
      <c r="S27" s="162" t="str">
        <f t="shared" si="14"/>
        <v/>
      </c>
      <c r="T27" s="164"/>
      <c r="U27" s="70" t="str">
        <f>IFERROR(SMALL($A$27:A45,BL13),"")</f>
        <v/>
      </c>
      <c r="V27" s="270" t="str">
        <f t="shared" si="21"/>
        <v/>
      </c>
      <c r="W27" s="270"/>
      <c r="X27" s="270"/>
      <c r="Y27" s="270"/>
      <c r="Z27" s="270"/>
      <c r="AA27" s="270"/>
      <c r="AB27" s="24"/>
      <c r="AF27" s="70"/>
      <c r="AG27" s="70"/>
      <c r="AH27" s="70"/>
      <c r="AI27" s="70"/>
      <c r="BK27" s="67" t="str">
        <f t="shared" si="3"/>
        <v/>
      </c>
      <c r="BL27" s="139">
        <v>23</v>
      </c>
      <c r="BM27" s="54">
        <v>201</v>
      </c>
      <c r="BN27" s="54" t="s">
        <v>1017</v>
      </c>
      <c r="BO27" s="72" t="s">
        <v>144</v>
      </c>
      <c r="BP27" s="72" t="s">
        <v>136</v>
      </c>
      <c r="BQ27" s="67" t="str">
        <f>IFERROR(VLOOKUP(BN27,$K$9:$T$21,10,0),"")</f>
        <v/>
      </c>
      <c r="BR27" s="69" t="str">
        <f>IFERROR(IF(VLOOKUP($D$1,ورقة4!$A$3:$BD$9000,MATCH(BM27,ورقة4!$A$2:$BD$2,0),0)=0,"",VLOOKUP($D$1,ورقة4!$A$3:$BD$9000,MATCH(BM27,ورقة4!$A$2:$BD$2,0),0)),"")</f>
        <v/>
      </c>
      <c r="BS27" s="64" t="str">
        <f t="shared" si="26"/>
        <v/>
      </c>
      <c r="BT27" s="67" t="str">
        <f t="shared" si="27"/>
        <v/>
      </c>
      <c r="BV27" t="s">
        <v>1065</v>
      </c>
      <c r="BW27" s="135">
        <v>165</v>
      </c>
      <c r="BX27" s="67"/>
      <c r="BY27" s="67"/>
    </row>
    <row r="28" spans="1:79" ht="25.2" customHeight="1" thickBot="1" x14ac:dyDescent="0.3">
      <c r="A28" s="71" t="e">
        <f>IF(VLOOKUP($D$1,ورقة2!$A$2:$AE$9000,24,0)="م",2,"")</f>
        <v>#N/A</v>
      </c>
      <c r="B28" s="71" t="s">
        <v>148</v>
      </c>
      <c r="C28" s="71">
        <f t="shared" si="17"/>
        <v>0</v>
      </c>
      <c r="D28" s="71">
        <f t="shared" si="9"/>
        <v>0</v>
      </c>
      <c r="E28" s="74">
        <f t="shared" si="10"/>
        <v>0</v>
      </c>
      <c r="F28" s="71" t="str">
        <f t="shared" si="11"/>
        <v/>
      </c>
      <c r="G28" s="71" t="str">
        <f t="shared" si="12"/>
        <v/>
      </c>
      <c r="H28" s="71" t="str">
        <f t="shared" si="6"/>
        <v/>
      </c>
      <c r="I28" s="74" t="b">
        <f t="shared" si="13"/>
        <v>0</v>
      </c>
      <c r="J28" s="161" t="str">
        <f t="shared" ref="J28:J31" si="28">IF(IFERROR(VLOOKUP(H28,$BL$4:$BN$63,2,0),"")=0,"",IFERROR(VLOOKUP(H28,$BL$4:$BN$63,2,0),""))</f>
        <v/>
      </c>
      <c r="K28" s="279" t="str">
        <f t="shared" ref="K28:K31" si="29">IFERROR(VLOOKUP(H28,$BL$4:$BN$63,3,0),"")</f>
        <v/>
      </c>
      <c r="L28" s="280"/>
      <c r="M28" s="280"/>
      <c r="N28" s="280"/>
      <c r="O28" s="280"/>
      <c r="P28" s="280"/>
      <c r="Q28" s="280"/>
      <c r="R28" s="281"/>
      <c r="S28" s="162" t="str">
        <f t="shared" ref="S28:S31" si="30">IFERROR(VLOOKUP(J28,BM23:BS80,6,0),"")</f>
        <v/>
      </c>
      <c r="T28" s="164"/>
      <c r="AB28" s="24"/>
      <c r="AD28" s="70"/>
      <c r="AE28" s="70"/>
      <c r="AF28" s="70"/>
      <c r="AG28" s="70"/>
      <c r="AH28" s="70"/>
      <c r="AI28" s="70"/>
      <c r="BK28" s="67" t="str">
        <f t="shared" si="3"/>
        <v/>
      </c>
      <c r="BL28" s="54">
        <v>24</v>
      </c>
      <c r="BM28" s="140"/>
      <c r="BN28" s="140" t="s">
        <v>145</v>
      </c>
      <c r="BO28" s="72" t="s">
        <v>144</v>
      </c>
      <c r="BP28" s="72" t="s">
        <v>136</v>
      </c>
      <c r="BQ28" s="67" t="str">
        <f>IFERROR(VLOOKUP(BN28,$K$9:$T$21,10,0),"")</f>
        <v/>
      </c>
      <c r="BR28" s="69" t="str">
        <f>IFERROR(IF(VLOOKUP($D$1,ورقة4!$A$3:$BD$9000,MATCH(BM28,ورقة4!$A$2:$BD$2,0),0)=0,"",VLOOKUP($D$1,ورقة4!$A$3:$BD$9000,MATCH(BM28,ورقة4!$A$2:$BD$2,0),0)),"")</f>
        <v/>
      </c>
      <c r="BS28" s="67" t="str">
        <f>IF(AND(BS29="",BS30="",BS31="",BS32="",BS33="",BS34=""),"",BL28)</f>
        <v/>
      </c>
      <c r="BT28" s="67" t="str">
        <f>IF(AND(BT29="",BT30="",BT31="",BT32="",BT33="",BT34=""),"",BL28)</f>
        <v/>
      </c>
      <c r="BV28" t="s">
        <v>1066</v>
      </c>
      <c r="BW28" s="135">
        <v>166</v>
      </c>
      <c r="BX28" s="54"/>
      <c r="BY28" s="67"/>
    </row>
    <row r="29" spans="1:79" ht="25.2" customHeight="1" thickBot="1" x14ac:dyDescent="0.3">
      <c r="A29" s="71" t="e">
        <f>IF(VLOOKUP($D$1,ورقة2!$A$2:$AE$9000,25,0)="م",3,"")</f>
        <v>#N/A</v>
      </c>
      <c r="B29" s="71" t="s">
        <v>149</v>
      </c>
      <c r="C29" s="71">
        <f>C28+D29</f>
        <v>0</v>
      </c>
      <c r="D29" s="71">
        <f t="shared" si="9"/>
        <v>0</v>
      </c>
      <c r="E29" s="74">
        <f t="shared" si="10"/>
        <v>0</v>
      </c>
      <c r="F29" s="71" t="str">
        <f t="shared" si="11"/>
        <v/>
      </c>
      <c r="G29" s="71" t="str">
        <f t="shared" si="12"/>
        <v/>
      </c>
      <c r="H29" s="71" t="str">
        <f t="shared" si="6"/>
        <v/>
      </c>
      <c r="I29" s="74" t="b">
        <f t="shared" si="13"/>
        <v>0</v>
      </c>
      <c r="J29" s="161" t="str">
        <f t="shared" si="28"/>
        <v/>
      </c>
      <c r="K29" s="279" t="str">
        <f t="shared" si="29"/>
        <v/>
      </c>
      <c r="L29" s="280"/>
      <c r="M29" s="280"/>
      <c r="N29" s="280"/>
      <c r="O29" s="280"/>
      <c r="P29" s="280"/>
      <c r="Q29" s="280"/>
      <c r="R29" s="281"/>
      <c r="S29" s="162" t="str">
        <f t="shared" si="30"/>
        <v/>
      </c>
      <c r="T29" s="164"/>
      <c r="BK29" s="67" t="str">
        <f t="shared" si="3"/>
        <v/>
      </c>
      <c r="BL29" s="139">
        <v>25</v>
      </c>
      <c r="BM29" s="54">
        <v>58</v>
      </c>
      <c r="BN29" s="54" t="s">
        <v>1018</v>
      </c>
      <c r="BO29" s="72" t="s">
        <v>144</v>
      </c>
      <c r="BP29" s="72" t="s">
        <v>136</v>
      </c>
      <c r="BQ29" s="67" t="str">
        <f>IFERROR(VLOOKUP(BN29,$K$9:$T$21,10,0),"")</f>
        <v/>
      </c>
      <c r="BR29" s="69" t="str">
        <f>IFERROR(IF(VLOOKUP($D$1,ورقة4!$A$3:$BD$9000,MATCH(BM29,ورقة4!$A$2:$BD$2,0),0)=0,"",VLOOKUP($D$1,ورقة4!$A$3:$BD$9000,MATCH(BM29,ورقة4!$A$2:$BD$2,0),0)),"")</f>
        <v/>
      </c>
      <c r="BS29" s="64" t="str">
        <f>IF(BR29="م",BL29,"")</f>
        <v/>
      </c>
      <c r="BT29" s="67" t="str">
        <f t="shared" ref="BT29:BT36" si="31">IF(BR29="","",BL29)</f>
        <v/>
      </c>
      <c r="BV29" t="s">
        <v>1076</v>
      </c>
      <c r="BW29"/>
      <c r="BX29" s="67"/>
      <c r="BY29" s="67"/>
    </row>
    <row r="30" spans="1:79" ht="25.2" customHeight="1" thickBot="1" x14ac:dyDescent="0.3">
      <c r="A30" s="71" t="e">
        <f>IF(VLOOKUP($D$1,ورقة2!$A$2:$AE$9000,26,0)="م",4,"")</f>
        <v>#N/A</v>
      </c>
      <c r="C30" s="71">
        <f t="shared" si="17"/>
        <v>0</v>
      </c>
      <c r="D30" s="71">
        <f t="shared" si="9"/>
        <v>0</v>
      </c>
      <c r="E30" s="74">
        <f t="shared" si="10"/>
        <v>0</v>
      </c>
      <c r="F30" s="71" t="str">
        <f t="shared" si="11"/>
        <v/>
      </c>
      <c r="G30" s="71" t="str">
        <f t="shared" si="12"/>
        <v/>
      </c>
      <c r="H30" s="71" t="str">
        <f t="shared" si="6"/>
        <v/>
      </c>
      <c r="I30" s="74" t="b">
        <f t="shared" si="13"/>
        <v>0</v>
      </c>
      <c r="J30" s="161" t="str">
        <f t="shared" si="28"/>
        <v/>
      </c>
      <c r="K30" s="279" t="str">
        <f t="shared" si="29"/>
        <v/>
      </c>
      <c r="L30" s="280"/>
      <c r="M30" s="280"/>
      <c r="N30" s="280"/>
      <c r="O30" s="280"/>
      <c r="P30" s="280"/>
      <c r="Q30" s="280"/>
      <c r="R30" s="281"/>
      <c r="S30" s="162" t="str">
        <f t="shared" si="30"/>
        <v/>
      </c>
      <c r="T30" s="164"/>
      <c r="AB30" s="24"/>
      <c r="BC30" s="66"/>
      <c r="BK30" s="67" t="str">
        <f t="shared" si="3"/>
        <v/>
      </c>
      <c r="BL30" s="54">
        <v>26</v>
      </c>
      <c r="BM30" s="54">
        <v>59</v>
      </c>
      <c r="BN30" s="54" t="s">
        <v>1019</v>
      </c>
      <c r="BO30" s="72" t="s">
        <v>144</v>
      </c>
      <c r="BP30" s="72" t="s">
        <v>136</v>
      </c>
      <c r="BQ30" s="67" t="str">
        <f>IFERROR(VLOOKUP(BN30,$K$9:$T$21,10,0),"")</f>
        <v/>
      </c>
      <c r="BR30" s="69" t="str">
        <f>IFERROR(IF(VLOOKUP($D$1,ورقة4!$A$3:$BD$9000,MATCH(BM30,ورقة4!$A$2:$BD$2,0),0)=0,"",VLOOKUP($D$1,ورقة4!$A$3:$BD$9000,MATCH(BM30,ورقة4!$A$2:$BD$2,0),0)),"")</f>
        <v/>
      </c>
      <c r="BS30" s="64" t="str">
        <f t="shared" ref="BS30:BS34" si="32">IF(BR30="م",BL30,"")</f>
        <v/>
      </c>
      <c r="BT30" s="67" t="str">
        <f t="shared" ref="BT30:BT34" si="33">IF(BR30="","",BL30)</f>
        <v/>
      </c>
      <c r="BV30" t="s">
        <v>1067</v>
      </c>
      <c r="BW30" s="135">
        <v>169</v>
      </c>
      <c r="BX30" s="67"/>
      <c r="BY30" s="67"/>
    </row>
    <row r="31" spans="1:79" ht="25.2" customHeight="1" thickTop="1" thickBot="1" x14ac:dyDescent="0.3">
      <c r="A31" s="71" t="e">
        <f>IF(VLOOKUP($D$1,ورقة2!$A$2:$AE$9000,27,0)="م",5,"")</f>
        <v>#N/A</v>
      </c>
      <c r="C31" s="71">
        <f t="shared" si="17"/>
        <v>0</v>
      </c>
      <c r="D31" s="71">
        <f t="shared" si="9"/>
        <v>0</v>
      </c>
      <c r="E31" s="74">
        <f t="shared" si="10"/>
        <v>0</v>
      </c>
      <c r="F31" s="71" t="str">
        <f t="shared" si="11"/>
        <v/>
      </c>
      <c r="G31" s="71" t="str">
        <f t="shared" si="12"/>
        <v/>
      </c>
      <c r="H31" s="71" t="str">
        <f t="shared" si="6"/>
        <v/>
      </c>
      <c r="I31" s="74" t="b">
        <f t="shared" si="13"/>
        <v>0</v>
      </c>
      <c r="J31" s="161" t="str">
        <f t="shared" si="28"/>
        <v/>
      </c>
      <c r="K31" s="279" t="str">
        <f t="shared" si="29"/>
        <v/>
      </c>
      <c r="L31" s="280"/>
      <c r="M31" s="280"/>
      <c r="N31" s="280"/>
      <c r="O31" s="280"/>
      <c r="P31" s="280"/>
      <c r="Q31" s="280"/>
      <c r="R31" s="281"/>
      <c r="S31" s="162" t="str">
        <f t="shared" si="30"/>
        <v/>
      </c>
      <c r="T31" s="164"/>
      <c r="AB31" s="24"/>
      <c r="BC31" s="66"/>
      <c r="BK31" s="67" t="str">
        <f t="shared" si="3"/>
        <v/>
      </c>
      <c r="BL31" s="139">
        <v>27</v>
      </c>
      <c r="BM31" s="54">
        <v>60</v>
      </c>
      <c r="BN31" s="67" t="s">
        <v>1020</v>
      </c>
      <c r="BQ31" s="67"/>
      <c r="BR31" s="69" t="str">
        <f>IFERROR(IF(VLOOKUP($D$1,ورقة4!$A$3:$BD$9000,MATCH(BM31,ورقة4!$A$2:$BD$2,0),0)=0,"",VLOOKUP($D$1,ورقة4!$A$3:$BD$9000,MATCH(BM31,ورقة4!$A$2:$BD$2,0),0)),"")</f>
        <v/>
      </c>
      <c r="BS31" s="64" t="str">
        <f t="shared" si="32"/>
        <v/>
      </c>
      <c r="BT31" s="67" t="str">
        <f t="shared" si="33"/>
        <v/>
      </c>
      <c r="BV31" t="s">
        <v>1068</v>
      </c>
      <c r="BW31" s="135">
        <v>170</v>
      </c>
      <c r="BX31" s="67"/>
      <c r="BY31" s="67"/>
    </row>
    <row r="32" spans="1:79" ht="25.2" customHeight="1" thickTop="1" thickBot="1" x14ac:dyDescent="0.3">
      <c r="A32" s="71" t="e">
        <f>IF(VLOOKUP($D$1,ورقة2!$A$2:$AE$9000,28,0)="م",6,"")</f>
        <v>#N/A</v>
      </c>
      <c r="C32" s="71">
        <f t="shared" si="17"/>
        <v>0</v>
      </c>
      <c r="D32" s="71">
        <f t="shared" si="9"/>
        <v>0</v>
      </c>
      <c r="E32" s="74">
        <f t="shared" si="10"/>
        <v>0</v>
      </c>
      <c r="F32" s="71" t="str">
        <f t="shared" si="11"/>
        <v/>
      </c>
      <c r="G32" s="71" t="str">
        <f t="shared" si="12"/>
        <v/>
      </c>
      <c r="H32" s="71" t="str">
        <f t="shared" si="6"/>
        <v/>
      </c>
      <c r="I32" s="74" t="b">
        <f t="shared" si="13"/>
        <v>0</v>
      </c>
      <c r="J32" s="161" t="str">
        <f t="shared" ref="J32" si="34">IF(IFERROR(VLOOKUP(H32,$BL$4:$BN$63,2,0),"")=0,"",IFERROR(VLOOKUP(H32,$BL$4:$BN$63,2,0),""))</f>
        <v/>
      </c>
      <c r="K32" s="279" t="str">
        <f t="shared" ref="K32" si="35">IFERROR(VLOOKUP(H32,$BL$4:$BN$63,3,0),"")</f>
        <v/>
      </c>
      <c r="L32" s="280"/>
      <c r="M32" s="280"/>
      <c r="N32" s="280"/>
      <c r="O32" s="280"/>
      <c r="P32" s="280"/>
      <c r="Q32" s="280"/>
      <c r="R32" s="281"/>
      <c r="S32" s="162" t="str">
        <f t="shared" ref="S32" si="36">IFERROR(VLOOKUP(J32,BM27:BS84,6,0),"")</f>
        <v/>
      </c>
      <c r="T32" s="164"/>
      <c r="BC32" s="66"/>
      <c r="BK32" s="67" t="str">
        <f t="shared" si="3"/>
        <v/>
      </c>
      <c r="BL32" s="54">
        <v>28</v>
      </c>
      <c r="BM32" s="54">
        <v>61</v>
      </c>
      <c r="BN32" s="54" t="s">
        <v>1021</v>
      </c>
      <c r="BO32" s="72" t="s">
        <v>151</v>
      </c>
      <c r="BP32" s="72" t="s">
        <v>122</v>
      </c>
      <c r="BQ32" s="67" t="str">
        <f>IFERROR(VLOOKUP(BN32,$K$9:$T$21,10,0),"")</f>
        <v/>
      </c>
      <c r="BR32" s="69" t="str">
        <f>IFERROR(IF(VLOOKUP($D$1,ورقة4!$A$3:$BD$9000,MATCH(BM32,ورقة4!$A$2:$BD$2,0),0)=0,"",VLOOKUP($D$1,ورقة4!$A$3:$BD$9000,MATCH(BM32,ورقة4!$A$2:$BD$2,0),0)),"")</f>
        <v/>
      </c>
      <c r="BS32" s="64" t="str">
        <f t="shared" si="32"/>
        <v/>
      </c>
      <c r="BT32" s="67" t="str">
        <f t="shared" si="33"/>
        <v/>
      </c>
      <c r="BV32" t="s">
        <v>1069</v>
      </c>
      <c r="BW32" s="135">
        <v>174</v>
      </c>
      <c r="BX32" s="67"/>
      <c r="BY32" s="67"/>
    </row>
    <row r="33" spans="1:77" ht="25.2" customHeight="1" thickTop="1" thickBot="1" x14ac:dyDescent="0.3">
      <c r="A33" s="71" t="e">
        <f>IF(VLOOKUP($D$1,ورقة2!$A$2:$AE$9000,29,0)="م",7,"")</f>
        <v>#N/A</v>
      </c>
      <c r="C33" s="71">
        <f t="shared" si="17"/>
        <v>0</v>
      </c>
      <c r="D33" s="71">
        <f t="shared" si="9"/>
        <v>0</v>
      </c>
      <c r="E33" s="74">
        <f t="shared" si="10"/>
        <v>0</v>
      </c>
      <c r="F33" s="71" t="str">
        <f t="shared" si="11"/>
        <v/>
      </c>
      <c r="G33" s="71" t="str">
        <f t="shared" si="12"/>
        <v/>
      </c>
      <c r="H33" s="71" t="str">
        <f t="shared" si="6"/>
        <v/>
      </c>
      <c r="I33" s="74" t="b">
        <f t="shared" si="13"/>
        <v>0</v>
      </c>
      <c r="J33" s="161" t="str">
        <f t="shared" ref="J33" si="37">IF(IFERROR(VLOOKUP(H33,$BL$4:$BN$63,2,0),"")=0,"",IFERROR(VLOOKUP(H33,$BL$4:$BN$63,2,0),""))</f>
        <v/>
      </c>
      <c r="K33" s="279" t="str">
        <f t="shared" ref="K33" si="38">IFERROR(VLOOKUP(H33,$BL$4:$BN$63,3,0),"")</f>
        <v/>
      </c>
      <c r="L33" s="280"/>
      <c r="M33" s="280"/>
      <c r="N33" s="280"/>
      <c r="O33" s="280"/>
      <c r="P33" s="280"/>
      <c r="Q33" s="280"/>
      <c r="R33" s="281"/>
      <c r="S33" s="162" t="str">
        <f t="shared" ref="S33" si="39">IFERROR(VLOOKUP(J33,BM28:BS85,6,0),"")</f>
        <v/>
      </c>
      <c r="T33" s="164"/>
      <c r="BC33" s="66"/>
      <c r="BK33" s="67" t="str">
        <f t="shared" si="3"/>
        <v/>
      </c>
      <c r="BL33" s="139">
        <v>29</v>
      </c>
      <c r="BM33" s="54">
        <v>62</v>
      </c>
      <c r="BN33" s="54" t="s">
        <v>1010</v>
      </c>
      <c r="BO33" s="72" t="s">
        <v>151</v>
      </c>
      <c r="BP33" s="72" t="s">
        <v>122</v>
      </c>
      <c r="BQ33" s="67" t="str">
        <f>IFERROR(VLOOKUP(BN33,$K$9:$T$21,10,0),"")</f>
        <v/>
      </c>
      <c r="BR33" s="69" t="str">
        <f>IFERROR(IF(VLOOKUP($D$1,ورقة4!$A$3:$BD$9000,MATCH(BM33,ورقة4!$A$2:$BD$2,0),0)=0,"",VLOOKUP($D$1,ورقة4!$A$3:$BD$9000,MATCH(BM33,ورقة4!$A$2:$BD$2,0),0)),"")</f>
        <v/>
      </c>
      <c r="BS33" s="64" t="str">
        <f t="shared" si="32"/>
        <v/>
      </c>
      <c r="BT33" s="67" t="str">
        <f t="shared" si="33"/>
        <v/>
      </c>
      <c r="BV33" t="s">
        <v>1070</v>
      </c>
      <c r="BW33" s="135">
        <v>175</v>
      </c>
      <c r="BX33" s="67"/>
      <c r="BY33" s="67"/>
    </row>
    <row r="34" spans="1:77" ht="25.2" customHeight="1" thickTop="1" thickBot="1" x14ac:dyDescent="0.3">
      <c r="A34" s="71" t="e">
        <f>IF(VLOOKUP($D$1,ورقة2!$A$2:$AE$9000,30,0)="م",8,"")</f>
        <v>#N/A</v>
      </c>
      <c r="C34" s="71">
        <f t="shared" si="17"/>
        <v>0</v>
      </c>
      <c r="D34" s="71">
        <f t="shared" si="9"/>
        <v>0</v>
      </c>
      <c r="E34" s="74">
        <f t="shared" si="10"/>
        <v>0</v>
      </c>
      <c r="F34" s="71" t="str">
        <f t="shared" si="11"/>
        <v/>
      </c>
      <c r="G34" s="71" t="str">
        <f t="shared" ref="G34" si="40">IFERROR(SMALL($BT$5:$BT$63,BL30),"")</f>
        <v/>
      </c>
      <c r="H34" s="71" t="str">
        <f t="shared" ref="H34" si="41">G34</f>
        <v/>
      </c>
      <c r="I34" s="74" t="b">
        <f t="shared" si="13"/>
        <v>0</v>
      </c>
      <c r="J34" s="157" t="str">
        <f t="shared" ref="J34" si="42">IF(IFERROR(VLOOKUP(H34,$BL$4:$BN$63,2,0),"")=0,"",IFERROR(VLOOKUP(H34,$BL$4:$BN$63,2,0),""))</f>
        <v/>
      </c>
      <c r="K34" s="282" t="str">
        <f t="shared" ref="K34" si="43">IFERROR(VLOOKUP(H34,$BL$4:$BN$63,3,0),"")</f>
        <v/>
      </c>
      <c r="L34" s="283"/>
      <c r="M34" s="283"/>
      <c r="N34" s="283"/>
      <c r="O34" s="283"/>
      <c r="P34" s="283"/>
      <c r="Q34" s="283"/>
      <c r="R34" s="284"/>
      <c r="S34" s="158" t="str">
        <f t="shared" ref="S34" si="44">IFERROR(VLOOKUP(J34,BM29:BS86,6,0),"")</f>
        <v/>
      </c>
      <c r="T34" s="159"/>
      <c r="BC34" s="66"/>
      <c r="BK34" s="67" t="str">
        <f t="shared" si="3"/>
        <v/>
      </c>
      <c r="BL34" s="54">
        <v>30</v>
      </c>
      <c r="BM34" s="54" t="str">
        <f>IF(U11&lt;&gt;0,U11,"a4")</f>
        <v>a4</v>
      </c>
      <c r="BN34" s="54" t="str">
        <f>V11</f>
        <v>اختر اسم المقرر الاختياري من السنة الثانية</v>
      </c>
      <c r="BO34" s="72" t="s">
        <v>151</v>
      </c>
      <c r="BP34" s="72" t="s">
        <v>122</v>
      </c>
      <c r="BQ34" s="67" t="str">
        <f>IFERROR(VLOOKUP(BN34,$K$9:$T$21,10,0),"")</f>
        <v/>
      </c>
      <c r="BR34" s="69" t="str">
        <f>IFERROR(IF(VLOOKUP($D$1,ورقة4!$A$3:$BD$9000,MATCH(BM34,ورقة4!$A$2:$BD$2,0),0)=0,"",VLOOKUP($D$1,ورقة4!$A$3:$BD$9000,MATCH(BM34,ورقة4!$A$2:$BD$2,0),0)),"")</f>
        <v/>
      </c>
      <c r="BS34" s="64" t="str">
        <f t="shared" si="32"/>
        <v/>
      </c>
      <c r="BT34" s="67" t="str">
        <f t="shared" si="33"/>
        <v/>
      </c>
      <c r="BV34" t="s">
        <v>1071</v>
      </c>
      <c r="BW34" s="135">
        <v>177</v>
      </c>
      <c r="BX34" s="67"/>
      <c r="BY34" s="67"/>
    </row>
    <row r="35" spans="1:77" ht="25.2" customHeight="1" thickTop="1" thickBot="1" x14ac:dyDescent="0.3">
      <c r="A35" s="71" t="e">
        <f>IF(VLOOKUP($D$1,ورقة2!$A$2:$AE$9000,31,0)="م",9,"")</f>
        <v>#N/A</v>
      </c>
      <c r="C35" s="71" t="e">
        <f>C34+D35</f>
        <v>#N/A</v>
      </c>
      <c r="D35" s="71" t="e">
        <f>IF(E35&gt;0,1,0)</f>
        <v>#N/A</v>
      </c>
      <c r="E35" s="74" t="e">
        <f>IF(I35&lt;&gt;$B$11,I35,0)</f>
        <v>#N/A</v>
      </c>
      <c r="F35" s="71" t="e">
        <f>IF(AND(T35=1,OR(S35="ج",S35="ر1",S35="ر2",S35="A")),H35,"")</f>
        <v>#N/A</v>
      </c>
      <c r="G35" s="71" t="e">
        <f>J35</f>
        <v>#N/A</v>
      </c>
      <c r="H35" s="71" t="e">
        <f>G35</f>
        <v>#N/A</v>
      </c>
      <c r="I35" s="74" t="e">
        <f>IF(AND(S35="A",T35=1),35000,IF(OR(S35="ج",S35="ر1",S35="ر2"),IF(T35=1,IF($D$5=$AO$7,0,IF(OR($D$5=$AO$1,$D$5=$AO$2,$D$5=$AO$5,$D$5=$AO$8),IF(S35="ج",8000,IF(S35="ر1",12000,IF(S35="ر2",16000,""))),IF(OR($D$5=$AO$3,$D$5=$AO$6),IF(S35="ج",5000,IF(S35="ر1",7500,IF(S35="ر2",10000,""))),IF($D$5=$AO$4,500,IF(S35="ج",10000,IF(S35="ر1",15000,IF(S35="ر2",20000,""))))))))))</f>
        <v>#N/A</v>
      </c>
      <c r="J35" s="148" t="e">
        <f>IF(OR(D2="الرابعة",D2="الرابعة حديث"),"",IF(OR(F37&gt;G37,F37&gt;5,V17=""),"",VLOOKUP(V17,BF1:BG7,2,0)))</f>
        <v>#N/A</v>
      </c>
      <c r="K35" s="268" t="e">
        <f>IF(J35="","",V17)</f>
        <v>#N/A</v>
      </c>
      <c r="L35" s="268"/>
      <c r="M35" s="268"/>
      <c r="N35" s="268"/>
      <c r="O35" s="268"/>
      <c r="P35" s="268"/>
      <c r="Q35" s="268"/>
      <c r="R35" s="268"/>
      <c r="S35" s="149" t="e">
        <f>IF(K35="","",IF(S10="A","A","ج"))</f>
        <v>#N/A</v>
      </c>
      <c r="T35" s="149" t="e">
        <f>IF(S35="","",1)</f>
        <v>#N/A</v>
      </c>
      <c r="BC35" s="66"/>
      <c r="BK35" s="67" t="str">
        <f t="shared" si="3"/>
        <v/>
      </c>
      <c r="BL35" s="139">
        <v>31</v>
      </c>
      <c r="BM35" s="140"/>
      <c r="BN35" s="140" t="s">
        <v>150</v>
      </c>
      <c r="BO35" s="72" t="s">
        <v>151</v>
      </c>
      <c r="BP35" s="72" t="s">
        <v>122</v>
      </c>
      <c r="BQ35" s="67" t="str">
        <f>IFERROR(VLOOKUP(BN35,$K$9:$T$21,10,0),"")</f>
        <v/>
      </c>
      <c r="BR35" s="69" t="str">
        <f>IFERROR(IF(VLOOKUP($D$1,ورقة4!$A$3:$BD$9000,MATCH(BM35,ورقة4!$A$2:$BD$2,0),0)=0,"",VLOOKUP($D$1,ورقة4!$A$3:$BD$9000,MATCH(BM35,ورقة4!$A$2:$BD$2,0),0)),"")</f>
        <v/>
      </c>
      <c r="BS35" s="67" t="str">
        <f>IF(AND(BS36="",BS37="",BS38="",BS39="",BS40="",BS41=""),"",BL35)</f>
        <v/>
      </c>
      <c r="BT35" s="67" t="str">
        <f>IF(AND(BT36="",BT37="",BT38="",BT39="",BT40="",BT41=""),"",BL35)</f>
        <v/>
      </c>
      <c r="BV35" t="s">
        <v>1072</v>
      </c>
      <c r="BW35" s="135">
        <v>178</v>
      </c>
      <c r="BX35" s="67"/>
      <c r="BY35" s="67"/>
    </row>
    <row r="36" spans="1:77" ht="25.2" customHeight="1" thickTop="1" thickBot="1" x14ac:dyDescent="0.35">
      <c r="A36" s="71" t="e">
        <f>IF(VLOOKUP($D$1,ورقة2!$A$2:$AF$9000,32,0)="م",10,"")</f>
        <v>#N/A</v>
      </c>
      <c r="B36" s="28"/>
      <c r="C36" s="28"/>
      <c r="D36" s="28"/>
      <c r="E36" s="28"/>
      <c r="F36" s="28"/>
      <c r="G36" s="28"/>
      <c r="H36" s="28"/>
      <c r="I36" s="28"/>
      <c r="J36" s="152"/>
      <c r="K36" s="152"/>
      <c r="L36" s="152"/>
      <c r="M36" s="152"/>
      <c r="N36" s="152"/>
      <c r="O36" s="152"/>
      <c r="P36" s="152"/>
      <c r="Q36" s="152"/>
      <c r="R36" s="149"/>
      <c r="S36" s="149"/>
      <c r="T36" s="149"/>
      <c r="BC36" s="66"/>
      <c r="BK36" s="67" t="str">
        <f t="shared" si="3"/>
        <v/>
      </c>
      <c r="BL36" s="54">
        <v>32</v>
      </c>
      <c r="BM36" s="54">
        <v>63</v>
      </c>
      <c r="BN36" s="54" t="s">
        <v>1022</v>
      </c>
      <c r="BO36" s="72" t="s">
        <v>151</v>
      </c>
      <c r="BP36" s="72" t="s">
        <v>122</v>
      </c>
      <c r="BQ36" s="67" t="str">
        <f>IFERROR(VLOOKUP(BN36,$K$9:$T$21,10,0),"")</f>
        <v/>
      </c>
      <c r="BR36" s="69" t="str">
        <f>IFERROR(IF(VLOOKUP($D$1,ورقة4!$A$3:$BD$9000,MATCH(BM36,ورقة4!$A$2:$BD$2,0),0)=0,"",VLOOKUP($D$1,ورقة4!$A$3:$BD$9000,MATCH(BM36,ورقة4!$A$2:$BD$2,0),0)),"")</f>
        <v/>
      </c>
      <c r="BS36" s="64" t="str">
        <f>IF(BR36="م",BL36,"")</f>
        <v/>
      </c>
      <c r="BT36" s="67" t="str">
        <f t="shared" si="31"/>
        <v/>
      </c>
      <c r="BX36" s="67"/>
      <c r="BY36" s="67"/>
    </row>
    <row r="37" spans="1:77" ht="25.2" customHeight="1" thickTop="1" thickBot="1" x14ac:dyDescent="0.35">
      <c r="B37" s="28"/>
      <c r="C37" s="28"/>
      <c r="D37" s="28"/>
      <c r="E37" s="28"/>
      <c r="F37" s="28">
        <f>COUNT(J10:J34)</f>
        <v>0</v>
      </c>
      <c r="G37" s="28">
        <f>SUMIF(J10:J34,"&gt;0",T10:T34)</f>
        <v>0</v>
      </c>
      <c r="H37" s="28"/>
      <c r="I37" s="28"/>
      <c r="J37" s="152"/>
      <c r="K37" s="152"/>
      <c r="L37" s="152"/>
      <c r="M37" s="152"/>
      <c r="N37" s="152"/>
      <c r="O37" s="152"/>
      <c r="P37" s="152"/>
      <c r="Q37" s="152"/>
      <c r="R37" s="149"/>
      <c r="S37" s="149"/>
      <c r="T37" s="149"/>
      <c r="BC37" s="66"/>
      <c r="BK37" s="67" t="str">
        <f t="shared" si="3"/>
        <v/>
      </c>
      <c r="BL37" s="139">
        <v>33</v>
      </c>
      <c r="BM37" s="54">
        <v>64</v>
      </c>
      <c r="BN37" s="67" t="s">
        <v>1023</v>
      </c>
      <c r="BQ37" s="67"/>
      <c r="BR37" s="69" t="str">
        <f>IFERROR(IF(VLOOKUP($D$1,ورقة4!$A$3:$BD$9000,MATCH(BM37,ورقة4!$A$2:$BD$2,0),0)=0,"",VLOOKUP($D$1,ورقة4!$A$3:$BD$9000,MATCH(BM37,ورقة4!$A$2:$BD$2,0),0)),"")</f>
        <v/>
      </c>
      <c r="BS37" s="64" t="str">
        <f t="shared" ref="BS37:BS41" si="45">IF(BR37="م",BL37,"")</f>
        <v/>
      </c>
      <c r="BT37" s="67" t="str">
        <f t="shared" ref="BT37:BT41" si="46">IF(BR37="","",BL37)</f>
        <v/>
      </c>
      <c r="BX37" s="67"/>
      <c r="BY37" s="67"/>
    </row>
    <row r="38" spans="1:77" ht="25.2" customHeight="1" thickTop="1" thickBot="1" x14ac:dyDescent="0.3">
      <c r="A38" s="70"/>
      <c r="B38" s="70"/>
      <c r="C38" s="55"/>
      <c r="D38" s="56"/>
      <c r="E38" s="56"/>
      <c r="F38" s="56"/>
      <c r="G38" s="56"/>
      <c r="H38" s="70"/>
      <c r="I38" s="70"/>
      <c r="J38" s="148"/>
      <c r="K38" s="149"/>
      <c r="L38" s="150"/>
      <c r="M38" s="151"/>
      <c r="N38" s="151"/>
      <c r="O38" s="151"/>
      <c r="P38" s="149"/>
      <c r="Q38" s="149"/>
      <c r="R38" s="149"/>
      <c r="S38" s="149"/>
      <c r="T38" s="149"/>
      <c r="BC38" s="66"/>
      <c r="BK38" s="67" t="str">
        <f t="shared" si="3"/>
        <v/>
      </c>
      <c r="BL38" s="54">
        <v>34</v>
      </c>
      <c r="BM38" s="54">
        <v>65</v>
      </c>
      <c r="BN38" s="54" t="s">
        <v>1024</v>
      </c>
      <c r="BO38" s="72" t="s">
        <v>151</v>
      </c>
      <c r="BP38" s="72" t="s">
        <v>136</v>
      </c>
      <c r="BQ38" s="67" t="str">
        <f>IFERROR(VLOOKUP(BN38,$K$9:$T$21,10,0),"")</f>
        <v/>
      </c>
      <c r="BR38" s="69" t="str">
        <f>IFERROR(IF(VLOOKUP($D$1,ورقة4!$A$3:$BD$9000,MATCH(BM38,ورقة4!$A$2:$BD$2,0),0)=0,"",VLOOKUP($D$1,ورقة4!$A$3:$BD$9000,MATCH(BM38,ورقة4!$A$2:$BD$2,0),0)),"")</f>
        <v/>
      </c>
      <c r="BS38" s="64" t="str">
        <f t="shared" si="45"/>
        <v/>
      </c>
      <c r="BT38" s="67" t="str">
        <f t="shared" si="46"/>
        <v/>
      </c>
      <c r="BX38" s="67"/>
      <c r="BY38" s="67"/>
    </row>
    <row r="39" spans="1:77" ht="25.2" customHeight="1" thickTop="1" thickBot="1" x14ac:dyDescent="0.3">
      <c r="A39" s="70"/>
      <c r="B39" s="70"/>
      <c r="C39" s="55"/>
      <c r="D39" s="56"/>
      <c r="E39" s="56"/>
      <c r="F39" s="56"/>
      <c r="G39" s="56"/>
      <c r="H39" s="70"/>
      <c r="I39" s="70"/>
      <c r="J39" s="148"/>
      <c r="K39" s="149"/>
      <c r="L39" s="150"/>
      <c r="M39" s="151"/>
      <c r="N39" s="151"/>
      <c r="O39" s="151"/>
      <c r="P39" s="149"/>
      <c r="Q39" s="149"/>
      <c r="R39" s="149"/>
      <c r="S39" s="149"/>
      <c r="T39" s="149"/>
      <c r="BC39" s="66"/>
      <c r="BK39" s="67" t="str">
        <f t="shared" si="3"/>
        <v/>
      </c>
      <c r="BL39" s="139">
        <v>35</v>
      </c>
      <c r="BM39" s="54">
        <v>66</v>
      </c>
      <c r="BN39" s="54" t="s">
        <v>1025</v>
      </c>
      <c r="BO39" s="72" t="s">
        <v>151</v>
      </c>
      <c r="BP39" s="72" t="s">
        <v>136</v>
      </c>
      <c r="BQ39" s="67" t="str">
        <f>IFERROR(VLOOKUP(BN39,$K$9:$T$21,10,0),"")</f>
        <v/>
      </c>
      <c r="BR39" s="69" t="str">
        <f>IFERROR(IF(VLOOKUP($D$1,ورقة4!$A$3:$BD$9000,MATCH(BM39,ورقة4!$A$2:$BD$2,0),0)=0,"",VLOOKUP($D$1,ورقة4!$A$3:$BD$9000,MATCH(BM39,ورقة4!$A$2:$BD$2,0),0)),"")</f>
        <v/>
      </c>
      <c r="BS39" s="64" t="str">
        <f t="shared" si="45"/>
        <v/>
      </c>
      <c r="BT39" s="67" t="str">
        <f t="shared" si="46"/>
        <v/>
      </c>
      <c r="BU39" s="54"/>
      <c r="BV39" s="54"/>
      <c r="BX39" s="67"/>
      <c r="BY39" s="67"/>
    </row>
    <row r="40" spans="1:77" ht="25.2" customHeight="1" thickTop="1" thickBot="1" x14ac:dyDescent="0.3">
      <c r="A40" s="70"/>
      <c r="B40" s="70"/>
      <c r="C40" s="55"/>
      <c r="D40" s="56"/>
      <c r="E40" s="56"/>
      <c r="F40" s="56"/>
      <c r="G40" s="56"/>
      <c r="H40" s="70"/>
      <c r="I40" s="70"/>
      <c r="J40" s="35"/>
      <c r="L40" s="33"/>
      <c r="M40" s="34"/>
      <c r="N40" s="34"/>
      <c r="O40" s="34"/>
      <c r="BC40" s="66"/>
      <c r="BK40" s="67" t="str">
        <f t="shared" si="3"/>
        <v/>
      </c>
      <c r="BL40" s="54">
        <v>36</v>
      </c>
      <c r="BM40" s="54">
        <v>67</v>
      </c>
      <c r="BN40" s="54" t="s">
        <v>147</v>
      </c>
      <c r="BO40" s="72" t="s">
        <v>151</v>
      </c>
      <c r="BP40" s="72" t="s">
        <v>136</v>
      </c>
      <c r="BQ40" s="67" t="str">
        <f>IFERROR(VLOOKUP(BN40,$K$9:$T$21,10,0),"")</f>
        <v/>
      </c>
      <c r="BR40" s="69" t="str">
        <f>IFERROR(IF(VLOOKUP($D$1,ورقة4!$A$3:$BD$9000,MATCH(BM40,ورقة4!$A$2:$BD$2,0),0)=0,"",VLOOKUP($D$1,ورقة4!$A$3:$BD$9000,MATCH(BM40,ورقة4!$A$2:$BD$2,0),0)),"")</f>
        <v/>
      </c>
      <c r="BS40" s="64" t="str">
        <f t="shared" si="45"/>
        <v/>
      </c>
      <c r="BT40" s="67" t="str">
        <f t="shared" si="46"/>
        <v/>
      </c>
      <c r="BX40" s="67"/>
      <c r="BY40" s="67"/>
    </row>
    <row r="41" spans="1:77" ht="25.2" customHeight="1" thickTop="1" thickBot="1" x14ac:dyDescent="0.3">
      <c r="A41" s="70"/>
      <c r="B41" s="70"/>
      <c r="C41" s="55"/>
      <c r="D41" s="56"/>
      <c r="E41" s="56"/>
      <c r="F41" s="56"/>
      <c r="G41" s="56"/>
      <c r="H41" s="70"/>
      <c r="I41" s="70"/>
      <c r="J41" s="35"/>
      <c r="L41" s="33"/>
      <c r="M41" s="34"/>
      <c r="N41" s="34"/>
      <c r="O41" s="34"/>
      <c r="BC41" s="66"/>
      <c r="BK41" s="67" t="str">
        <f t="shared" si="3"/>
        <v/>
      </c>
      <c r="BL41" s="139">
        <v>37</v>
      </c>
      <c r="BM41" s="54">
        <v>68</v>
      </c>
      <c r="BN41" s="54" t="s">
        <v>1026</v>
      </c>
      <c r="BO41" s="72" t="s">
        <v>151</v>
      </c>
      <c r="BP41" s="72" t="s">
        <v>136</v>
      </c>
      <c r="BQ41" s="67" t="str">
        <f>IFERROR(VLOOKUP(BN41,$K$9:$T$21,10,0),"")</f>
        <v/>
      </c>
      <c r="BR41" s="69" t="str">
        <f>IFERROR(IF(VLOOKUP($D$1,ورقة4!$A$3:$BD$9000,MATCH(BM41,ورقة4!$A$2:$BD$2,0),0)=0,"",VLOOKUP($D$1,ورقة4!$A$3:$BD$9000,MATCH(BM41,ورقة4!$A$2:$BD$2,0),0)),"")</f>
        <v/>
      </c>
      <c r="BS41" s="64" t="str">
        <f t="shared" si="45"/>
        <v/>
      </c>
      <c r="BT41" s="67" t="str">
        <f t="shared" si="46"/>
        <v/>
      </c>
      <c r="BX41" s="67"/>
      <c r="BY41" s="67"/>
    </row>
    <row r="42" spans="1:77" ht="25.2" customHeight="1" thickTop="1" thickBot="1" x14ac:dyDescent="0.3">
      <c r="A42" s="70"/>
      <c r="B42" s="70"/>
      <c r="C42" s="55"/>
      <c r="D42" s="56"/>
      <c r="E42" s="56"/>
      <c r="F42" s="56"/>
      <c r="G42" s="56"/>
      <c r="H42" s="70"/>
      <c r="I42" s="70"/>
      <c r="J42" s="35"/>
      <c r="L42" s="33"/>
      <c r="M42" s="34"/>
      <c r="N42" s="34"/>
      <c r="O42" s="34"/>
      <c r="BC42" s="66"/>
      <c r="BK42" s="67" t="str">
        <f t="shared" si="3"/>
        <v/>
      </c>
      <c r="BL42" s="54">
        <v>38</v>
      </c>
      <c r="BM42" s="140"/>
      <c r="BN42" s="140" t="s">
        <v>152</v>
      </c>
      <c r="BO42" s="72" t="s">
        <v>151</v>
      </c>
      <c r="BP42" s="72" t="s">
        <v>136</v>
      </c>
      <c r="BQ42" s="67" t="str">
        <f>IFERROR(VLOOKUP(BN42,$K$9:$T$21,10,0),"")</f>
        <v/>
      </c>
      <c r="BR42" s="69" t="str">
        <f>IFERROR(IF(VLOOKUP($D$1,ورقة4!$A$3:$BD$9000,MATCH(BM42,ورقة4!$A$2:$BD$2,0),0)=0,"",VLOOKUP($D$1,ورقة4!$A$3:$BD$9000,MATCH(BM42,ورقة4!$A$2:$BD$2,0),0)),"")</f>
        <v/>
      </c>
      <c r="BS42" s="67" t="str">
        <f>IF(AND(BS43="",BS44="",BS45="",BS46="",BS47="",BS48=""),"",BL42)</f>
        <v/>
      </c>
      <c r="BT42" s="67" t="str">
        <f>IF(AND(BT43="",BT44="",BT45="",BT46="",BT47="",BT48=""),"",BL42)</f>
        <v/>
      </c>
      <c r="BX42" s="67"/>
      <c r="BY42" s="67"/>
    </row>
    <row r="43" spans="1:77" ht="25.2" customHeight="1" thickTop="1" thickBot="1" x14ac:dyDescent="0.3">
      <c r="A43" s="70"/>
      <c r="B43" s="70"/>
      <c r="C43" s="55"/>
      <c r="D43" s="56"/>
      <c r="E43" s="56"/>
      <c r="F43" s="56"/>
      <c r="G43" s="56"/>
      <c r="H43" s="70"/>
      <c r="I43" s="70"/>
      <c r="J43" s="35"/>
      <c r="L43" s="33"/>
      <c r="M43" s="34"/>
      <c r="N43" s="34"/>
      <c r="O43" s="34"/>
      <c r="BC43" s="66"/>
      <c r="BK43" s="67" t="str">
        <f>IF(BR44="م",BL44,"")</f>
        <v/>
      </c>
      <c r="BL43" s="139">
        <v>39</v>
      </c>
      <c r="BM43" s="72">
        <v>69</v>
      </c>
      <c r="BN43" s="67" t="s">
        <v>1027</v>
      </c>
      <c r="BR43" s="69" t="str">
        <f>IFERROR(IF(VLOOKUP($D$1,ورقة4!$A$3:$BD$9000,MATCH(BM43,ورقة4!$A$2:$BD$2,0),0)=0,"",VLOOKUP($D$1,ورقة4!$A$3:$BD$9000,MATCH(BM43,ورقة4!$A$2:$BD$2,0),0)),"")</f>
        <v/>
      </c>
      <c r="BS43" s="64" t="str">
        <f t="shared" ref="BS43" si="47">IF(BR43="م",BL43,"")</f>
        <v/>
      </c>
      <c r="BT43" s="67" t="str">
        <f t="shared" ref="BT43" si="48">IF(BR43="","",BL43)</f>
        <v/>
      </c>
      <c r="BY43" s="67"/>
    </row>
    <row r="44" spans="1:77" ht="25.2" customHeight="1" thickTop="1" thickBot="1" x14ac:dyDescent="0.3">
      <c r="A44" s="70"/>
      <c r="B44" s="56"/>
      <c r="C44" s="56"/>
      <c r="D44" s="56"/>
      <c r="E44" s="57"/>
      <c r="F44" s="70"/>
      <c r="G44" s="70"/>
      <c r="H44" s="58"/>
      <c r="I44" s="58"/>
      <c r="J44" s="24"/>
      <c r="K44" s="24"/>
      <c r="L44" s="36"/>
      <c r="M44" s="36"/>
      <c r="N44" s="37"/>
      <c r="O44" s="37"/>
      <c r="P44" s="37"/>
      <c r="Q44" s="37"/>
      <c r="BC44" s="66"/>
      <c r="BK44" s="67" t="str">
        <f>IF(BR45="م",BL45,"")</f>
        <v/>
      </c>
      <c r="BL44" s="54">
        <v>40</v>
      </c>
      <c r="BM44" s="54">
        <v>70</v>
      </c>
      <c r="BN44" s="54" t="s">
        <v>1028</v>
      </c>
      <c r="BQ44" s="67" t="str">
        <f>IFERROR(VLOOKUP(BN44,$K$9:$T$21,10,0),"")</f>
        <v/>
      </c>
      <c r="BR44" s="69" t="str">
        <f>IFERROR(IF(VLOOKUP($D$1,ورقة4!$A$3:$BD$9000,MATCH(BM44,ورقة4!$A$2:$BD$2,0),0)=0,"",VLOOKUP($D$1,ورقة4!$A$3:$BD$9000,MATCH(BM44,ورقة4!$A$2:$BD$2,0),0)),"")</f>
        <v/>
      </c>
      <c r="BS44" s="64" t="str">
        <f t="shared" ref="BS44:BS48" si="49">IF(BR44="م",BL44,"")</f>
        <v/>
      </c>
      <c r="BT44" s="67" t="str">
        <f t="shared" ref="BT44:BT48" si="50">IF(BR44="","",BL44)</f>
        <v/>
      </c>
      <c r="BY44" s="67"/>
    </row>
    <row r="45" spans="1:77" ht="25.2" customHeight="1" thickTop="1" thickBot="1" x14ac:dyDescent="0.3">
      <c r="A45" s="70"/>
      <c r="B45" s="59"/>
      <c r="C45" s="59"/>
      <c r="D45" s="56"/>
      <c r="E45" s="56"/>
      <c r="F45" s="56"/>
      <c r="G45" s="70"/>
      <c r="H45" s="58"/>
      <c r="I45" s="58"/>
      <c r="J45" s="24"/>
      <c r="K45" s="24"/>
      <c r="L45" s="36"/>
      <c r="M45" s="36"/>
      <c r="N45" s="37"/>
      <c r="O45" s="37"/>
      <c r="P45" s="37"/>
      <c r="Q45" s="37"/>
      <c r="BC45" s="66"/>
      <c r="BK45" s="67" t="str">
        <f>IF(BR46="م",BL46,"")</f>
        <v/>
      </c>
      <c r="BL45" s="139">
        <v>41</v>
      </c>
      <c r="BM45" s="54">
        <v>71</v>
      </c>
      <c r="BN45" s="54" t="s">
        <v>1029</v>
      </c>
      <c r="BQ45" s="67" t="str">
        <f>IFERROR(VLOOKUP(BN45,$K$9:$T$21,10,0),"")</f>
        <v/>
      </c>
      <c r="BR45" s="69" t="str">
        <f>IFERROR(IF(VLOOKUP($D$1,ورقة4!$A$3:$BD$9000,MATCH(BM45,ورقة4!$A$2:$BD$2,0),0)=0,"",VLOOKUP($D$1,ورقة4!$A$3:$BD$9000,MATCH(BM45,ورقة4!$A$2:$BD$2,0),0)),"")</f>
        <v/>
      </c>
      <c r="BS45" s="64" t="str">
        <f t="shared" si="49"/>
        <v/>
      </c>
      <c r="BT45" s="67" t="str">
        <f t="shared" si="50"/>
        <v/>
      </c>
      <c r="BY45" s="67"/>
    </row>
    <row r="46" spans="1:77" ht="25.2" customHeight="1" thickTop="1" thickBot="1" x14ac:dyDescent="0.3">
      <c r="A46" s="70"/>
      <c r="B46" s="60"/>
      <c r="C46" s="60"/>
      <c r="D46" s="60"/>
      <c r="E46" s="60"/>
      <c r="F46" s="60"/>
      <c r="G46" s="61"/>
      <c r="H46" s="59"/>
      <c r="I46" s="59"/>
      <c r="J46" s="38"/>
      <c r="K46" s="38"/>
      <c r="L46" s="34"/>
      <c r="M46" s="34"/>
      <c r="N46" s="37"/>
      <c r="O46" s="37"/>
      <c r="P46" s="37"/>
      <c r="Q46" s="37"/>
      <c r="BC46" s="66"/>
      <c r="BK46" s="67" t="str">
        <f>IF(BR47="م",BL47,"")</f>
        <v/>
      </c>
      <c r="BL46" s="54">
        <v>42</v>
      </c>
      <c r="BM46" s="54">
        <v>72</v>
      </c>
      <c r="BN46" s="54" t="s">
        <v>1030</v>
      </c>
      <c r="BQ46" s="67" t="str">
        <f>IFERROR(VLOOKUP(BN46,$K$9:$T$21,10,0),"")</f>
        <v/>
      </c>
      <c r="BR46" s="69" t="str">
        <f>IFERROR(IF(VLOOKUP($D$1,ورقة4!$A$3:$BD$9000,MATCH(BM46,ورقة4!$A$2:$BD$2,0),0)=0,"",VLOOKUP($D$1,ورقة4!$A$3:$BD$9000,MATCH(BM46,ورقة4!$A$2:$BD$2,0),0)),"")</f>
        <v/>
      </c>
      <c r="BS46" s="64" t="str">
        <f t="shared" si="49"/>
        <v/>
      </c>
      <c r="BT46" s="67" t="str">
        <f t="shared" si="50"/>
        <v/>
      </c>
      <c r="BU46" s="54"/>
      <c r="BV46" s="54"/>
      <c r="BY46" s="67"/>
    </row>
    <row r="47" spans="1:77" ht="25.2" customHeight="1" thickTop="1" thickBot="1" x14ac:dyDescent="0.3">
      <c r="A47" s="70"/>
      <c r="B47" s="56"/>
      <c r="C47" s="56"/>
      <c r="D47" s="56"/>
      <c r="E47" s="70"/>
      <c r="F47" s="70"/>
      <c r="G47" s="56"/>
      <c r="H47" s="56"/>
      <c r="I47" s="56"/>
      <c r="J47" s="34"/>
      <c r="K47" s="34"/>
      <c r="L47" s="34"/>
      <c r="M47" s="40"/>
      <c r="N47" s="37"/>
      <c r="O47" s="37"/>
      <c r="P47" s="37"/>
      <c r="Q47" s="37"/>
      <c r="BC47" s="66"/>
      <c r="BK47" s="67" t="str">
        <f>IF(BR48="م",BL48,"")</f>
        <v/>
      </c>
      <c r="BL47" s="139">
        <v>43</v>
      </c>
      <c r="BM47" s="54">
        <v>73</v>
      </c>
      <c r="BN47" s="54" t="s">
        <v>1010</v>
      </c>
      <c r="BQ47" s="67" t="str">
        <f>IFERROR(VLOOKUP(BN47,$K$9:$T$21,10,0),"")</f>
        <v/>
      </c>
      <c r="BR47" s="69" t="str">
        <f>IFERROR(IF(VLOOKUP($D$1,ورقة4!$A$3:$BD$9000,MATCH(BM47,ورقة4!$A$2:$BD$2,0),0)=0,"",VLOOKUP($D$1,ورقة4!$A$3:$BD$9000,MATCH(BM47,ورقة4!$A$2:$BD$2,0),0)),"")</f>
        <v/>
      </c>
      <c r="BS47" s="64" t="str">
        <f t="shared" si="49"/>
        <v/>
      </c>
      <c r="BT47" s="67" t="str">
        <f t="shared" si="50"/>
        <v/>
      </c>
      <c r="BY47" s="67"/>
    </row>
    <row r="48" spans="1:77" ht="25.2" customHeight="1" thickTop="1" thickBot="1" x14ac:dyDescent="0.3">
      <c r="A48" s="70"/>
      <c r="B48" s="59"/>
      <c r="C48" s="61"/>
      <c r="D48" s="61"/>
      <c r="E48" s="61"/>
      <c r="F48" s="61"/>
      <c r="G48" s="56"/>
      <c r="H48" s="56"/>
      <c r="I48" s="56"/>
      <c r="J48" s="34"/>
      <c r="K48" s="34"/>
      <c r="L48" s="34"/>
      <c r="M48" s="36"/>
      <c r="N48" s="36"/>
      <c r="O48" s="41"/>
      <c r="P48" s="41"/>
      <c r="Q48" s="41"/>
      <c r="BC48" s="66"/>
      <c r="BK48" s="67" t="str">
        <f>IF(BR50="م",BL50,"")</f>
        <v/>
      </c>
      <c r="BL48" s="54">
        <v>44</v>
      </c>
      <c r="BM48" s="54" t="str">
        <f>IF(U12&lt;&gt;0,U12,"a6")</f>
        <v>a6</v>
      </c>
      <c r="BN48" s="54" t="str">
        <f>V12</f>
        <v>اختر اسم المقرر الاختياري من السنة الثالثة</v>
      </c>
      <c r="BQ48" s="67" t="str">
        <f>IFERROR(VLOOKUP(BN48,$K$9:$T$21,10,0),"")</f>
        <v/>
      </c>
      <c r="BR48" s="69" t="str">
        <f>IFERROR(IF(VLOOKUP($D$1,ورقة4!$A$3:$BD$9000,MATCH(BM48,ورقة4!$A$2:$BD$2,0),0)=0,"",VLOOKUP($D$1,ورقة4!$A$3:$BD$9000,MATCH(BM48,ورقة4!$A$2:$BD$2,0),0)),"")</f>
        <v/>
      </c>
      <c r="BS48" s="64" t="str">
        <f t="shared" si="49"/>
        <v/>
      </c>
      <c r="BT48" s="67" t="str">
        <f t="shared" si="50"/>
        <v/>
      </c>
      <c r="BY48" s="67"/>
    </row>
    <row r="49" spans="1:77" ht="25.2" customHeight="1" thickTop="1" thickBot="1" x14ac:dyDescent="0.3">
      <c r="A49">
        <v>1</v>
      </c>
      <c r="B49" t="s">
        <v>153</v>
      </c>
      <c r="C49" s="70"/>
      <c r="D49" s="70"/>
      <c r="E49" s="70"/>
      <c r="F49" s="70"/>
      <c r="G49" s="70"/>
      <c r="H49" s="70"/>
      <c r="I49" s="70"/>
      <c r="BC49" s="66"/>
      <c r="BK49" s="67" t="str">
        <f>IF(BR51="م",BL51,"")</f>
        <v/>
      </c>
      <c r="BL49" s="139">
        <v>45</v>
      </c>
      <c r="BM49" s="141"/>
      <c r="BN49" s="139" t="s">
        <v>1031</v>
      </c>
      <c r="BR49" s="69" t="str">
        <f>IFERROR(IF(VLOOKUP($D$1,ورقة4!$A$3:$BD$9000,MATCH(BM49,ورقة4!$A$2:$BD$2,0),0)=0,"",VLOOKUP($D$1,ورقة4!$A$3:$BD$9000,MATCH(BM49,ورقة4!$A$2:$BD$2,0),0)),"")</f>
        <v/>
      </c>
      <c r="BS49" s="67" t="str">
        <f>IF(AND(BS50="",BS51="",BS52="",BS53="",BS54="",BS55=""),"",BL49)</f>
        <v/>
      </c>
      <c r="BT49" s="67" t="str">
        <f>IF(AND(BT50="",BT51="",BT52="",BT53="",BT54="",BT55=""),"",BL49)</f>
        <v/>
      </c>
      <c r="BY49" s="67"/>
    </row>
    <row r="50" spans="1:77" ht="25.2" customHeight="1" thickTop="1" thickBot="1" x14ac:dyDescent="0.3">
      <c r="A50">
        <v>2</v>
      </c>
      <c r="B50" t="s">
        <v>155</v>
      </c>
      <c r="C50" s="62"/>
      <c r="D50" s="62"/>
      <c r="E50" s="62"/>
      <c r="F50" s="62"/>
      <c r="G50" s="62"/>
      <c r="H50" s="62"/>
      <c r="I50" s="62"/>
      <c r="J50" s="42"/>
      <c r="K50" s="42"/>
      <c r="L50" s="42"/>
      <c r="M50" s="42"/>
      <c r="N50" s="42"/>
      <c r="O50" s="42"/>
      <c r="P50" s="42"/>
      <c r="Q50" s="42"/>
      <c r="BC50" s="66"/>
      <c r="BK50" s="67" t="str">
        <f>IF(BR52="م",BL52,"")</f>
        <v/>
      </c>
      <c r="BL50" s="54">
        <v>46</v>
      </c>
      <c r="BM50" s="54">
        <v>74</v>
      </c>
      <c r="BN50" s="54" t="s">
        <v>1032</v>
      </c>
      <c r="BQ50" s="67" t="str">
        <f>IFERROR(VLOOKUP(BN50,$K$9:$T$21,10,0),"")</f>
        <v/>
      </c>
      <c r="BR50" s="69" t="str">
        <f>IFERROR(IF(VLOOKUP($D$1,ورقة4!$A$3:$BD$9000,MATCH(BM50,ورقة4!$A$2:$BD$2,0),0)=0,"",VLOOKUP($D$1,ورقة4!$A$3:$BD$9000,MATCH(BM50,ورقة4!$A$2:$BD$2,0),0)),"")</f>
        <v/>
      </c>
      <c r="BS50" s="64" t="str">
        <f t="shared" ref="BS50" si="51">IF(BR50="م",BL50,"")</f>
        <v/>
      </c>
      <c r="BT50" s="67" t="str">
        <f t="shared" ref="BT50" si="52">IF(BR50="","",BL50)</f>
        <v/>
      </c>
      <c r="BY50" s="67"/>
    </row>
    <row r="51" spans="1:77" ht="25.2" customHeight="1" thickTop="1" thickBot="1" x14ac:dyDescent="0.3">
      <c r="A51">
        <v>3</v>
      </c>
      <c r="B51" t="s">
        <v>156</v>
      </c>
      <c r="C51" s="62"/>
      <c r="D51" s="62"/>
      <c r="E51" s="62"/>
      <c r="F51" s="62"/>
      <c r="G51" s="62"/>
      <c r="H51" s="62"/>
      <c r="I51" s="62"/>
      <c r="J51" s="42"/>
      <c r="K51" s="42"/>
      <c r="L51" s="42"/>
      <c r="M51" s="42"/>
      <c r="N51" s="42"/>
      <c r="O51" s="42"/>
      <c r="P51" s="42"/>
      <c r="Q51" s="42"/>
      <c r="BC51" s="66"/>
      <c r="BK51" s="67" t="str">
        <f>IF(BR53="م",BL53,"")</f>
        <v/>
      </c>
      <c r="BL51" s="139">
        <v>47</v>
      </c>
      <c r="BM51" s="54">
        <v>75</v>
      </c>
      <c r="BN51" s="54" t="s">
        <v>1033</v>
      </c>
      <c r="BQ51" s="67" t="str">
        <f>IFERROR(VLOOKUP(BN51,$K$9:$T$21,10,0),"")</f>
        <v/>
      </c>
      <c r="BR51" s="69" t="str">
        <f>IFERROR(IF(VLOOKUP($D$1,ورقة4!$A$3:$BD$9000,MATCH(BM51,ورقة4!$A$2:$BD$2,0),0)=0,"",VLOOKUP($D$1,ورقة4!$A$3:$BD$9000,MATCH(BM51,ورقة4!$A$2:$BD$2,0),0)),"")</f>
        <v/>
      </c>
      <c r="BS51" s="64" t="str">
        <f t="shared" ref="BS51:BS55" si="53">IF(BR51="م",BL51,"")</f>
        <v/>
      </c>
      <c r="BT51" s="67" t="str">
        <f t="shared" ref="BT51:BT55" si="54">IF(BR51="","",BL51)</f>
        <v/>
      </c>
      <c r="BY51" s="67"/>
    </row>
    <row r="52" spans="1:77" ht="25.2" customHeight="1" thickTop="1" thickBot="1" x14ac:dyDescent="0.3">
      <c r="A52">
        <v>4</v>
      </c>
      <c r="B52" t="s">
        <v>157</v>
      </c>
      <c r="C52" s="63"/>
      <c r="D52" s="63"/>
      <c r="E52" s="63"/>
      <c r="F52" s="63"/>
      <c r="G52" s="63"/>
      <c r="H52" s="64"/>
      <c r="I52" s="64"/>
      <c r="J52" s="29"/>
      <c r="K52" s="38"/>
      <c r="L52" s="38"/>
      <c r="M52" s="29"/>
      <c r="N52" s="29"/>
      <c r="O52" s="43"/>
      <c r="P52" s="43"/>
      <c r="Q52" s="43"/>
      <c r="BC52" s="66"/>
      <c r="BK52" s="67" t="str">
        <f>IF(BR54="م",BL54,"")</f>
        <v/>
      </c>
      <c r="BL52" s="54">
        <v>48</v>
      </c>
      <c r="BM52" s="54">
        <v>76</v>
      </c>
      <c r="BN52" s="54" t="s">
        <v>1034</v>
      </c>
      <c r="BQ52" s="67" t="str">
        <f>IFERROR(VLOOKUP(BN52,$K$9:$T$21,10,0),"")</f>
        <v/>
      </c>
      <c r="BR52" s="69" t="str">
        <f>IFERROR(IF(VLOOKUP($D$1,ورقة4!$A$3:$BD$9000,MATCH(BM52,ورقة4!$A$2:$BD$2,0),0)=0,"",VLOOKUP($D$1,ورقة4!$A$3:$BD$9000,MATCH(BM52,ورقة4!$A$2:$BD$2,0),0)),"")</f>
        <v/>
      </c>
      <c r="BS52" s="64" t="str">
        <f t="shared" si="53"/>
        <v/>
      </c>
      <c r="BT52" s="67" t="str">
        <f t="shared" si="54"/>
        <v/>
      </c>
      <c r="BY52" s="67"/>
    </row>
    <row r="53" spans="1:77" ht="25.2" customHeight="1" thickTop="1" thickBot="1" x14ac:dyDescent="0.3">
      <c r="A53">
        <v>5</v>
      </c>
      <c r="B53" t="s">
        <v>158</v>
      </c>
      <c r="C53" s="64"/>
      <c r="D53" s="64"/>
      <c r="E53" s="64"/>
      <c r="F53" s="64"/>
      <c r="G53" s="64"/>
      <c r="H53" s="70"/>
      <c r="I53" s="70"/>
      <c r="O53" s="29"/>
      <c r="P53" s="29"/>
      <c r="Q53" s="29"/>
      <c r="BC53" s="66"/>
      <c r="BL53" s="139">
        <v>49</v>
      </c>
      <c r="BM53" s="54">
        <v>77</v>
      </c>
      <c r="BN53" s="54" t="s">
        <v>1035</v>
      </c>
      <c r="BQ53" s="67" t="str">
        <f>IFERROR(VLOOKUP(BN53,$K$9:$T$21,10,0),"")</f>
        <v/>
      </c>
      <c r="BR53" s="69" t="str">
        <f>IFERROR(IF(VLOOKUP($D$1,ورقة4!$A$3:$BD$9000,MATCH(BM53,ورقة4!$A$2:$BD$2,0),0)=0,"",VLOOKUP($D$1,ورقة4!$A$3:$BD$9000,MATCH(BM53,ورقة4!$A$2:$BD$2,0),0)),"")</f>
        <v/>
      </c>
      <c r="BS53" s="64" t="str">
        <f t="shared" si="53"/>
        <v/>
      </c>
      <c r="BT53" s="67" t="str">
        <f t="shared" si="54"/>
        <v/>
      </c>
    </row>
    <row r="54" spans="1:77" ht="25.2" customHeight="1" thickTop="1" thickBot="1" x14ac:dyDescent="0.3">
      <c r="A54">
        <v>6</v>
      </c>
      <c r="B54" t="s">
        <v>159</v>
      </c>
      <c r="C54" s="64"/>
      <c r="D54" s="64"/>
      <c r="E54" s="64"/>
      <c r="F54" s="64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AV54" s="54"/>
      <c r="AW54" s="54"/>
      <c r="AX54" s="54"/>
      <c r="BA54" s="53"/>
      <c r="BL54" s="54">
        <v>50</v>
      </c>
      <c r="BM54" s="54">
        <v>78</v>
      </c>
      <c r="BN54" s="54" t="s">
        <v>1036</v>
      </c>
      <c r="BQ54" s="67" t="str">
        <f>IFERROR(VLOOKUP(BN54,$K$9:$T$21,10,0),"")</f>
        <v/>
      </c>
      <c r="BR54" s="69" t="str">
        <f>IFERROR(IF(VLOOKUP($D$1,ورقة4!$A$3:$BD$9000,MATCH(BM54,ورقة4!$A$2:$BD$2,0),0)=0,"",VLOOKUP($D$1,ورقة4!$A$3:$BD$9000,MATCH(BM54,ورقة4!$A$2:$BD$2,0),0)),"")</f>
        <v/>
      </c>
      <c r="BS54" s="64" t="str">
        <f t="shared" si="53"/>
        <v/>
      </c>
      <c r="BT54" s="67" t="str">
        <f t="shared" si="54"/>
        <v/>
      </c>
      <c r="BU54" s="54"/>
      <c r="BV54" s="54"/>
    </row>
    <row r="55" spans="1:77" ht="23.25" customHeight="1" thickBot="1" x14ac:dyDescent="0.3">
      <c r="A55">
        <v>7</v>
      </c>
      <c r="B55" t="s">
        <v>3205</v>
      </c>
      <c r="C55" s="64"/>
      <c r="D55" s="64"/>
      <c r="E55" s="64"/>
      <c r="F55" s="2"/>
      <c r="G55" s="2"/>
      <c r="H55" s="2"/>
      <c r="I55" s="2"/>
      <c r="J55" s="23"/>
      <c r="K55" s="23"/>
      <c r="L55" s="23"/>
      <c r="M55" s="23"/>
      <c r="N55" s="38"/>
      <c r="O55" s="38"/>
      <c r="P55" s="38"/>
      <c r="Q55" s="38"/>
      <c r="AV55" s="54"/>
      <c r="AW55" s="54"/>
      <c r="AX55" s="54"/>
      <c r="BA55" s="53"/>
      <c r="BL55" s="139">
        <v>51</v>
      </c>
      <c r="BM55" s="72">
        <v>79</v>
      </c>
      <c r="BN55" s="72" t="s">
        <v>1037</v>
      </c>
      <c r="BQ55" s="53"/>
      <c r="BR55" s="69" t="str">
        <f>IFERROR(IF(VLOOKUP($D$1,ورقة4!$A$3:$BD$9000,MATCH(BM55,ورقة4!$A$2:$BD$2,0),0)=0,"",VLOOKUP($D$1,ورقة4!$A$3:$BD$9000,MATCH(BM55,ورقة4!$A$2:$BD$2,0),0)),"")</f>
        <v/>
      </c>
      <c r="BS55" s="64" t="str">
        <f t="shared" si="53"/>
        <v/>
      </c>
      <c r="BT55" s="67" t="str">
        <f t="shared" si="54"/>
        <v/>
      </c>
    </row>
    <row r="56" spans="1:77" ht="23.25" customHeight="1" thickBot="1" x14ac:dyDescent="0.3">
      <c r="A56">
        <v>8</v>
      </c>
      <c r="B56" t="s">
        <v>3203</v>
      </c>
      <c r="C56" s="64"/>
      <c r="D56" s="64"/>
      <c r="E56" s="64"/>
      <c r="F56" s="44"/>
      <c r="G56" s="44"/>
      <c r="H56" s="44"/>
      <c r="I56" s="44"/>
      <c r="J56" s="44"/>
      <c r="K56" s="44"/>
      <c r="L56" s="44"/>
      <c r="M56" s="44"/>
      <c r="N56" s="39"/>
      <c r="O56" s="39"/>
      <c r="P56" s="39"/>
      <c r="Q56" s="39"/>
      <c r="AV56" s="54"/>
      <c r="AW56" s="54"/>
      <c r="AX56" s="54"/>
      <c r="BA56" s="53"/>
      <c r="BL56" s="54">
        <v>52</v>
      </c>
      <c r="BM56" s="141"/>
      <c r="BN56" s="141" t="s">
        <v>154</v>
      </c>
      <c r="BR56" s="69" t="str">
        <f>IFERROR(IF(VLOOKUP($D$1,ورقة4!$A$3:$BD$9000,MATCH(BM56,ورقة4!$A$2:$BD$2,0),0)=0,"",VLOOKUP($D$1,ورقة4!$A$3:$BD$9000,MATCH(BM56,ورقة4!$A$2:$BD$2,0),0)),"")</f>
        <v/>
      </c>
      <c r="BS56" s="67" t="str">
        <f>IF(AND(BS57="",BS58="",BS59="",BS60="",BS61="",BS62=""),"",BL56)</f>
        <v/>
      </c>
      <c r="BT56" s="67" t="str">
        <f>IF(AND(BT57="",BT58="",BT59="",BT60="",BT61="",BT62=""),"",BL56)</f>
        <v/>
      </c>
    </row>
    <row r="57" spans="1:77" ht="21.6" thickBot="1" x14ac:dyDescent="0.45">
      <c r="A57">
        <v>9</v>
      </c>
      <c r="B57" t="s">
        <v>3204</v>
      </c>
      <c r="C57" s="64"/>
      <c r="D57" s="64"/>
      <c r="E57" s="64"/>
      <c r="F57" s="46"/>
      <c r="G57" s="46"/>
      <c r="H57" s="46"/>
      <c r="I57" s="45"/>
      <c r="J57" s="45"/>
      <c r="K57" s="47"/>
      <c r="L57" s="48"/>
      <c r="M57" s="48"/>
      <c r="N57" s="49"/>
      <c r="O57" s="49"/>
      <c r="P57" s="49"/>
      <c r="Q57" s="49"/>
      <c r="AV57" s="54"/>
      <c r="BL57" s="139">
        <v>53</v>
      </c>
      <c r="BM57" s="72">
        <v>80</v>
      </c>
      <c r="BN57" s="72" t="s">
        <v>1038</v>
      </c>
      <c r="BR57" s="69" t="str">
        <f>IFERROR(IF(VLOOKUP($D$1,ورقة4!$A$3:$BD$9000,MATCH(BM57,ورقة4!$A$2:$BD$2,0),0)=0,"",VLOOKUP($D$1,ورقة4!$A$3:$BD$9000,MATCH(BM57,ورقة4!$A$2:$BD$2,0),0)),"")</f>
        <v/>
      </c>
      <c r="BS57" s="64" t="str">
        <f t="shared" ref="BS57" si="55">IF(BR57="م",BL57,"")</f>
        <v/>
      </c>
      <c r="BT57" s="67" t="str">
        <f t="shared" ref="BT57" si="56">IF(BR57="","",BL57)</f>
        <v/>
      </c>
    </row>
    <row r="58" spans="1:77" ht="21.6" thickBot="1" x14ac:dyDescent="0.45">
      <c r="A58" s="71">
        <v>10</v>
      </c>
      <c r="B58" t="s">
        <v>3795</v>
      </c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O58" s="50"/>
      <c r="P58" s="50"/>
      <c r="Q58" s="50"/>
      <c r="BL58" s="54">
        <v>54</v>
      </c>
      <c r="BM58" s="72">
        <v>81</v>
      </c>
      <c r="BN58" s="72" t="s">
        <v>1039</v>
      </c>
      <c r="BR58" s="69" t="str">
        <f>IFERROR(IF(VLOOKUP($D$1,ورقة4!$A$3:$BD$9000,MATCH(BM58,ورقة4!$A$2:$BD$2,0),0)=0,"",VLOOKUP($D$1,ورقة4!$A$3:$BD$9000,MATCH(BM58,ورقة4!$A$2:$BD$2,0),0)),"")</f>
        <v/>
      </c>
      <c r="BS58" s="64" t="str">
        <f t="shared" ref="BS58:BS62" si="57">IF(BR58="م",BL58,"")</f>
        <v/>
      </c>
      <c r="BT58" s="67" t="str">
        <f t="shared" ref="BT58:BT62" si="58">IF(BR58="","",BL58)</f>
        <v/>
      </c>
    </row>
    <row r="59" spans="1:77" ht="21.6" thickBot="1" x14ac:dyDescent="0.4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AM59" s="65"/>
      <c r="BL59" s="139">
        <v>55</v>
      </c>
      <c r="BM59" s="72">
        <v>82</v>
      </c>
      <c r="BN59" s="72" t="s">
        <v>1040</v>
      </c>
      <c r="BR59" s="69" t="str">
        <f>IFERROR(IF(VLOOKUP($D$1,ورقة4!$A$3:$BD$9000,MATCH(BM59,ورقة4!$A$2:$BD$2,0),0)=0,"",VLOOKUP($D$1,ورقة4!$A$3:$BD$9000,MATCH(BM59,ورقة4!$A$2:$BD$2,0),0)),"")</f>
        <v/>
      </c>
      <c r="BS59" s="64" t="str">
        <f t="shared" si="57"/>
        <v/>
      </c>
      <c r="BT59" s="67" t="str">
        <f t="shared" si="58"/>
        <v/>
      </c>
    </row>
    <row r="60" spans="1:77" ht="14.25" customHeight="1" thickTop="1" thickBot="1" x14ac:dyDescent="0.3">
      <c r="BL60" s="54">
        <v>56</v>
      </c>
      <c r="BM60" s="72">
        <v>83</v>
      </c>
      <c r="BN60" s="72" t="s">
        <v>1041</v>
      </c>
      <c r="BR60" s="69" t="str">
        <f>IFERROR(IF(VLOOKUP($D$1,ورقة4!$A$3:$BD$9000,MATCH(BM60,ورقة4!$A$2:$BD$2,0),0)=0,"",VLOOKUP($D$1,ورقة4!$A$3:$BD$9000,MATCH(BM60,ورقة4!$A$2:$BD$2,0),0)),"")</f>
        <v/>
      </c>
      <c r="BS60" s="64" t="str">
        <f t="shared" si="57"/>
        <v/>
      </c>
      <c r="BT60" s="67" t="str">
        <f t="shared" si="58"/>
        <v/>
      </c>
    </row>
    <row r="61" spans="1:77" ht="14.25" customHeight="1" thickBot="1" x14ac:dyDescent="0.3">
      <c r="BL61" s="139">
        <v>57</v>
      </c>
      <c r="BM61" s="72">
        <v>84</v>
      </c>
      <c r="BN61" s="72" t="s">
        <v>1010</v>
      </c>
      <c r="BR61" s="69" t="str">
        <f>IFERROR(IF(VLOOKUP($D$1,ورقة4!$A$3:$BD$9000,MATCH(BM61,ورقة4!$A$2:$BD$2,0),0)=0,"",VLOOKUP($D$1,ورقة4!$A$3:$BD$9000,MATCH(BM61,ورقة4!$A$2:$BD$2,0),0)),"")</f>
        <v/>
      </c>
      <c r="BS61" s="64" t="str">
        <f t="shared" si="57"/>
        <v/>
      </c>
      <c r="BT61" s="67" t="str">
        <f t="shared" si="58"/>
        <v/>
      </c>
    </row>
    <row r="62" spans="1:77" ht="14.25" customHeight="1" x14ac:dyDescent="0.25">
      <c r="BL62" s="54">
        <v>58</v>
      </c>
      <c r="BM62" s="72" t="str">
        <f>IF(U13&lt;&gt;0,U13,"a8")</f>
        <v>a8</v>
      </c>
      <c r="BN62" s="72" t="str">
        <f>V13</f>
        <v>اختر اسم المقرر الاختياري من السنة الرابعة</v>
      </c>
      <c r="BR62" s="69" t="str">
        <f>IFERROR(IF(VLOOKUP($D$1,ورقة4!$A$3:$BD$9000,MATCH(BM62,ورقة4!$A$2:$BD$2,0),0)=0,"",VLOOKUP($D$1,ورقة4!$A$3:$BD$9000,MATCH(BM62,ورقة4!$A$2:$BD$2,0),0)),"")</f>
        <v/>
      </c>
      <c r="BS62" s="64" t="str">
        <f t="shared" si="57"/>
        <v/>
      </c>
      <c r="BT62" s="67" t="str">
        <f t="shared" si="58"/>
        <v/>
      </c>
    </row>
    <row r="63" spans="1:77" ht="14.25" customHeight="1" x14ac:dyDescent="0.25">
      <c r="BT63" s="67"/>
    </row>
  </sheetData>
  <sheetProtection algorithmName="SHA-512" hashValue="fEfsElhQ6Lb3V8D8sIKonl1vMvgzimAIN6rSFvo/nh3hcAE2Fv2NXqg4BQUwN2Q0zZu6xs1pJ+dNo+IuayNidA==" saltValue="LVfaFHHWqt+jW+/yt/2r+w==" spinCount="100000" sheet="1" selectLockedCells="1"/>
  <mergeCells count="134">
    <mergeCell ref="J2:L2"/>
    <mergeCell ref="G2:I2"/>
    <mergeCell ref="AE5:AG5"/>
    <mergeCell ref="V9:AA9"/>
    <mergeCell ref="V10:AA10"/>
    <mergeCell ref="V12:AA12"/>
    <mergeCell ref="V13:AA13"/>
    <mergeCell ref="K26:R26"/>
    <mergeCell ref="K27:R27"/>
    <mergeCell ref="K17:R17"/>
    <mergeCell ref="K18:R18"/>
    <mergeCell ref="K19:R19"/>
    <mergeCell ref="K20:R20"/>
    <mergeCell ref="K21:R21"/>
    <mergeCell ref="K22:R22"/>
    <mergeCell ref="K23:R23"/>
    <mergeCell ref="K9:R9"/>
    <mergeCell ref="K10:R10"/>
    <mergeCell ref="K11:R11"/>
    <mergeCell ref="K12:R12"/>
    <mergeCell ref="K13:R13"/>
    <mergeCell ref="V11:AA11"/>
    <mergeCell ref="S3:U3"/>
    <mergeCell ref="M5:O5"/>
    <mergeCell ref="AH2:AJ2"/>
    <mergeCell ref="AK2:AL2"/>
    <mergeCell ref="AH4:AL4"/>
    <mergeCell ref="AE4:AG4"/>
    <mergeCell ref="AE2:AG2"/>
    <mergeCell ref="AH3:AL3"/>
    <mergeCell ref="AH1:AL1"/>
    <mergeCell ref="AB2:AD2"/>
    <mergeCell ref="AB1:AD1"/>
    <mergeCell ref="AB3:AD3"/>
    <mergeCell ref="AB4:AD4"/>
    <mergeCell ref="AE1:AG1"/>
    <mergeCell ref="AE3:AG3"/>
    <mergeCell ref="V1:X1"/>
    <mergeCell ref="V8:AA8"/>
    <mergeCell ref="V4:X4"/>
    <mergeCell ref="Y2:AA2"/>
    <mergeCell ref="Y4:AA4"/>
    <mergeCell ref="S1:U1"/>
    <mergeCell ref="S2:U2"/>
    <mergeCell ref="Y3:AA3"/>
    <mergeCell ref="V2:X2"/>
    <mergeCell ref="V3:X3"/>
    <mergeCell ref="Y1:AA1"/>
    <mergeCell ref="S4:U4"/>
    <mergeCell ref="A5:C5"/>
    <mergeCell ref="P1:R1"/>
    <mergeCell ref="P2:R2"/>
    <mergeCell ref="P3:R3"/>
    <mergeCell ref="P4:R4"/>
    <mergeCell ref="G4:I4"/>
    <mergeCell ref="G1:I1"/>
    <mergeCell ref="J1:L1"/>
    <mergeCell ref="G3:I3"/>
    <mergeCell ref="J3:L3"/>
    <mergeCell ref="J4:L4"/>
    <mergeCell ref="A1:C1"/>
    <mergeCell ref="A2:C2"/>
    <mergeCell ref="A3:C3"/>
    <mergeCell ref="A4:C4"/>
    <mergeCell ref="M1:O1"/>
    <mergeCell ref="M2:O2"/>
    <mergeCell ref="M3:O3"/>
    <mergeCell ref="M4:O4"/>
    <mergeCell ref="D4:F4"/>
    <mergeCell ref="D1:F1"/>
    <mergeCell ref="D3:F3"/>
    <mergeCell ref="D2:F2"/>
    <mergeCell ref="D5:L5"/>
    <mergeCell ref="P5:R5"/>
    <mergeCell ref="S5:U5"/>
    <mergeCell ref="V5:X5"/>
    <mergeCell ref="Y5:AA5"/>
    <mergeCell ref="AB5:AD5"/>
    <mergeCell ref="K24:R24"/>
    <mergeCell ref="K25:R25"/>
    <mergeCell ref="K16:R16"/>
    <mergeCell ref="AC18:AG18"/>
    <mergeCell ref="AC14:AG14"/>
    <mergeCell ref="AC15:AG15"/>
    <mergeCell ref="AC16:AG16"/>
    <mergeCell ref="V18:AA18"/>
    <mergeCell ref="V19:AA19"/>
    <mergeCell ref="V20:AA20"/>
    <mergeCell ref="AC8:AG8"/>
    <mergeCell ref="AC9:AG9"/>
    <mergeCell ref="AC12:AG12"/>
    <mergeCell ref="K14:R14"/>
    <mergeCell ref="K15:R15"/>
    <mergeCell ref="J7:AA7"/>
    <mergeCell ref="K8:T8"/>
    <mergeCell ref="AC10:AG10"/>
    <mergeCell ref="V24:AA24"/>
    <mergeCell ref="AH10:AJ10"/>
    <mergeCell ref="AC7:AG7"/>
    <mergeCell ref="AH7:AJ7"/>
    <mergeCell ref="AH17:AJ17"/>
    <mergeCell ref="AH18:AJ18"/>
    <mergeCell ref="AH15:AJ15"/>
    <mergeCell ref="AH16:AJ16"/>
    <mergeCell ref="AH14:AJ14"/>
    <mergeCell ref="AH8:AJ8"/>
    <mergeCell ref="AH9:AJ9"/>
    <mergeCell ref="AH12:AJ12"/>
    <mergeCell ref="AC11:AG11"/>
    <mergeCell ref="AH11:AJ11"/>
    <mergeCell ref="V16:AA16"/>
    <mergeCell ref="V17:AA17"/>
    <mergeCell ref="K35:R35"/>
    <mergeCell ref="AC20:AJ20"/>
    <mergeCell ref="V23:AA23"/>
    <mergeCell ref="AC13:AG13"/>
    <mergeCell ref="AH13:AJ13"/>
    <mergeCell ref="AC17:AG17"/>
    <mergeCell ref="AC19:AG19"/>
    <mergeCell ref="AH19:AJ19"/>
    <mergeCell ref="V22:AA22"/>
    <mergeCell ref="V21:AA21"/>
    <mergeCell ref="K28:R28"/>
    <mergeCell ref="K29:R29"/>
    <mergeCell ref="K30:R30"/>
    <mergeCell ref="K31:R31"/>
    <mergeCell ref="K32:R32"/>
    <mergeCell ref="K33:R33"/>
    <mergeCell ref="K34:R34"/>
    <mergeCell ref="V14:AA14"/>
    <mergeCell ref="V15:AA15"/>
    <mergeCell ref="V25:AA25"/>
    <mergeCell ref="V26:AA26"/>
    <mergeCell ref="V27:AA27"/>
  </mergeCells>
  <phoneticPr fontId="42" type="noConversion"/>
  <conditionalFormatting sqref="J9:J34 S9:T34">
    <cfRule type="expression" dxfId="15" priority="39">
      <formula>OR($K9=$BN$5,$K9=$BN$13,$K9=$BN$20,$K9=$BN$28,$K9=$BN$35,$K9=$BN$42,$K9=$BN$49,$K9=$BN$49,$K9=$BN$56)</formula>
    </cfRule>
  </conditionalFormatting>
  <conditionalFormatting sqref="J9:J34">
    <cfRule type="expression" dxfId="14" priority="3">
      <formula>$K9=""</formula>
    </cfRule>
  </conditionalFormatting>
  <conditionalFormatting sqref="K8 K9:R34">
    <cfRule type="containsBlanks" dxfId="13" priority="12">
      <formula>LEN(TRIM(K8))=0</formula>
    </cfRule>
  </conditionalFormatting>
  <conditionalFormatting sqref="K9:R34">
    <cfRule type="containsText" dxfId="12" priority="17" operator="containsText" text="مقررات">
      <formula>NOT(ISERROR(SEARCH("مقررات",K9)))</formula>
    </cfRule>
  </conditionalFormatting>
  <conditionalFormatting sqref="S9:T34">
    <cfRule type="expression" dxfId="11" priority="40">
      <formula>$K9=""</formula>
    </cfRule>
  </conditionalFormatting>
  <conditionalFormatting sqref="V16:AA17">
    <cfRule type="expression" dxfId="10" priority="1">
      <formula>$F$37&lt;&gt;$G$37</formula>
    </cfRule>
  </conditionalFormatting>
  <dataValidations count="10">
    <dataValidation type="list" allowBlank="1" showInputMessage="1" showErrorMessage="1" sqref="AH13:AJ13" xr:uid="{00000000-0002-0000-0200-000000000000}">
      <formula1>$BS$1:$BS$2</formula1>
    </dataValidation>
    <dataValidation type="list" allowBlank="1" showInputMessage="1" showErrorMessage="1" sqref="D5:L5" xr:uid="{00000000-0002-0000-0200-000001000000}">
      <formula1>$AO$1:$AO$8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T34" xr:uid="{A8FFC949-4939-443F-9FCA-06DB0D4EAB6E}">
      <formula1>AND($AN$1=0,T34=1)</formula1>
    </dataValidation>
    <dataValidation type="list" allowBlank="1" showInputMessage="1" showErrorMessage="1" sqref="V15" xr:uid="{00000000-0002-0000-0200-000004000000}">
      <formula1>$BT$1:$BT$2</formula1>
    </dataValidation>
    <dataValidation type="list" allowBlank="1" showInputMessage="1" showErrorMessage="1" sqref="V10:AA10" xr:uid="{CF383D2F-BE6A-4228-9EE6-4D8F5E9F832A}">
      <formula1>$BV$6:$BV$12</formula1>
    </dataValidation>
    <dataValidation type="list" allowBlank="1" showInputMessage="1" showErrorMessage="1" sqref="V11:AA11" xr:uid="{6029BD00-7809-4436-B81B-A79B68844CFD}">
      <formula1>$BV$13:$BV$19</formula1>
    </dataValidation>
    <dataValidation type="list" allowBlank="1" showInputMessage="1" showErrorMessage="1" sqref="V12:AA12" xr:uid="{3D49B479-AA24-45FB-863B-A37C9771AECF}">
      <formula1>$BV$20:$BV$28</formula1>
    </dataValidation>
    <dataValidation type="list" allowBlank="1" showInputMessage="1" showErrorMessage="1" sqref="V13:AA13" xr:uid="{657B107F-7144-4E91-A851-73DD71CBB639}">
      <formula1>$BV$29:$BV$35</formula1>
    </dataValidation>
    <dataValidation type="custom" allowBlank="1" showInputMessage="1" showErrorMessage="1" errorTitle="اقرأ رسالة الخطأ" error="يجب أن تتأكد أولاً بأن جميع البيانات المطلوبة ممتلئة بالمعلومات الصحيحة دون أية نقص، ثم اضغط على الرقم (1) لتتمكن من اختيار المقرر_x000a_كما يجب عليك أولأ أن تختار اسم المقرر الاختياري من القائمة الجانبية" sqref="T10:T33" xr:uid="{7059628A-C862-4F26-A550-5F1EAC314281}">
      <formula1>AND($AN$1=0,T10=1,J10&lt;205)</formula1>
    </dataValidation>
    <dataValidation type="list" allowBlank="1" showInputMessage="1" showErrorMessage="1" sqref="V17:AA17" xr:uid="{C0F929EA-E901-4400-92A5-3FB708E30F85}">
      <formula1>$BF$1:$BF$7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51"/>
  <sheetViews>
    <sheetView rightToLeft="1" zoomScale="90" zoomScaleNormal="90" workbookViewId="0">
      <selection activeCell="U1" sqref="U1:AA1048576"/>
    </sheetView>
  </sheetViews>
  <sheetFormatPr defaultColWidth="8.8984375" defaultRowHeight="15" x14ac:dyDescent="0.25"/>
  <cols>
    <col min="1" max="1" width="1.296875" style="1" customWidth="1"/>
    <col min="2" max="4" width="5.69921875" style="1" customWidth="1"/>
    <col min="5" max="8" width="5.69921875" style="9" customWidth="1"/>
    <col min="9" max="12" width="5.69921875" style="1" customWidth="1"/>
    <col min="13" max="15" width="5.69921875" style="9" customWidth="1"/>
    <col min="16" max="18" width="5.69921875" style="1" customWidth="1"/>
    <col min="19" max="19" width="1.296875" style="1" customWidth="1"/>
    <col min="20" max="20" width="0.59765625" style="143" customWidth="1"/>
    <col min="21" max="21" width="6" style="143" hidden="1" customWidth="1"/>
    <col min="22" max="22" width="3" style="143" hidden="1" customWidth="1"/>
    <col min="23" max="23" width="6" style="143" hidden="1" customWidth="1"/>
    <col min="24" max="25" width="3" style="143" hidden="1" customWidth="1"/>
    <col min="26" max="26" width="12.296875" style="143" hidden="1" customWidth="1"/>
    <col min="27" max="27" width="3" style="143" hidden="1" customWidth="1"/>
    <col min="28" max="28" width="1.09765625" style="143" customWidth="1"/>
    <col min="29" max="29" width="8.8984375" style="143" customWidth="1"/>
    <col min="30" max="30" width="8.8984375" style="1"/>
    <col min="31" max="31" width="30.19921875" style="1" customWidth="1"/>
    <col min="32" max="16383" width="8.8984375" style="1"/>
    <col min="16384" max="16384" width="9.765625E-2" style="1" customWidth="1"/>
  </cols>
  <sheetData>
    <row r="1" spans="2:36" ht="18.600000000000001" customHeight="1" thickTop="1" thickBot="1" x14ac:dyDescent="0.3">
      <c r="B1" s="333">
        <f ca="1">NOW()</f>
        <v>45490.455696759258</v>
      </c>
      <c r="C1" s="333"/>
      <c r="D1" s="333"/>
      <c r="E1" s="333"/>
      <c r="F1" s="384" t="s">
        <v>3798</v>
      </c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AC1" s="153"/>
      <c r="AD1" s="365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/>
      </c>
      <c r="AE1" s="366"/>
      <c r="AF1" s="366"/>
      <c r="AG1" s="366"/>
      <c r="AH1" s="367"/>
      <c r="AI1" s="79"/>
      <c r="AJ1" s="78">
        <f>COUNT(AA3:AA25)</f>
        <v>0</v>
      </c>
    </row>
    <row r="2" spans="2:36" s="167" customFormat="1" ht="24.6" customHeight="1" thickBot="1" x14ac:dyDescent="0.3">
      <c r="B2" s="334" t="s">
        <v>160</v>
      </c>
      <c r="C2" s="335"/>
      <c r="D2" s="410">
        <f>'إختيار المقررات'!D1</f>
        <v>0</v>
      </c>
      <c r="E2" s="410"/>
      <c r="F2" s="410"/>
      <c r="G2" s="335" t="s">
        <v>161</v>
      </c>
      <c r="H2" s="335"/>
      <c r="I2" s="410" t="e">
        <f>'إختيار المقررات'!D2</f>
        <v>#N/A</v>
      </c>
      <c r="J2" s="410"/>
      <c r="K2" s="410"/>
      <c r="L2" s="335" t="s">
        <v>92</v>
      </c>
      <c r="M2" s="335"/>
      <c r="N2" s="335"/>
      <c r="O2" s="419" t="str">
        <f>'إختيار المقررات'!J1</f>
        <v/>
      </c>
      <c r="P2" s="419"/>
      <c r="Q2" s="419"/>
      <c r="R2" s="420"/>
      <c r="T2" s="147"/>
      <c r="U2" s="147"/>
      <c r="V2" s="147"/>
      <c r="W2" s="147"/>
      <c r="X2" s="147"/>
      <c r="Y2" s="147"/>
      <c r="Z2" s="147"/>
      <c r="AA2" s="147"/>
      <c r="AB2" s="147"/>
      <c r="AC2" s="153"/>
      <c r="AD2" s="368"/>
      <c r="AE2" s="369"/>
      <c r="AF2" s="369"/>
      <c r="AG2" s="369"/>
      <c r="AH2" s="370"/>
      <c r="AI2" s="80" t="s">
        <v>998</v>
      </c>
    </row>
    <row r="3" spans="2:36" s="167" customFormat="1" ht="16.2" customHeight="1" thickTop="1" thickBot="1" x14ac:dyDescent="0.3">
      <c r="B3" s="336" t="s">
        <v>93</v>
      </c>
      <c r="C3" s="337"/>
      <c r="D3" s="411" t="str">
        <f>'إختيار المقررات'!P1</f>
        <v/>
      </c>
      <c r="E3" s="411"/>
      <c r="F3" s="411"/>
      <c r="G3" s="337" t="s">
        <v>94</v>
      </c>
      <c r="H3" s="337"/>
      <c r="I3" s="411" t="str">
        <f>'إختيار المقررات'!V1</f>
        <v/>
      </c>
      <c r="J3" s="411"/>
      <c r="K3" s="411"/>
      <c r="L3" s="337" t="s">
        <v>164</v>
      </c>
      <c r="M3" s="337"/>
      <c r="N3" s="337"/>
      <c r="O3" s="415" t="e">
        <f>'إختيار المقررات'!AH1</f>
        <v>#N/A</v>
      </c>
      <c r="P3" s="415"/>
      <c r="Q3" s="415"/>
      <c r="R3" s="416"/>
      <c r="T3" s="147"/>
      <c r="U3" s="190">
        <f>16/3</f>
        <v>5.333333333333333</v>
      </c>
      <c r="V3" s="190"/>
      <c r="W3" s="190">
        <f>IF(Z3&lt;&gt;"",1,"")</f>
        <v>1</v>
      </c>
      <c r="X3" s="190">
        <v>1</v>
      </c>
      <c r="Y3" s="190">
        <f>IF(Z3&lt;&gt;"",X3,"")</f>
        <v>1</v>
      </c>
      <c r="Z3" s="190" t="str">
        <f>IF(LEN(O2)&lt;2,L2,"")</f>
        <v>الاسم والكنية:</v>
      </c>
      <c r="AA3" s="147" t="str">
        <f>IFERROR(SMALL($Y$3:$Y$26,X3),"")</f>
        <v/>
      </c>
      <c r="AB3" s="147"/>
      <c r="AC3" s="153"/>
      <c r="AD3" s="79"/>
      <c r="AE3" s="371" t="str">
        <f t="shared" ref="AE3:AE14" si="0">IFERROR(VLOOKUP(AA3,$X$3:$Z$26,3,0),"")</f>
        <v/>
      </c>
      <c r="AF3" s="371"/>
      <c r="AG3" s="371"/>
      <c r="AH3" s="79"/>
      <c r="AI3" s="79"/>
    </row>
    <row r="4" spans="2:36" s="167" customFormat="1" ht="16.2" customHeight="1" thickTop="1" thickBot="1" x14ac:dyDescent="0.3">
      <c r="B4" s="336" t="s">
        <v>163</v>
      </c>
      <c r="C4" s="337"/>
      <c r="D4" s="412" t="e">
        <f>'إختيار المقررات'!AB1</f>
        <v>#N/A</v>
      </c>
      <c r="E4" s="412"/>
      <c r="F4" s="412"/>
      <c r="G4" s="337" t="s">
        <v>166</v>
      </c>
      <c r="H4" s="337"/>
      <c r="I4" s="411" t="e">
        <f>'إختيار المقررات'!P3</f>
        <v>#N/A</v>
      </c>
      <c r="J4" s="411"/>
      <c r="K4" s="411"/>
      <c r="L4" s="337" t="s">
        <v>167</v>
      </c>
      <c r="M4" s="337"/>
      <c r="N4" s="337"/>
      <c r="O4" s="415" t="e">
        <f>'إختيار المقررات'!AB3</f>
        <v>#N/A</v>
      </c>
      <c r="P4" s="415"/>
      <c r="Q4" s="415"/>
      <c r="R4" s="416"/>
      <c r="T4" s="147"/>
      <c r="U4" s="190"/>
      <c r="V4" s="190"/>
      <c r="W4" s="190"/>
      <c r="X4" s="190">
        <v>2</v>
      </c>
      <c r="Y4" s="190">
        <f t="shared" ref="Y4:Y29" si="1">IF(Z4&lt;&gt;"",X4,"")</f>
        <v>2</v>
      </c>
      <c r="Z4" s="190" t="str">
        <f>IF(LEN(D3)&lt;2,B3,"")</f>
        <v>اسم الاب:</v>
      </c>
      <c r="AA4" s="168" t="str">
        <f>IFERROR(SMALL($Y$3:$Y$26,X4),"")</f>
        <v/>
      </c>
      <c r="AB4" s="147"/>
      <c r="AC4" s="153"/>
      <c r="AD4" s="79"/>
      <c r="AE4" s="371" t="str">
        <f t="shared" si="0"/>
        <v/>
      </c>
      <c r="AF4" s="371"/>
      <c r="AG4" s="371"/>
      <c r="AH4" s="79"/>
      <c r="AI4" s="79"/>
    </row>
    <row r="5" spans="2:36" s="167" customFormat="1" ht="16.2" customHeight="1" thickTop="1" thickBot="1" x14ac:dyDescent="0.3">
      <c r="B5" s="336" t="s">
        <v>162</v>
      </c>
      <c r="C5" s="337"/>
      <c r="D5" s="411" t="e">
        <f>'إختيار المقررات'!D3</f>
        <v>#N/A</v>
      </c>
      <c r="E5" s="411"/>
      <c r="F5" s="411"/>
      <c r="G5" s="337" t="s">
        <v>165</v>
      </c>
      <c r="H5" s="337"/>
      <c r="I5" s="411" t="e">
        <f>'إختيار المقررات'!J3</f>
        <v>#N/A</v>
      </c>
      <c r="J5" s="411"/>
      <c r="K5" s="411"/>
      <c r="L5" s="337" t="s">
        <v>168</v>
      </c>
      <c r="M5" s="337"/>
      <c r="N5" s="337"/>
      <c r="O5" s="415" t="e">
        <f>'إختيار المقررات'!AH3</f>
        <v>#N/A</v>
      </c>
      <c r="P5" s="415"/>
      <c r="Q5" s="415"/>
      <c r="R5" s="416"/>
      <c r="T5" s="147"/>
      <c r="U5" s="190"/>
      <c r="V5" s="190"/>
      <c r="W5" s="190"/>
      <c r="X5" s="190">
        <v>3</v>
      </c>
      <c r="Y5" s="190">
        <f t="shared" si="1"/>
        <v>3</v>
      </c>
      <c r="Z5" s="190" t="str">
        <f>IF(LEN(I3)&lt;2,G3,"")</f>
        <v>اسم الام:</v>
      </c>
      <c r="AA5" s="168" t="str">
        <f>IFERROR(SMALL($Y$3:$Y$26,X5),"")</f>
        <v/>
      </c>
      <c r="AB5" s="147"/>
      <c r="AC5" s="153"/>
      <c r="AD5" s="79"/>
      <c r="AE5" s="371" t="str">
        <f t="shared" si="0"/>
        <v/>
      </c>
      <c r="AF5" s="371"/>
      <c r="AG5" s="371"/>
      <c r="AH5" s="79"/>
      <c r="AI5" s="79"/>
    </row>
    <row r="6" spans="2:36" s="167" customFormat="1" ht="16.2" customHeight="1" thickTop="1" thickBot="1" x14ac:dyDescent="0.3">
      <c r="B6" s="336" t="s">
        <v>169</v>
      </c>
      <c r="C6" s="337"/>
      <c r="D6" s="411" t="e">
        <f>'إختيار المقررات'!D4</f>
        <v>#N/A</v>
      </c>
      <c r="E6" s="411"/>
      <c r="F6" s="411"/>
      <c r="G6" s="337" t="s">
        <v>170</v>
      </c>
      <c r="H6" s="337"/>
      <c r="I6" s="411" t="e">
        <f>'إختيار المقررات'!P4</f>
        <v>#N/A</v>
      </c>
      <c r="J6" s="411"/>
      <c r="K6" s="411"/>
      <c r="L6" s="337" t="s">
        <v>171</v>
      </c>
      <c r="M6" s="337"/>
      <c r="N6" s="337"/>
      <c r="O6" s="415" t="e">
        <f>'إختيار المقررات'!J4</f>
        <v>#N/A</v>
      </c>
      <c r="P6" s="415"/>
      <c r="Q6" s="415"/>
      <c r="R6" s="416"/>
      <c r="T6" s="147"/>
      <c r="U6" s="190"/>
      <c r="V6" s="190"/>
      <c r="W6" s="190"/>
      <c r="X6" s="190">
        <v>4</v>
      </c>
      <c r="Y6" s="190" t="e">
        <f t="shared" si="1"/>
        <v>#N/A</v>
      </c>
      <c r="Z6" s="190" t="e">
        <f>IF(LEN(O3)&lt;2,L3,"")</f>
        <v>#N/A</v>
      </c>
      <c r="AA6" s="168" t="str">
        <f>IFERROR(SMALL($Y$3:$Y$26,X6),"")</f>
        <v/>
      </c>
      <c r="AB6" s="147"/>
      <c r="AC6" s="153"/>
      <c r="AD6" s="79"/>
      <c r="AE6" s="371" t="str">
        <f t="shared" si="0"/>
        <v/>
      </c>
      <c r="AF6" s="371"/>
      <c r="AG6" s="371"/>
      <c r="AH6" s="79"/>
      <c r="AI6" s="79"/>
    </row>
    <row r="7" spans="2:36" s="167" customFormat="1" ht="16.2" customHeight="1" thickTop="1" thickBot="1" x14ac:dyDescent="0.3">
      <c r="B7" s="336" t="s">
        <v>172</v>
      </c>
      <c r="C7" s="337"/>
      <c r="D7" s="413">
        <f>'إختيار المقررات'!V4</f>
        <v>0</v>
      </c>
      <c r="E7" s="411"/>
      <c r="F7" s="411"/>
      <c r="G7" s="337" t="s">
        <v>173</v>
      </c>
      <c r="H7" s="337"/>
      <c r="I7" s="413">
        <f>'إختيار المقررات'!AB4</f>
        <v>0</v>
      </c>
      <c r="J7" s="411"/>
      <c r="K7" s="411"/>
      <c r="L7" s="337"/>
      <c r="M7" s="337"/>
      <c r="N7" s="337"/>
      <c r="O7" s="415"/>
      <c r="P7" s="415"/>
      <c r="Q7" s="415"/>
      <c r="R7" s="416"/>
      <c r="T7" s="147"/>
      <c r="U7" s="190"/>
      <c r="V7" s="190"/>
      <c r="W7" s="190"/>
      <c r="X7" s="190">
        <v>5</v>
      </c>
      <c r="Y7" s="190" t="e">
        <f t="shared" si="1"/>
        <v>#N/A</v>
      </c>
      <c r="Z7" s="190" t="e">
        <f>IF(LEN(D4)&lt;2,B4,"")</f>
        <v>#N/A</v>
      </c>
      <c r="AA7" s="168" t="str">
        <f t="shared" ref="AA7:AA21" si="2">IFERROR(SMALL($Y$3:$Y$26,X7),"")</f>
        <v/>
      </c>
      <c r="AB7" s="147"/>
      <c r="AC7" s="153"/>
      <c r="AD7" s="79"/>
      <c r="AE7" s="371" t="str">
        <f t="shared" si="0"/>
        <v/>
      </c>
      <c r="AF7" s="371"/>
      <c r="AG7" s="371"/>
      <c r="AH7" s="79"/>
      <c r="AI7" s="79"/>
    </row>
    <row r="8" spans="2:36" s="167" customFormat="1" ht="16.2" customHeight="1" thickTop="1" thickBot="1" x14ac:dyDescent="0.3">
      <c r="B8" s="336" t="e">
        <f>'إختيار المقررات'!J2</f>
        <v>#N/A</v>
      </c>
      <c r="C8" s="337"/>
      <c r="D8" s="411" t="s">
        <v>100</v>
      </c>
      <c r="E8" s="411"/>
      <c r="F8" s="411"/>
      <c r="G8" s="337" t="e">
        <f>'إختيار المقررات'!V2</f>
        <v>#N/A</v>
      </c>
      <c r="H8" s="337"/>
      <c r="I8" s="411" t="s">
        <v>101</v>
      </c>
      <c r="J8" s="411"/>
      <c r="K8" s="411"/>
      <c r="L8" s="337" t="e">
        <f>'إختيار المقررات'!AB2</f>
        <v>#N/A</v>
      </c>
      <c r="M8" s="337"/>
      <c r="N8" s="337"/>
      <c r="O8" s="415" t="s">
        <v>102</v>
      </c>
      <c r="P8" s="415"/>
      <c r="Q8" s="415"/>
      <c r="R8" s="416"/>
      <c r="T8" s="147"/>
      <c r="U8" s="190"/>
      <c r="V8" s="190"/>
      <c r="W8" s="190"/>
      <c r="X8" s="190">
        <v>6</v>
      </c>
      <c r="Y8" s="190" t="e">
        <f>IF(Z8&lt;&gt;"",X8,"")</f>
        <v>#N/A</v>
      </c>
      <c r="Z8" s="190" t="e">
        <f>IF(LEN(I4)&lt;2,G4,"")</f>
        <v>#N/A</v>
      </c>
      <c r="AA8" s="168" t="str">
        <f t="shared" si="2"/>
        <v/>
      </c>
      <c r="AB8" s="147"/>
      <c r="AC8" s="153"/>
      <c r="AD8" s="79"/>
      <c r="AE8" s="371" t="str">
        <f t="shared" si="0"/>
        <v/>
      </c>
      <c r="AF8" s="371"/>
      <c r="AG8" s="371"/>
      <c r="AH8" s="79"/>
      <c r="AI8" s="79"/>
    </row>
    <row r="9" spans="2:36" s="167" customFormat="1" ht="16.2" customHeight="1" thickTop="1" thickBot="1" x14ac:dyDescent="0.3">
      <c r="B9" s="408" t="s">
        <v>1078</v>
      </c>
      <c r="C9" s="409"/>
      <c r="D9" s="414">
        <f>'إختيار المقررات'!AH4</f>
        <v>0</v>
      </c>
      <c r="E9" s="414"/>
      <c r="F9" s="414"/>
      <c r="G9" s="409"/>
      <c r="H9" s="409"/>
      <c r="I9" s="414"/>
      <c r="J9" s="414"/>
      <c r="K9" s="414"/>
      <c r="L9" s="409" t="e">
        <f>'إختيار المقررات'!J2</f>
        <v>#N/A</v>
      </c>
      <c r="M9" s="409"/>
      <c r="N9" s="409"/>
      <c r="O9" s="417" t="s">
        <v>99</v>
      </c>
      <c r="P9" s="417"/>
      <c r="Q9" s="417"/>
      <c r="R9" s="418"/>
      <c r="T9" s="147"/>
      <c r="U9" s="190"/>
      <c r="V9" s="190"/>
      <c r="W9" s="190"/>
      <c r="X9" s="190">
        <v>7</v>
      </c>
      <c r="Y9" s="190" t="e">
        <f t="shared" si="1"/>
        <v>#N/A</v>
      </c>
      <c r="Z9" s="190" t="e">
        <f>IF(LEN(O4)&lt;2,L4,"")</f>
        <v>#N/A</v>
      </c>
      <c r="AA9" s="168" t="str">
        <f t="shared" si="2"/>
        <v/>
      </c>
      <c r="AB9" s="147"/>
      <c r="AC9" s="153"/>
      <c r="AD9" s="79"/>
      <c r="AE9" s="371" t="str">
        <f t="shared" si="0"/>
        <v/>
      </c>
      <c r="AF9" s="371"/>
      <c r="AG9" s="371"/>
      <c r="AH9" s="79"/>
      <c r="AI9" s="79"/>
    </row>
    <row r="10" spans="2:36" ht="24" customHeight="1" thickTop="1" thickBot="1" x14ac:dyDescent="0.3">
      <c r="B10" s="340" t="str">
        <f>IF(AJ1&gt;0,"هذه الاستمارة غير صالحة للتسجيل لعدم اكتمال المعلومات المطلوبة يتوجب عليك ادخال جميع البيانات لتظهر الاستمارة","")</f>
        <v/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U10" s="191"/>
      <c r="V10" s="191"/>
      <c r="W10" s="191"/>
      <c r="X10" s="190">
        <v>8</v>
      </c>
      <c r="Y10" s="190" t="e">
        <f t="shared" si="1"/>
        <v>#N/A</v>
      </c>
      <c r="Z10" s="190" t="e">
        <f>IF(LEN(D5)&lt;2,B5,"")</f>
        <v>#N/A</v>
      </c>
      <c r="AA10" s="168" t="str">
        <f t="shared" si="2"/>
        <v/>
      </c>
      <c r="AC10" s="154"/>
      <c r="AD10" s="78"/>
      <c r="AE10" s="371" t="str">
        <f t="shared" si="0"/>
        <v/>
      </c>
      <c r="AF10" s="371"/>
      <c r="AG10" s="371"/>
      <c r="AH10" s="78"/>
      <c r="AI10" s="78"/>
    </row>
    <row r="11" spans="2:36" ht="24" customHeight="1" thickTop="1" thickBot="1" x14ac:dyDescent="0.3"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5"/>
      <c r="T11" s="144"/>
      <c r="U11" s="192"/>
      <c r="V11" s="191"/>
      <c r="W11" s="191"/>
      <c r="X11" s="190">
        <v>9</v>
      </c>
      <c r="Y11" s="190" t="e">
        <f t="shared" si="1"/>
        <v>#N/A</v>
      </c>
      <c r="Z11" s="190" t="e">
        <f>IF(LEN(I5)&lt;2,G5,"")</f>
        <v>#N/A</v>
      </c>
      <c r="AA11" s="168" t="str">
        <f t="shared" si="2"/>
        <v/>
      </c>
      <c r="AC11" s="154"/>
      <c r="AD11" s="78"/>
      <c r="AE11" s="371" t="str">
        <f t="shared" si="0"/>
        <v/>
      </c>
      <c r="AF11" s="371"/>
      <c r="AG11" s="371"/>
      <c r="AH11" s="78"/>
      <c r="AI11" s="78"/>
    </row>
    <row r="12" spans="2:36" ht="18.600000000000001" customHeight="1" thickTop="1" thickBot="1" x14ac:dyDescent="0.3">
      <c r="B12" s="81"/>
      <c r="C12" s="82" t="s">
        <v>125</v>
      </c>
      <c r="D12" s="344" t="s">
        <v>174</v>
      </c>
      <c r="E12" s="345"/>
      <c r="F12" s="345"/>
      <c r="G12" s="345"/>
      <c r="H12" s="345"/>
      <c r="I12" s="346"/>
      <c r="J12" s="81"/>
      <c r="K12" s="82" t="s">
        <v>125</v>
      </c>
      <c r="L12" s="344" t="s">
        <v>174</v>
      </c>
      <c r="M12" s="345"/>
      <c r="N12" s="345"/>
      <c r="O12" s="345"/>
      <c r="P12" s="345"/>
      <c r="Q12" s="346"/>
      <c r="R12" s="83"/>
      <c r="S12" s="6"/>
      <c r="T12" s="145"/>
      <c r="U12" s="193"/>
      <c r="V12" s="191" t="str">
        <f>IFERROR(SMALL('إختيار المقررات'!$F$9:$F$36,'إختيار المقررات'!BL5),"")</f>
        <v/>
      </c>
      <c r="W12" s="191" t="str">
        <f>IFERROR(SMALL('إختيار المقررات'!$BK$6:$BK$52,'إختيار المقررات'!BL5),"")</f>
        <v/>
      </c>
      <c r="X12" s="190">
        <v>10</v>
      </c>
      <c r="Y12" s="190" t="e">
        <f t="shared" si="1"/>
        <v>#N/A</v>
      </c>
      <c r="Z12" s="190" t="e">
        <f>IF(LEN(O5)&lt;2,L5,"")</f>
        <v>#N/A</v>
      </c>
      <c r="AA12" s="168" t="str">
        <f t="shared" si="2"/>
        <v/>
      </c>
      <c r="AC12" s="154"/>
      <c r="AD12" s="78"/>
      <c r="AE12" s="371" t="str">
        <f t="shared" si="0"/>
        <v/>
      </c>
      <c r="AF12" s="371"/>
      <c r="AG12" s="371"/>
      <c r="AH12" s="78"/>
      <c r="AI12" s="78"/>
    </row>
    <row r="13" spans="2:36" ht="18.600000000000001" customHeight="1" thickTop="1" thickBot="1" x14ac:dyDescent="0.3">
      <c r="B13" s="84" t="str">
        <f>IF('إختيار المقررات'!BR58=1,V12,IF('إختيار المقررات'!F28&lt;2,"",V12))</f>
        <v/>
      </c>
      <c r="C13" s="85" t="str">
        <f>IFERROR(IF(B13="","",VLOOKUP(B13,'إختيار المقررات'!$F$10:$J$35,5,0)),"")</f>
        <v/>
      </c>
      <c r="D13" s="338" t="str">
        <f>IFERROR(IF(C13="","",VLOOKUP(C13,'إختيار المقررات'!$J$5:$T$63,2,0)),"")</f>
        <v/>
      </c>
      <c r="E13" s="338"/>
      <c r="F13" s="338"/>
      <c r="G13" s="338"/>
      <c r="H13" s="86" t="str">
        <f>IFERROR(VLOOKUP(D13,'إختيار المقررات'!$K$9:$T$63,9,0),"")</f>
        <v/>
      </c>
      <c r="I13" s="87" t="str">
        <f>IFERROR(IF(D13="","",IF(VLOOKUP(D13,'إختيار المقررات'!$K$9:$T$63,10,0)=0,"",VLOOKUP(D13,'إختيار المقررات'!$K$9:$T$63,10,0))),"")</f>
        <v/>
      </c>
      <c r="J13" s="84" t="str">
        <f>IF(B22="","",V22)</f>
        <v/>
      </c>
      <c r="K13" s="85" t="str">
        <f>IFERROR(IF(J13="","",VLOOKUP(J13,'إختيار المقررات'!$F$10:$J$35,5,0)),"")</f>
        <v/>
      </c>
      <c r="L13" s="338" t="str">
        <f>IFERROR(IF(K13="","",VLOOKUP(K13,'إختيار المقررات'!$J$5:$T$63,2,0)),"")</f>
        <v/>
      </c>
      <c r="M13" s="338"/>
      <c r="N13" s="338"/>
      <c r="O13" s="338"/>
      <c r="P13" s="88" t="str">
        <f>IFERROR(VLOOKUP(L13,'إختيار المقررات'!$K$9:$T$63,9,0),"")</f>
        <v/>
      </c>
      <c r="Q13" s="87" t="str">
        <f>IFERROR(IF(L13="","",IF(VLOOKUP(L13,'إختيار المقررات'!$K$9:$T$63,10,0)=0,"",VLOOKUP(L13,'إختيار المقررات'!$K$9:$T$63,10,0))),"")</f>
        <v/>
      </c>
      <c r="R13" s="107"/>
      <c r="T13" s="146"/>
      <c r="U13" s="191"/>
      <c r="V13" s="191" t="str">
        <f>IFERROR(SMALL('إختيار المقررات'!$F$9:$F$36,'إختيار المقررات'!BL6),"")</f>
        <v/>
      </c>
      <c r="W13" s="191" t="str">
        <f>IFERROR(SMALL('إختيار المقررات'!$BK$6:$BK$52,'إختيار المقررات'!BL6),"")</f>
        <v/>
      </c>
      <c r="X13" s="190">
        <v>11</v>
      </c>
      <c r="Y13" s="190" t="e">
        <f t="shared" si="1"/>
        <v>#N/A</v>
      </c>
      <c r="Z13" s="190" t="e">
        <f>IF(LEN(D6)&lt;2,B6,"")</f>
        <v>#N/A</v>
      </c>
      <c r="AA13" s="168" t="str">
        <f t="shared" si="2"/>
        <v/>
      </c>
      <c r="AC13" s="154"/>
      <c r="AD13" s="78"/>
      <c r="AE13" s="371" t="str">
        <f t="shared" si="0"/>
        <v/>
      </c>
      <c r="AF13" s="371"/>
      <c r="AG13" s="371"/>
      <c r="AH13" s="78"/>
      <c r="AI13" s="78"/>
    </row>
    <row r="14" spans="2:36" ht="18.600000000000001" customHeight="1" thickTop="1" thickBot="1" x14ac:dyDescent="0.3">
      <c r="B14" s="84" t="str">
        <f>IF(B13="","",V13)</f>
        <v/>
      </c>
      <c r="C14" s="85" t="str">
        <f>IFERROR(IF(B14="","",VLOOKUP(B14,'إختيار المقررات'!$F$10:$J$35,5,0)),"")</f>
        <v/>
      </c>
      <c r="D14" s="338" t="str">
        <f>IFERROR(IF(C14="","",VLOOKUP(C14,'إختيار المقررات'!$J$5:$T$63,2,0)),"")</f>
        <v/>
      </c>
      <c r="E14" s="338"/>
      <c r="F14" s="338"/>
      <c r="G14" s="338"/>
      <c r="H14" s="86" t="str">
        <f>IFERROR(VLOOKUP(D14,'إختيار المقررات'!$K$9:$T$63,9,0),"")</f>
        <v/>
      </c>
      <c r="I14" s="87" t="str">
        <f>IFERROR(IF(D14="","",IF(VLOOKUP(D14,'إختيار المقررات'!$K$9:$T$63,10,0)=0,"",VLOOKUP(D14,'إختيار المقررات'!$K$9:$T$63,10,0))),"")</f>
        <v/>
      </c>
      <c r="J14" s="84" t="str">
        <f>IF(J13="","",V23)</f>
        <v/>
      </c>
      <c r="K14" s="85" t="str">
        <f>IFERROR(IF(J14="","",VLOOKUP(J14,'إختيار المقررات'!$F$10:$J$35,5,0)),"")</f>
        <v/>
      </c>
      <c r="L14" s="338" t="str">
        <f>IFERROR(IF(K14="","",VLOOKUP(K14,'إختيار المقررات'!$J$5:$T$63,2,0)),"")</f>
        <v/>
      </c>
      <c r="M14" s="338"/>
      <c r="N14" s="338"/>
      <c r="O14" s="338"/>
      <c r="P14" s="88" t="str">
        <f>IFERROR(VLOOKUP(L14,'إختيار المقررات'!$K$9:$T$63,9,0),"")</f>
        <v/>
      </c>
      <c r="Q14" s="87" t="str">
        <f>IFERROR(IF(L14="","",IF(VLOOKUP(L14,'إختيار المقررات'!$K$9:$T$63,10,0)=0,"",VLOOKUP(L14,'إختيار المقررات'!$K$9:$T$63,10,0))),"")</f>
        <v/>
      </c>
      <c r="R14" s="107"/>
      <c r="S14" s="7"/>
      <c r="T14" s="146"/>
      <c r="U14" s="190"/>
      <c r="V14" s="191" t="str">
        <f>IFERROR(SMALL('إختيار المقررات'!$F$9:$F$36,'إختيار المقررات'!BL7),"")</f>
        <v/>
      </c>
      <c r="W14" s="191" t="str">
        <f>IFERROR(SMALL('إختيار المقررات'!$BK$6:$BK$52,'إختيار المقررات'!BL7),"")</f>
        <v/>
      </c>
      <c r="X14" s="190">
        <v>12</v>
      </c>
      <c r="Y14" s="190" t="e">
        <f t="shared" si="1"/>
        <v>#N/A</v>
      </c>
      <c r="Z14" s="190" t="e">
        <f>IF(LEN(I6)&lt;2,G6,"")</f>
        <v>#N/A</v>
      </c>
      <c r="AA14" s="168" t="str">
        <f t="shared" si="2"/>
        <v/>
      </c>
      <c r="AC14" s="154"/>
      <c r="AD14" s="78"/>
      <c r="AE14" s="371" t="str">
        <f t="shared" si="0"/>
        <v/>
      </c>
      <c r="AF14" s="371"/>
      <c r="AG14" s="371"/>
      <c r="AH14" s="78"/>
      <c r="AI14" s="78"/>
    </row>
    <row r="15" spans="2:36" ht="18.600000000000001" customHeight="1" thickTop="1" thickBot="1" x14ac:dyDescent="0.3">
      <c r="B15" s="84" t="str">
        <f t="shared" ref="B15:B22" si="3">IF(B14="","",V14)</f>
        <v/>
      </c>
      <c r="C15" s="85" t="str">
        <f>IFERROR(IF(B15="","",VLOOKUP(B15,'إختيار المقررات'!$F$10:$J$35,5,0)),"")</f>
        <v/>
      </c>
      <c r="D15" s="338" t="str">
        <f>IFERROR(IF(C15="","",VLOOKUP(C15,'إختيار المقررات'!$J$5:$T$63,2,0)),"")</f>
        <v/>
      </c>
      <c r="E15" s="338"/>
      <c r="F15" s="338"/>
      <c r="G15" s="338"/>
      <c r="H15" s="86" t="str">
        <f>IFERROR(VLOOKUP(D15,'إختيار المقررات'!$K$9:$T$63,9,0),"")</f>
        <v/>
      </c>
      <c r="I15" s="87" t="str">
        <f>IFERROR(IF(D15="","",IF(VLOOKUP(D15,'إختيار المقررات'!$K$9:$T$63,10,0)=0,"",VLOOKUP(D15,'إختيار المقررات'!$K$9:$T$63,10,0))),"")</f>
        <v/>
      </c>
      <c r="J15" s="84" t="str">
        <f t="shared" ref="J15:J22" si="4">IF(J14="","",V24)</f>
        <v/>
      </c>
      <c r="K15" s="85" t="str">
        <f>IFERROR(IF(J15="","",VLOOKUP(J15,'إختيار المقررات'!$F$10:$J$35,5,0)),"")</f>
        <v/>
      </c>
      <c r="L15" s="338" t="str">
        <f>IFERROR(IF(K15="","",VLOOKUP(K15,'إختيار المقررات'!$J$5:$T$63,2,0)),"")</f>
        <v/>
      </c>
      <c r="M15" s="338"/>
      <c r="N15" s="338"/>
      <c r="O15" s="338"/>
      <c r="P15" s="88" t="str">
        <f>IFERROR(VLOOKUP(L15,'إختيار المقررات'!$K$9:$T$63,9,0),"")</f>
        <v/>
      </c>
      <c r="Q15" s="87" t="str">
        <f>IFERROR(IF(L15="","",IF(VLOOKUP(L15,'إختيار المقررات'!$K$9:$T$63,10,0)=0,"",VLOOKUP(L15,'إختيار المقررات'!$K$9:$T$63,10,0))),"")</f>
        <v/>
      </c>
      <c r="R15" s="107"/>
      <c r="S15" s="7"/>
      <c r="T15" s="146"/>
      <c r="U15" s="190"/>
      <c r="V15" s="191" t="str">
        <f>IFERROR(SMALL('إختيار المقررات'!$F$9:$F$36,'إختيار المقررات'!BL8),"")</f>
        <v/>
      </c>
      <c r="W15" s="191" t="str">
        <f>IFERROR(SMALL('إختيار المقررات'!$BK$6:$BK$52,'إختيار المقررات'!BL8),"")</f>
        <v/>
      </c>
      <c r="X15" s="190">
        <v>13</v>
      </c>
      <c r="Y15" s="190" t="e">
        <f t="shared" si="1"/>
        <v>#N/A</v>
      </c>
      <c r="Z15" s="190" t="e">
        <f>IF(LEN(O6)&lt;2,L6,"")</f>
        <v>#N/A</v>
      </c>
      <c r="AA15" s="168" t="str">
        <f t="shared" si="2"/>
        <v/>
      </c>
      <c r="AC15" s="154"/>
      <c r="AD15" s="78"/>
      <c r="AE15" s="371" t="str">
        <f t="shared" ref="AE15:AE20" si="5">IFERROR(VLOOKUP(AA15,$X$3:$Z$26,3,0),"")</f>
        <v/>
      </c>
      <c r="AF15" s="371"/>
      <c r="AG15" s="371"/>
      <c r="AH15" s="78"/>
      <c r="AI15" s="78"/>
    </row>
    <row r="16" spans="2:36" ht="18.600000000000001" customHeight="1" thickTop="1" thickBot="1" x14ac:dyDescent="0.3">
      <c r="B16" s="84" t="str">
        <f t="shared" si="3"/>
        <v/>
      </c>
      <c r="C16" s="85" t="str">
        <f>IFERROR(IF(B16="","",VLOOKUP(B16,'إختيار المقررات'!$F$10:$J$35,5,0)),"")</f>
        <v/>
      </c>
      <c r="D16" s="338" t="str">
        <f>IFERROR(IF(C16="","",VLOOKUP(C16,'إختيار المقررات'!$J$5:$T$63,2,0)),"")</f>
        <v/>
      </c>
      <c r="E16" s="338"/>
      <c r="F16" s="338"/>
      <c r="G16" s="338"/>
      <c r="H16" s="86" t="str">
        <f>IFERROR(VLOOKUP(D16,'إختيار المقررات'!$K$9:$T$63,9,0),"")</f>
        <v/>
      </c>
      <c r="I16" s="87" t="str">
        <f>IFERROR(IF(D16="","",IF(VLOOKUP(D16,'إختيار المقررات'!$K$9:$T$63,10,0)=0,"",VLOOKUP(D16,'إختيار المقررات'!$K$9:$T$63,10,0))),"")</f>
        <v/>
      </c>
      <c r="J16" s="84" t="str">
        <f t="shared" si="4"/>
        <v/>
      </c>
      <c r="K16" s="85" t="str">
        <f>IFERROR(IF(J16="","",VLOOKUP(J16,'إختيار المقررات'!$F$10:$J$35,5,0)),"")</f>
        <v/>
      </c>
      <c r="L16" s="338" t="str">
        <f>IFERROR(IF(K16="","",VLOOKUP(K16,'إختيار المقررات'!$J$5:$T$63,2,0)),"")</f>
        <v/>
      </c>
      <c r="M16" s="338"/>
      <c r="N16" s="338"/>
      <c r="O16" s="338"/>
      <c r="P16" s="88" t="str">
        <f>IFERROR(VLOOKUP(L16,'إختيار المقررات'!$K$9:$T$63,9,0),"")</f>
        <v/>
      </c>
      <c r="Q16" s="87" t="str">
        <f>IFERROR(IF(L16="","",IF(VLOOKUP(L16,'إختيار المقررات'!$K$9:$T$63,10,0)=0,"",VLOOKUP(L16,'إختيار المقررات'!$K$9:$T$63,10,0))),"")</f>
        <v/>
      </c>
      <c r="R16" s="107"/>
      <c r="S16" s="7"/>
      <c r="T16" s="146"/>
      <c r="U16" s="190"/>
      <c r="V16" s="191" t="str">
        <f>IFERROR(SMALL('إختيار المقررات'!$F$9:$F$36,'إختيار المقررات'!BL9),"")</f>
        <v/>
      </c>
      <c r="W16" s="191" t="str">
        <f>IFERROR(SMALL('إختيار المقررات'!$BK$6:$BK$52,'إختيار المقررات'!BL9),"")</f>
        <v/>
      </c>
      <c r="X16" s="190">
        <v>14</v>
      </c>
      <c r="Y16" s="190">
        <f t="shared" si="1"/>
        <v>14</v>
      </c>
      <c r="Z16" s="190" t="str">
        <f>IF(LEN(D7)&lt;2,B7,"")</f>
        <v>الموبايل:</v>
      </c>
      <c r="AA16" s="168" t="str">
        <f t="shared" si="2"/>
        <v/>
      </c>
      <c r="AC16" s="154"/>
      <c r="AD16" s="78"/>
      <c r="AE16" s="371" t="str">
        <f t="shared" si="5"/>
        <v/>
      </c>
      <c r="AF16" s="371"/>
      <c r="AG16" s="371"/>
      <c r="AH16" s="78"/>
      <c r="AI16" s="78"/>
    </row>
    <row r="17" spans="2:35" ht="18.600000000000001" customHeight="1" thickTop="1" thickBot="1" x14ac:dyDescent="0.3">
      <c r="B17" s="84" t="str">
        <f t="shared" si="3"/>
        <v/>
      </c>
      <c r="C17" s="85" t="str">
        <f>IFERROR(IF(B17="","",VLOOKUP(B17,'إختيار المقررات'!$F$10:$J$35,5,0)),"")</f>
        <v/>
      </c>
      <c r="D17" s="338" t="str">
        <f>IFERROR(IF(C17="","",VLOOKUP(C17,'إختيار المقررات'!$J$5:$T$63,2,0)),"")</f>
        <v/>
      </c>
      <c r="E17" s="338"/>
      <c r="F17" s="338"/>
      <c r="G17" s="338"/>
      <c r="H17" s="86" t="str">
        <f>IFERROR(VLOOKUP(D17,'إختيار المقررات'!$K$9:$T$63,9,0),"")</f>
        <v/>
      </c>
      <c r="I17" s="87" t="str">
        <f>IFERROR(IF(D17="","",IF(VLOOKUP(D17,'إختيار المقررات'!$K$9:$T$63,10,0)=0,"",VLOOKUP(D17,'إختيار المقررات'!$K$9:$T$63,10,0))),"")</f>
        <v/>
      </c>
      <c r="J17" s="84" t="str">
        <f t="shared" si="4"/>
        <v/>
      </c>
      <c r="K17" s="85" t="str">
        <f>IFERROR(IF(J17="","",VLOOKUP(J17,'إختيار المقررات'!$F$10:$J$35,5,0)),"")</f>
        <v/>
      </c>
      <c r="L17" s="338" t="str">
        <f>IFERROR(IF(K17="","",VLOOKUP(K17,'إختيار المقررات'!$J$5:$T$63,2,0)),"")</f>
        <v/>
      </c>
      <c r="M17" s="338"/>
      <c r="N17" s="338"/>
      <c r="O17" s="338"/>
      <c r="P17" s="88" t="str">
        <f>IFERROR(VLOOKUP(L17,'إختيار المقررات'!$K$9:$T$63,9,0),"")</f>
        <v/>
      </c>
      <c r="Q17" s="87" t="str">
        <f>IFERROR(IF(L17="","",IF(VLOOKUP(L17,'إختيار المقررات'!$K$9:$T$63,10,0)=0,"",VLOOKUP(L17,'إختيار المقررات'!$K$9:$T$63,10,0))),"")</f>
        <v/>
      </c>
      <c r="R17" s="107"/>
      <c r="S17" s="7"/>
      <c r="T17" s="146"/>
      <c r="U17" s="190"/>
      <c r="V17" s="191" t="str">
        <f>IFERROR(SMALL('إختيار المقررات'!$F$9:$F$36,'إختيار المقررات'!BL10),"")</f>
        <v/>
      </c>
      <c r="W17" s="191" t="str">
        <f>IFERROR(SMALL('إختيار المقررات'!$BK$6:$BK$52,'إختيار المقررات'!BL10),"")</f>
        <v/>
      </c>
      <c r="X17" s="190">
        <v>15</v>
      </c>
      <c r="Y17" s="190">
        <f t="shared" si="1"/>
        <v>15</v>
      </c>
      <c r="Z17" s="190" t="str">
        <f>IF(LEN(I7)&lt;2,G7,"")</f>
        <v>الهاتف:</v>
      </c>
      <c r="AA17" s="168" t="str">
        <f t="shared" si="2"/>
        <v/>
      </c>
      <c r="AC17" s="154"/>
      <c r="AD17" s="78"/>
      <c r="AE17" s="371" t="str">
        <f t="shared" si="5"/>
        <v/>
      </c>
      <c r="AF17" s="371"/>
      <c r="AG17" s="371"/>
      <c r="AH17" s="78"/>
      <c r="AI17" s="78"/>
    </row>
    <row r="18" spans="2:35" ht="18.600000000000001" customHeight="1" thickTop="1" thickBot="1" x14ac:dyDescent="0.3">
      <c r="B18" s="84" t="str">
        <f t="shared" si="3"/>
        <v/>
      </c>
      <c r="C18" s="85" t="str">
        <f>IFERROR(IF(B18="","",VLOOKUP(B18,'إختيار المقررات'!$F$10:$J$35,5,0)),"")</f>
        <v/>
      </c>
      <c r="D18" s="338" t="str">
        <f>IFERROR(IF(C18="","",VLOOKUP(C18,'إختيار المقررات'!$J$5:$T$63,2,0)),"")</f>
        <v/>
      </c>
      <c r="E18" s="338"/>
      <c r="F18" s="338"/>
      <c r="G18" s="338"/>
      <c r="H18" s="86" t="str">
        <f>IFERROR(VLOOKUP(D18,'إختيار المقررات'!$K$9:$T$63,9,0),"")</f>
        <v/>
      </c>
      <c r="I18" s="87" t="str">
        <f>IFERROR(IF(D18="","",IF(VLOOKUP(D18,'إختيار المقررات'!$K$9:$T$63,10,0)=0,"",VLOOKUP(D18,'إختيار المقررات'!$K$9:$T$63,10,0))),"")</f>
        <v/>
      </c>
      <c r="J18" s="84" t="str">
        <f t="shared" si="4"/>
        <v/>
      </c>
      <c r="K18" s="85" t="str">
        <f>IFERROR(IF(J18="","",VLOOKUP(J18,'إختيار المقررات'!$F$10:$J$35,5,0)),"")</f>
        <v/>
      </c>
      <c r="L18" s="338" t="str">
        <f>IFERROR(IF(K18="","",VLOOKUP(K18,'إختيار المقررات'!$J$5:$T$63,2,0)),"")</f>
        <v/>
      </c>
      <c r="M18" s="338"/>
      <c r="N18" s="338"/>
      <c r="O18" s="338"/>
      <c r="P18" s="88" t="str">
        <f>IFERROR(VLOOKUP(L18,'إختيار المقررات'!$K$9:$T$63,9,0),"")</f>
        <v/>
      </c>
      <c r="Q18" s="87" t="str">
        <f>IFERROR(IF(L18="","",IF(VLOOKUP(L18,'إختيار المقررات'!$K$9:$T$63,10,0)=0,"",VLOOKUP(L18,'إختيار المقررات'!$K$9:$T$63,10,0))),"")</f>
        <v/>
      </c>
      <c r="R18" s="107"/>
      <c r="S18" s="7"/>
      <c r="T18" s="146"/>
      <c r="U18" s="190"/>
      <c r="V18" s="191" t="str">
        <f>IFERROR(SMALL('إختيار المقررات'!$F$9:$F$36,'إختيار المقررات'!BL11),"")</f>
        <v/>
      </c>
      <c r="W18" s="191" t="str">
        <f>IFERROR(SMALL('إختيار المقررات'!$BK$6:$BK$52,'إختيار المقررات'!BL11),"")</f>
        <v/>
      </c>
      <c r="X18" s="190">
        <v>16</v>
      </c>
      <c r="Y18" s="190" t="e">
        <f t="shared" si="1"/>
        <v>#N/A</v>
      </c>
      <c r="Z18" s="190" t="e">
        <f>IF(LEN(L8)&lt;2,O8,"")</f>
        <v>#N/A</v>
      </c>
      <c r="AA18" s="168" t="str">
        <f t="shared" si="2"/>
        <v/>
      </c>
      <c r="AC18" s="154"/>
      <c r="AD18" s="78"/>
      <c r="AE18" s="371" t="str">
        <f t="shared" si="5"/>
        <v/>
      </c>
      <c r="AF18" s="371"/>
      <c r="AG18" s="371"/>
      <c r="AH18" s="78"/>
      <c r="AI18" s="78"/>
    </row>
    <row r="19" spans="2:35" ht="18.600000000000001" customHeight="1" thickTop="1" thickBot="1" x14ac:dyDescent="0.3">
      <c r="B19" s="84" t="str">
        <f t="shared" si="3"/>
        <v/>
      </c>
      <c r="C19" s="85" t="str">
        <f>IFERROR(IF(B19="","",VLOOKUP(B19,'إختيار المقررات'!$F$10:$J$35,5,0)),"")</f>
        <v/>
      </c>
      <c r="D19" s="338" t="str">
        <f>IFERROR(IF(C19="","",VLOOKUP(C19,'إختيار المقررات'!$J$5:$T$63,2,0)),"")</f>
        <v/>
      </c>
      <c r="E19" s="338"/>
      <c r="F19" s="338"/>
      <c r="G19" s="338"/>
      <c r="H19" s="86" t="str">
        <f>IFERROR(VLOOKUP(D19,'إختيار المقررات'!$K$9:$T$63,9,0),"")</f>
        <v/>
      </c>
      <c r="I19" s="87" t="str">
        <f>IFERROR(IF(D19="","",IF(VLOOKUP(D19,'إختيار المقررات'!$K$9:$T$63,10,0)=0,"",VLOOKUP(D19,'إختيار المقررات'!$K$9:$T$63,10,0))),"")</f>
        <v/>
      </c>
      <c r="J19" s="84" t="str">
        <f t="shared" si="4"/>
        <v/>
      </c>
      <c r="K19" s="85" t="str">
        <f>IFERROR(IF(J19="","",VLOOKUP(J19,'إختيار المقررات'!$F$10:$J$35,5,0)),"")</f>
        <v/>
      </c>
      <c r="L19" s="338" t="str">
        <f>IFERROR(IF(K19="","",VLOOKUP(K19,'إختيار المقررات'!$J$5:$T$63,2,0)),"")</f>
        <v/>
      </c>
      <c r="M19" s="338"/>
      <c r="N19" s="338"/>
      <c r="O19" s="338"/>
      <c r="P19" s="88" t="str">
        <f>IFERROR(VLOOKUP(L19,'إختيار المقررات'!$K$9:$T$63,9,0),"")</f>
        <v/>
      </c>
      <c r="Q19" s="87" t="str">
        <f>IFERROR(IF(L19="","",IF(VLOOKUP(L19,'إختيار المقررات'!$K$9:$T$63,10,0)=0,"",VLOOKUP(L19,'إختيار المقررات'!$K$9:$T$63,10,0))),"")</f>
        <v/>
      </c>
      <c r="R19" s="107"/>
      <c r="S19" s="7"/>
      <c r="T19" s="146"/>
      <c r="U19" s="190"/>
      <c r="V19" s="191" t="str">
        <f>IFERROR(SMALL('إختيار المقررات'!$F$9:$F$36,'إختيار المقررات'!BL12),"")</f>
        <v/>
      </c>
      <c r="W19" s="191" t="str">
        <f>IFERROR(SMALL('إختيار المقررات'!$BK$6:$BK$52,'إختيار المقررات'!BL12),"")</f>
        <v/>
      </c>
      <c r="X19" s="190">
        <v>17</v>
      </c>
      <c r="Y19" s="190" t="e">
        <f t="shared" si="1"/>
        <v>#N/A</v>
      </c>
      <c r="Z19" s="190" t="e">
        <f>IF(LEN(G8)&lt;2,I8,"")</f>
        <v>#N/A</v>
      </c>
      <c r="AA19" s="168" t="str">
        <f t="shared" si="2"/>
        <v/>
      </c>
      <c r="AC19" s="154"/>
      <c r="AD19" s="78"/>
      <c r="AE19" s="371" t="str">
        <f t="shared" si="5"/>
        <v/>
      </c>
      <c r="AF19" s="371"/>
      <c r="AG19" s="371"/>
      <c r="AH19" s="78"/>
      <c r="AI19" s="78"/>
    </row>
    <row r="20" spans="2:35" ht="18.600000000000001" customHeight="1" thickTop="1" thickBot="1" x14ac:dyDescent="0.3">
      <c r="B20" s="84" t="str">
        <f t="shared" si="3"/>
        <v/>
      </c>
      <c r="C20" s="85" t="str">
        <f>IFERROR(IF(B20="","",VLOOKUP(B20,'إختيار المقررات'!$F$10:$J$35,5,0)),"")</f>
        <v/>
      </c>
      <c r="D20" s="338" t="str">
        <f>IFERROR(IF(C20="","",VLOOKUP(C20,'إختيار المقررات'!$J$5:$T$63,2,0)),"")</f>
        <v/>
      </c>
      <c r="E20" s="338"/>
      <c r="F20" s="338"/>
      <c r="G20" s="338"/>
      <c r="H20" s="86" t="str">
        <f>IFERROR(VLOOKUP(D20,'إختيار المقررات'!$K$9:$T$63,9,0),"")</f>
        <v/>
      </c>
      <c r="I20" s="87" t="str">
        <f>IFERROR(IF(D20="","",IF(VLOOKUP(D20,'إختيار المقررات'!$K$9:$T$63,10,0)=0,"",VLOOKUP(D20,'إختيار المقررات'!$K$9:$T$63,10,0))),"")</f>
        <v/>
      </c>
      <c r="J20" s="84" t="str">
        <f t="shared" si="4"/>
        <v/>
      </c>
      <c r="K20" s="85" t="str">
        <f>IFERROR(IF(J20="","",VLOOKUP(J20,'إختيار المقررات'!$F$10:$J$35,5,0)),"")</f>
        <v/>
      </c>
      <c r="L20" s="338" t="str">
        <f>IFERROR(IF(K20="","",VLOOKUP(K20,'إختيار المقررات'!$J$5:$T$63,2,0)),"")</f>
        <v/>
      </c>
      <c r="M20" s="338"/>
      <c r="N20" s="338"/>
      <c r="O20" s="338"/>
      <c r="P20" s="88" t="str">
        <f>IFERROR(VLOOKUP(L20,'إختيار المقررات'!$K$9:$T$63,9,0),"")</f>
        <v/>
      </c>
      <c r="Q20" s="87" t="str">
        <f>IFERROR(IF(L20="","",IF(VLOOKUP(L20,'إختيار المقررات'!$K$9:$T$63,10,0)=0,"",VLOOKUP(L20,'إختيار المقررات'!$K$9:$T$63,10,0))),"")</f>
        <v/>
      </c>
      <c r="R20" s="107"/>
      <c r="S20" s="7"/>
      <c r="T20" s="146"/>
      <c r="U20" s="190"/>
      <c r="V20" s="191" t="str">
        <f>IFERROR(SMALL('إختيار المقررات'!$F$9:$F$36,'إختيار المقررات'!BL13),"")</f>
        <v/>
      </c>
      <c r="W20" s="191" t="str">
        <f>IFERROR(SMALL('إختيار المقررات'!$BK$6:$BK$52,'إختيار المقررات'!BL13),"")</f>
        <v/>
      </c>
      <c r="X20" s="190">
        <v>18</v>
      </c>
      <c r="Y20" s="190" t="e">
        <f t="shared" si="1"/>
        <v>#N/A</v>
      </c>
      <c r="Z20" s="190" t="e">
        <f>IF(LEN(B8)&lt;2,D8,"")</f>
        <v>#N/A</v>
      </c>
      <c r="AA20" s="168" t="str">
        <f t="shared" si="2"/>
        <v/>
      </c>
      <c r="AC20" s="154"/>
      <c r="AD20" s="78"/>
      <c r="AE20" s="371" t="str">
        <f t="shared" si="5"/>
        <v/>
      </c>
      <c r="AF20" s="371"/>
      <c r="AG20" s="371"/>
      <c r="AH20" s="78"/>
      <c r="AI20" s="78"/>
    </row>
    <row r="21" spans="2:35" ht="18.600000000000001" customHeight="1" thickTop="1" thickBot="1" x14ac:dyDescent="0.3">
      <c r="B21" s="84" t="str">
        <f t="shared" si="3"/>
        <v/>
      </c>
      <c r="C21" s="85" t="str">
        <f>IFERROR(IF(B21="","",VLOOKUP(B21,'إختيار المقررات'!$F$10:$J$35,5,0)),"")</f>
        <v/>
      </c>
      <c r="D21" s="338" t="str">
        <f>IFERROR(IF(C21="","",VLOOKUP(C21,'إختيار المقررات'!$J$5:$T$63,2,0)),"")</f>
        <v/>
      </c>
      <c r="E21" s="338"/>
      <c r="F21" s="338"/>
      <c r="G21" s="338"/>
      <c r="H21" s="86" t="str">
        <f>IFERROR(VLOOKUP(D21,'إختيار المقررات'!$K$9:$T$63,9,0),"")</f>
        <v/>
      </c>
      <c r="I21" s="87" t="str">
        <f>IFERROR(IF(D21="","",IF(VLOOKUP(D21,'إختيار المقررات'!$K$9:$T$63,10,0)=0,"",VLOOKUP(D21,'إختيار المقررات'!$K$9:$T$63,10,0))),"")</f>
        <v/>
      </c>
      <c r="J21" s="84" t="str">
        <f t="shared" si="4"/>
        <v/>
      </c>
      <c r="K21" s="85" t="str">
        <f>IFERROR(IF(J21="","",VLOOKUP(J21,'إختيار المقررات'!$F$10:$J$35,5,0)),"")</f>
        <v/>
      </c>
      <c r="L21" s="338" t="str">
        <f>IFERROR(IF(K21="","",VLOOKUP(K21,'إختيار المقررات'!$J$5:$T$63,2,0)),"")</f>
        <v/>
      </c>
      <c r="M21" s="338"/>
      <c r="N21" s="338"/>
      <c r="O21" s="338"/>
      <c r="P21" s="88" t="str">
        <f>IFERROR(VLOOKUP(L21,'إختيار المقررات'!$K$9:$T$63,9,0),"")</f>
        <v/>
      </c>
      <c r="Q21" s="87" t="str">
        <f>IFERROR(IF(L21="","",IF(VLOOKUP(L21,'إختيار المقررات'!$K$9:$T$63,10,0)=0,"",VLOOKUP(L21,'إختيار المقررات'!$K$9:$T$63,10,0))),"")</f>
        <v/>
      </c>
      <c r="R21" s="107"/>
      <c r="S21" s="7"/>
      <c r="T21" s="146"/>
      <c r="U21" s="190"/>
      <c r="V21" s="191" t="str">
        <f>IFERROR(SMALL('إختيار المقررات'!$F$9:$F$36,'إختيار المقررات'!BL14),"")</f>
        <v/>
      </c>
      <c r="W21" s="191"/>
      <c r="X21" s="190">
        <v>19</v>
      </c>
      <c r="Y21" s="190" t="e">
        <f t="shared" si="1"/>
        <v>#N/A</v>
      </c>
      <c r="Z21" s="190" t="e">
        <f>IF(LEN(L9)&lt;2,O9,"")</f>
        <v>#N/A</v>
      </c>
      <c r="AA21" s="168" t="str">
        <f t="shared" si="2"/>
        <v/>
      </c>
      <c r="AC21" s="154"/>
      <c r="AD21" s="78"/>
      <c r="AE21" s="137"/>
      <c r="AF21" s="137"/>
      <c r="AG21" s="137"/>
      <c r="AH21" s="78"/>
      <c r="AI21" s="78"/>
    </row>
    <row r="22" spans="2:35" ht="18.600000000000001" customHeight="1" thickTop="1" thickBot="1" x14ac:dyDescent="0.3">
      <c r="B22" s="84" t="str">
        <f t="shared" si="3"/>
        <v/>
      </c>
      <c r="C22" s="85" t="str">
        <f>IFERROR(IF(B22="","",VLOOKUP(B22,'إختيار المقررات'!$F$10:$J$35,5,0)),"")</f>
        <v/>
      </c>
      <c r="D22" s="338" t="str">
        <f>IFERROR(IF(C22="","",VLOOKUP(C22,'إختيار المقررات'!$J$5:$T$63,2,0)),"")</f>
        <v/>
      </c>
      <c r="E22" s="338"/>
      <c r="F22" s="338"/>
      <c r="G22" s="338"/>
      <c r="H22" s="86" t="str">
        <f>IFERROR(VLOOKUP(D22,'إختيار المقررات'!$K$9:$T$63,9,0),"")</f>
        <v/>
      </c>
      <c r="I22" s="87" t="str">
        <f>IFERROR(IF(D22="","",IF(VLOOKUP(D22,'إختيار المقررات'!$K$9:$T$63,10,0)=0,"",VLOOKUP(D22,'إختيار المقررات'!$K$9:$T$63,10,0))),"")</f>
        <v/>
      </c>
      <c r="J22" s="84" t="str">
        <f t="shared" si="4"/>
        <v/>
      </c>
      <c r="K22" s="85" t="str">
        <f>IFERROR(IF(J22="","",VLOOKUP(J22,'إختيار المقررات'!$F$10:$J$35,5,0)),"")</f>
        <v/>
      </c>
      <c r="L22" s="338" t="str">
        <f>IFERROR(IF(K22="","",VLOOKUP(K22,'إختيار المقررات'!$J$5:$T$63,2,0)),"")</f>
        <v/>
      </c>
      <c r="M22" s="338"/>
      <c r="N22" s="338"/>
      <c r="O22" s="338"/>
      <c r="P22" s="88" t="str">
        <f>IFERROR(VLOOKUP(L22,'إختيار المقررات'!$K$9:$T$63,9,0),"")</f>
        <v/>
      </c>
      <c r="Q22" s="87" t="str">
        <f>IFERROR(IF(L22="","",IF(VLOOKUP(L22,'إختيار المقررات'!$K$9:$T$63,10,0)=0,"",VLOOKUP(L22,'إختيار المقررات'!$K$9:$T$63,10,0))),"")</f>
        <v/>
      </c>
      <c r="R22" s="107"/>
      <c r="S22" s="7"/>
      <c r="T22" s="146"/>
      <c r="U22" s="190"/>
      <c r="V22" s="191" t="str">
        <f>IFERROR(SMALL('إختيار المقررات'!$F$9:$F$36,'إختيار المقررات'!BL15),"")</f>
        <v/>
      </c>
      <c r="W22" s="191"/>
      <c r="X22" s="190">
        <v>20</v>
      </c>
      <c r="Y22" s="190">
        <f t="shared" si="1"/>
        <v>20</v>
      </c>
      <c r="Z22" s="190" t="str">
        <f>IF(LEN(D9)&lt;2,B9,"")</f>
        <v>العنوان</v>
      </c>
      <c r="AC22" s="154"/>
      <c r="AD22" s="78"/>
      <c r="AE22" s="137"/>
      <c r="AF22" s="137"/>
      <c r="AG22" s="137"/>
      <c r="AH22" s="78"/>
      <c r="AI22" s="78"/>
    </row>
    <row r="23" spans="2:35" ht="9.6" customHeight="1" thickTop="1" thickBot="1" x14ac:dyDescent="0.3">
      <c r="B23" s="347" t="str">
        <f>IF('إدخال البيانات'!F1&lt;&gt;"",'إدخال البيانات'!A2,"")</f>
        <v/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7"/>
      <c r="T23" s="146"/>
      <c r="U23" s="190"/>
      <c r="V23" s="191" t="str">
        <f>IFERROR(SMALL('إختيار المقررات'!$F$9:$F$36,'إختيار المقررات'!BL16),"")</f>
        <v/>
      </c>
      <c r="W23" s="191" t="str">
        <f>IFERROR(SMALL('إختيار المقررات'!$BK$6:$BK$52,'إختيار المقررات'!BL14),"")</f>
        <v/>
      </c>
      <c r="X23" s="190">
        <v>21</v>
      </c>
      <c r="Y23" s="190" t="str">
        <f t="shared" si="1"/>
        <v/>
      </c>
      <c r="Z23" s="190"/>
      <c r="AA23" s="143" t="str">
        <f>IFERROR(SMALL($Y$3:$Y$26,X23),"")</f>
        <v/>
      </c>
      <c r="AC23" s="154"/>
      <c r="AD23" s="78"/>
      <c r="AE23" s="371" t="str">
        <f>IFERROR(VLOOKUP(AA23,$X$3:$Z$26,3,0),"")</f>
        <v/>
      </c>
      <c r="AF23" s="371"/>
      <c r="AG23" s="371"/>
      <c r="AH23" s="78"/>
      <c r="AI23" s="78"/>
    </row>
    <row r="24" spans="2:35" ht="9.6" customHeight="1" thickTop="1" thickBot="1" x14ac:dyDescent="0.3"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7"/>
      <c r="T24" s="146"/>
      <c r="U24" s="190"/>
      <c r="V24" s="191" t="str">
        <f>IFERROR(SMALL('إختيار المقررات'!$F$9:$F$36,'إختيار المقررات'!BL17),"")</f>
        <v/>
      </c>
      <c r="W24" s="191" t="str">
        <f>IFERROR(SMALL('إختيار المقررات'!$BK$6:$BK$52,'إختيار المقررات'!BL15),"")</f>
        <v/>
      </c>
      <c r="X24" s="190">
        <v>22</v>
      </c>
      <c r="Y24" s="190" t="str">
        <f t="shared" si="1"/>
        <v/>
      </c>
      <c r="Z24" s="190"/>
      <c r="AA24" s="143" t="str">
        <f>IFERROR(SMALL($Y$3:$Y$26,X24),"")</f>
        <v/>
      </c>
      <c r="AC24" s="154"/>
      <c r="AD24" s="78"/>
      <c r="AE24" s="371" t="str">
        <f>IFERROR(VLOOKUP(AA24,$X$3:$Z$26,3,0),"")</f>
        <v/>
      </c>
      <c r="AF24" s="371"/>
      <c r="AG24" s="371"/>
      <c r="AH24" s="78"/>
      <c r="AI24" s="78"/>
    </row>
    <row r="25" spans="2:35" ht="22.95" customHeight="1" thickTop="1" thickBot="1" x14ac:dyDescent="0.3"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7"/>
      <c r="T25" s="146"/>
      <c r="U25" s="190"/>
      <c r="V25" s="191" t="str">
        <f>IFERROR(SMALL('إختيار المقررات'!$F$9:$F$36,'إختيار المقررات'!BL18),"")</f>
        <v/>
      </c>
      <c r="W25" s="191"/>
      <c r="X25" s="190">
        <v>23</v>
      </c>
      <c r="Y25" s="190" t="str">
        <f t="shared" si="1"/>
        <v/>
      </c>
      <c r="Z25" s="190"/>
      <c r="AA25" s="143" t="str">
        <f>IFERROR(SMALL($Y$3:$Y$26,X25),"")</f>
        <v/>
      </c>
      <c r="AC25" s="154"/>
      <c r="AD25" s="78"/>
      <c r="AE25" s="371" t="str">
        <f>IFERROR(VLOOKUP(AA25,$X$3:$Z$26,3,0),"")</f>
        <v/>
      </c>
      <c r="AF25" s="371"/>
      <c r="AG25" s="371"/>
      <c r="AH25" s="78"/>
      <c r="AI25" s="78"/>
    </row>
    <row r="26" spans="2:35" ht="12" customHeight="1" thickTop="1" x14ac:dyDescent="0.25">
      <c r="B26" s="401" t="s">
        <v>139</v>
      </c>
      <c r="C26" s="339"/>
      <c r="D26" s="339"/>
      <c r="E26" s="339"/>
      <c r="F26" s="105">
        <f>'إختيار المقررات'!AH16</f>
        <v>0</v>
      </c>
      <c r="G26" s="339" t="s">
        <v>140</v>
      </c>
      <c r="H26" s="339"/>
      <c r="I26" s="339"/>
      <c r="J26" s="339"/>
      <c r="K26" s="375">
        <f>'إختيار المقررات'!AH17</f>
        <v>0</v>
      </c>
      <c r="L26" s="375"/>
      <c r="M26" s="339" t="s">
        <v>141</v>
      </c>
      <c r="N26" s="339"/>
      <c r="O26" s="339"/>
      <c r="P26" s="339"/>
      <c r="Q26" s="375">
        <f>'إختيار المقررات'!AH18</f>
        <v>0</v>
      </c>
      <c r="R26" s="394"/>
      <c r="S26" s="8"/>
      <c r="U26" s="191"/>
      <c r="V26" s="191" t="str">
        <f>IFERROR(SMALL('إختيار المقررات'!$F$9:$F$36,'إختيار المقررات'!BL19),"")</f>
        <v/>
      </c>
      <c r="W26" s="191"/>
      <c r="X26" s="190">
        <v>24</v>
      </c>
      <c r="Y26" s="190" t="str">
        <f t="shared" si="1"/>
        <v/>
      </c>
      <c r="Z26" s="190"/>
      <c r="AC26" s="154"/>
      <c r="AD26" s="78"/>
      <c r="AE26" s="371" t="str">
        <f>IFERROR(VLOOKUP(AA26,$X$3:$Z$26,3,0),"")</f>
        <v/>
      </c>
      <c r="AF26" s="371"/>
      <c r="AG26" s="371"/>
      <c r="AH26" s="78"/>
      <c r="AI26" s="78"/>
    </row>
    <row r="27" spans="2:35" ht="12" customHeight="1" x14ac:dyDescent="0.25">
      <c r="B27" s="395" t="s">
        <v>114</v>
      </c>
      <c r="C27" s="396"/>
      <c r="D27" s="396"/>
      <c r="E27" s="397">
        <f>'إختيار المقررات'!D5</f>
        <v>0</v>
      </c>
      <c r="F27" s="397"/>
      <c r="G27" s="397"/>
      <c r="H27" s="397"/>
      <c r="I27" s="398"/>
      <c r="J27" s="89" t="s">
        <v>175</v>
      </c>
      <c r="K27" s="399" t="e">
        <f>'إختيار المقررات'!P5</f>
        <v>#N/A</v>
      </c>
      <c r="L27" s="399"/>
      <c r="M27" s="106" t="s">
        <v>116</v>
      </c>
      <c r="N27" s="400" t="e">
        <f>'إختيار المقررات'!V5</f>
        <v>#N/A</v>
      </c>
      <c r="O27" s="400"/>
      <c r="P27" s="90"/>
      <c r="Q27" s="90"/>
      <c r="R27" s="90"/>
      <c r="U27" s="191"/>
      <c r="V27" s="191" t="str">
        <f>IFERROR(SMALL('إختيار المقررات'!$F$9:$F$36,'إختيار المقررات'!BL20),"")</f>
        <v/>
      </c>
      <c r="W27" s="191"/>
      <c r="X27" s="190">
        <v>25</v>
      </c>
      <c r="Y27" s="190" t="str">
        <f t="shared" si="1"/>
        <v/>
      </c>
      <c r="Z27" s="191"/>
      <c r="AC27" s="154"/>
      <c r="AD27" s="78"/>
      <c r="AE27" s="372"/>
      <c r="AF27" s="372"/>
      <c r="AG27" s="372"/>
      <c r="AH27" s="78"/>
      <c r="AI27" s="78"/>
    </row>
    <row r="28" spans="2:35" ht="12" customHeight="1" x14ac:dyDescent="0.25">
      <c r="B28" s="351" t="s">
        <v>130</v>
      </c>
      <c r="C28" s="352"/>
      <c r="D28" s="352"/>
      <c r="E28" s="363">
        <f>'إختيار المقررات'!AH9</f>
        <v>0</v>
      </c>
      <c r="F28" s="363"/>
      <c r="G28" s="364"/>
      <c r="H28" s="385" t="s">
        <v>132</v>
      </c>
      <c r="I28" s="378"/>
      <c r="J28" s="378"/>
      <c r="K28" s="388" t="e">
        <f>'إختيار المقررات'!AB5</f>
        <v>#N/A</v>
      </c>
      <c r="L28" s="389"/>
      <c r="M28" s="378" t="s">
        <v>176</v>
      </c>
      <c r="N28" s="378"/>
      <c r="O28" s="378" t="s">
        <v>177</v>
      </c>
      <c r="P28" s="378"/>
      <c r="Q28" s="378" t="s">
        <v>178</v>
      </c>
      <c r="R28" s="381"/>
      <c r="U28" s="191"/>
      <c r="V28" s="191" t="str">
        <f>IFERROR(SMALL('إختيار المقررات'!$F$9:$F$36,'إختيار المقررات'!BL21),"")</f>
        <v/>
      </c>
      <c r="W28" s="191"/>
      <c r="X28" s="190">
        <v>26</v>
      </c>
      <c r="Y28" s="190" t="str">
        <f t="shared" si="1"/>
        <v/>
      </c>
      <c r="Z28" s="191"/>
      <c r="AC28" s="154"/>
      <c r="AD28" s="78"/>
      <c r="AE28" s="372"/>
      <c r="AF28" s="372"/>
      <c r="AG28" s="372"/>
      <c r="AH28" s="78"/>
      <c r="AI28" s="78"/>
    </row>
    <row r="29" spans="2:35" ht="12" customHeight="1" x14ac:dyDescent="0.25">
      <c r="B29" s="351" t="s">
        <v>179</v>
      </c>
      <c r="C29" s="352"/>
      <c r="D29" s="352"/>
      <c r="E29" s="342">
        <f>'إختيار المقررات'!AH10</f>
        <v>0</v>
      </c>
      <c r="F29" s="342"/>
      <c r="G29" s="343"/>
      <c r="H29" s="386"/>
      <c r="I29" s="379"/>
      <c r="J29" s="379"/>
      <c r="K29" s="390"/>
      <c r="L29" s="391"/>
      <c r="M29" s="379"/>
      <c r="N29" s="379"/>
      <c r="O29" s="379"/>
      <c r="P29" s="379"/>
      <c r="Q29" s="379"/>
      <c r="R29" s="382"/>
      <c r="U29" s="191"/>
      <c r="V29" s="191" t="str">
        <f>IFERROR(SMALL('إختيار المقررات'!$F$9:$F$36,'إختيار المقررات'!BL22),"")</f>
        <v/>
      </c>
      <c r="W29" s="191"/>
      <c r="X29" s="190">
        <v>27</v>
      </c>
      <c r="Y29" s="190" t="str">
        <f t="shared" si="1"/>
        <v/>
      </c>
      <c r="Z29" s="191"/>
      <c r="AC29" s="154"/>
      <c r="AD29" s="78"/>
      <c r="AE29" s="372"/>
      <c r="AF29" s="372"/>
      <c r="AG29" s="372"/>
      <c r="AH29" s="78"/>
      <c r="AI29" s="78"/>
    </row>
    <row r="30" spans="2:35" ht="12" customHeight="1" x14ac:dyDescent="0.25">
      <c r="B30" s="404" t="s">
        <v>123</v>
      </c>
      <c r="C30" s="405"/>
      <c r="D30" s="405"/>
      <c r="E30" s="406" t="e">
        <f>'إختيار المقررات'!AH7</f>
        <v>#N/A</v>
      </c>
      <c r="F30" s="406"/>
      <c r="G30" s="407"/>
      <c r="H30" s="387"/>
      <c r="I30" s="380"/>
      <c r="J30" s="380"/>
      <c r="K30" s="392"/>
      <c r="L30" s="393"/>
      <c r="M30" s="379"/>
      <c r="N30" s="379"/>
      <c r="O30" s="379"/>
      <c r="P30" s="379"/>
      <c r="Q30" s="379"/>
      <c r="R30" s="382"/>
      <c r="U30" s="191"/>
      <c r="V30" s="191" t="str">
        <f>IFERROR(SMALL('إختيار المقررات'!$F$9:$F$36,'إختيار المقررات'!BL23),"")</f>
        <v/>
      </c>
      <c r="W30" s="191"/>
      <c r="X30" s="191"/>
      <c r="Y30" s="191"/>
      <c r="Z30" s="191"/>
      <c r="AC30" s="154"/>
      <c r="AD30" s="78"/>
      <c r="AE30" s="372"/>
      <c r="AF30" s="372"/>
      <c r="AG30" s="372"/>
      <c r="AH30" s="78"/>
      <c r="AI30" s="78"/>
    </row>
    <row r="31" spans="2:35" ht="12" customHeight="1" x14ac:dyDescent="0.25">
      <c r="B31" s="351" t="s">
        <v>128</v>
      </c>
      <c r="C31" s="352"/>
      <c r="D31" s="352"/>
      <c r="E31" s="342" t="e">
        <f>'إختيار المقررات'!AH8</f>
        <v>#N/A</v>
      </c>
      <c r="F31" s="342"/>
      <c r="G31" s="343"/>
      <c r="H31" s="373" t="s">
        <v>135</v>
      </c>
      <c r="I31" s="374"/>
      <c r="J31" s="91" t="str">
        <f>'إختيار المقررات'!AH13</f>
        <v>لا</v>
      </c>
      <c r="K31" s="91"/>
      <c r="L31" s="92"/>
      <c r="M31" s="379"/>
      <c r="N31" s="379"/>
      <c r="O31" s="379"/>
      <c r="P31" s="379"/>
      <c r="Q31" s="379"/>
      <c r="R31" s="382"/>
      <c r="U31" s="191"/>
      <c r="V31" s="191" t="str">
        <f>IFERROR(SMALL('إختيار المقررات'!$F$9:$F$36,'إختيار المقررات'!BL24),"")</f>
        <v/>
      </c>
      <c r="W31" s="191"/>
      <c r="X31" s="191"/>
      <c r="Y31" s="191"/>
      <c r="Z31" s="191"/>
      <c r="AC31" s="154"/>
      <c r="AD31" s="78"/>
      <c r="AE31" s="78"/>
      <c r="AF31" s="78"/>
      <c r="AG31" s="78"/>
      <c r="AH31" s="78"/>
      <c r="AI31" s="78"/>
    </row>
    <row r="32" spans="2:35" ht="12" customHeight="1" x14ac:dyDescent="0.25">
      <c r="B32" s="402" t="s">
        <v>180</v>
      </c>
      <c r="C32" s="403"/>
      <c r="D32" s="403"/>
      <c r="E32" s="332" t="e">
        <f>'إختيار المقررات'!AH12</f>
        <v>#N/A</v>
      </c>
      <c r="F32" s="332"/>
      <c r="G32" s="332"/>
      <c r="H32" s="93"/>
      <c r="I32" s="93"/>
      <c r="J32" s="94"/>
      <c r="K32" s="94"/>
      <c r="L32" s="95"/>
      <c r="M32" s="379"/>
      <c r="N32" s="379"/>
      <c r="O32" s="379"/>
      <c r="P32" s="379"/>
      <c r="Q32" s="379"/>
      <c r="R32" s="382"/>
      <c r="U32" s="191"/>
      <c r="V32" s="191"/>
      <c r="W32" s="191"/>
      <c r="X32" s="191"/>
      <c r="Y32" s="191"/>
      <c r="Z32" s="191"/>
      <c r="AC32" s="154"/>
      <c r="AD32" s="78"/>
      <c r="AE32" s="78"/>
      <c r="AF32" s="78"/>
      <c r="AG32" s="78"/>
      <c r="AH32" s="78"/>
      <c r="AI32" s="78"/>
    </row>
    <row r="33" spans="2:35" ht="12" customHeight="1" x14ac:dyDescent="0.25">
      <c r="B33" s="326" t="e">
        <f>'إختيار المقررات'!V18</f>
        <v>#N/A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8"/>
      <c r="M33" s="379"/>
      <c r="N33" s="379"/>
      <c r="O33" s="379"/>
      <c r="P33" s="379"/>
      <c r="Q33" s="379"/>
      <c r="R33" s="382"/>
      <c r="U33" s="191"/>
      <c r="V33" s="191" t="str">
        <f>IFERROR(SMALL('إختيار المقررات'!$U$27:$U$33,'إختيار المقررات'!#REF!),"")</f>
        <v/>
      </c>
      <c r="W33" s="191"/>
      <c r="X33" s="191"/>
      <c r="Y33" s="191"/>
      <c r="Z33" s="191"/>
      <c r="AC33" s="154"/>
      <c r="AD33" s="78"/>
      <c r="AE33" s="78"/>
      <c r="AF33" s="78"/>
      <c r="AG33" s="78"/>
      <c r="AH33" s="78"/>
      <c r="AI33" s="78"/>
    </row>
    <row r="34" spans="2:35" ht="12" customHeight="1" x14ac:dyDescent="0.25">
      <c r="B34" s="329" t="str">
        <f>'إختيار المقررات'!V19</f>
        <v/>
      </c>
      <c r="C34" s="330"/>
      <c r="D34" s="330"/>
      <c r="E34" s="330"/>
      <c r="F34" s="330"/>
      <c r="G34" s="330" t="str">
        <f>'إختيار المقررات'!V20</f>
        <v/>
      </c>
      <c r="H34" s="330"/>
      <c r="I34" s="330"/>
      <c r="J34" s="330"/>
      <c r="K34" s="330"/>
      <c r="L34" s="331"/>
      <c r="M34" s="379"/>
      <c r="N34" s="379"/>
      <c r="O34" s="379"/>
      <c r="P34" s="379"/>
      <c r="Q34" s="379"/>
      <c r="R34" s="382"/>
      <c r="U34" s="191"/>
      <c r="V34" s="191"/>
      <c r="W34" s="191"/>
      <c r="X34" s="191"/>
      <c r="Y34" s="191"/>
      <c r="Z34" s="191"/>
      <c r="AC34" s="154"/>
      <c r="AD34" s="78"/>
      <c r="AE34" s="78"/>
      <c r="AF34" s="78"/>
      <c r="AG34" s="78"/>
      <c r="AH34" s="78"/>
      <c r="AI34" s="78"/>
    </row>
    <row r="35" spans="2:35" ht="12" customHeight="1" x14ac:dyDescent="0.25">
      <c r="B35" s="329" t="str">
        <f>'إختيار المقررات'!V21</f>
        <v/>
      </c>
      <c r="C35" s="330"/>
      <c r="D35" s="330"/>
      <c r="E35" s="330"/>
      <c r="F35" s="330"/>
      <c r="G35" s="330" t="str">
        <f>'إختيار المقررات'!V22</f>
        <v/>
      </c>
      <c r="H35" s="330"/>
      <c r="I35" s="330"/>
      <c r="J35" s="330"/>
      <c r="K35" s="330"/>
      <c r="L35" s="331"/>
      <c r="M35" s="379"/>
      <c r="N35" s="379"/>
      <c r="O35" s="379"/>
      <c r="P35" s="379"/>
      <c r="Q35" s="379"/>
      <c r="R35" s="382"/>
      <c r="U35" s="191"/>
      <c r="V35" s="191" t="str">
        <f>IFERROR(SMALL('إختيار المقررات'!$U$27:$U$33,'إختيار المقررات'!#REF!),"")</f>
        <v/>
      </c>
      <c r="W35" s="191"/>
      <c r="X35" s="191"/>
      <c r="Y35" s="191"/>
      <c r="Z35" s="191"/>
      <c r="AC35" s="154"/>
      <c r="AD35" s="78"/>
      <c r="AE35" s="78"/>
      <c r="AF35" s="78"/>
      <c r="AG35" s="78"/>
      <c r="AH35" s="78"/>
      <c r="AI35" s="78"/>
    </row>
    <row r="36" spans="2:35" ht="12" customHeight="1" x14ac:dyDescent="0.25">
      <c r="B36" s="376" t="str">
        <f>'إختيار المقررات'!V22</f>
        <v/>
      </c>
      <c r="C36" s="377"/>
      <c r="D36" s="377"/>
      <c r="E36" s="377"/>
      <c r="F36" s="377"/>
      <c r="G36" s="104"/>
      <c r="H36" s="104"/>
      <c r="I36" s="104"/>
      <c r="J36" s="104"/>
      <c r="K36" s="104"/>
      <c r="L36" s="96"/>
      <c r="M36" s="380"/>
      <c r="N36" s="380"/>
      <c r="O36" s="380"/>
      <c r="P36" s="380"/>
      <c r="Q36" s="380"/>
      <c r="R36" s="383"/>
      <c r="U36" s="191"/>
      <c r="V36" s="191"/>
      <c r="W36" s="191"/>
      <c r="X36" s="191"/>
      <c r="Y36" s="191"/>
      <c r="Z36" s="191"/>
      <c r="AC36" s="154"/>
      <c r="AD36" s="78"/>
      <c r="AE36" s="78"/>
      <c r="AF36" s="78"/>
      <c r="AG36" s="78"/>
      <c r="AH36" s="78"/>
      <c r="AI36" s="78"/>
    </row>
    <row r="37" spans="2:35" ht="17.25" customHeight="1" x14ac:dyDescent="0.25">
      <c r="B37" s="359" t="s">
        <v>181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1"/>
      <c r="U37" s="191"/>
      <c r="V37" s="191" t="str">
        <f>IFERROR(SMALL('إختيار المقررات'!$U$27:$U$33,'إختيار المقررات'!#REF!),"")</f>
        <v/>
      </c>
      <c r="W37" s="191"/>
      <c r="X37" s="191"/>
      <c r="Y37" s="191"/>
      <c r="Z37" s="191"/>
      <c r="AC37" s="154"/>
      <c r="AD37" s="78"/>
      <c r="AE37" s="78"/>
      <c r="AF37" s="78"/>
      <c r="AG37" s="78"/>
      <c r="AH37" s="78"/>
      <c r="AI37" s="78"/>
    </row>
    <row r="38" spans="2:35" ht="16.5" customHeight="1" x14ac:dyDescent="0.25">
      <c r="B38" s="354" t="s">
        <v>182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U38" s="191"/>
      <c r="V38" s="191"/>
      <c r="W38" s="191"/>
      <c r="X38" s="191"/>
      <c r="Y38" s="191"/>
      <c r="Z38" s="191"/>
      <c r="AC38" s="154"/>
      <c r="AD38" s="78"/>
      <c r="AE38" s="78"/>
      <c r="AF38" s="78"/>
      <c r="AG38" s="78"/>
      <c r="AH38" s="78"/>
      <c r="AI38" s="78"/>
    </row>
    <row r="39" spans="2:35" ht="24" customHeight="1" x14ac:dyDescent="0.25">
      <c r="B39" s="355" t="s">
        <v>183</v>
      </c>
      <c r="C39" s="355"/>
      <c r="D39" s="355"/>
      <c r="E39" s="355"/>
      <c r="F39" s="354" t="e">
        <f>'إختيار المقررات'!AH14</f>
        <v>#N/A</v>
      </c>
      <c r="G39" s="354"/>
      <c r="H39" s="355" t="e">
        <f>IF(D4="أنثى","ليرة سورية فقط لا غير من الطالبة","ليرة سورية فقط لا غير من الطالب")</f>
        <v>#N/A</v>
      </c>
      <c r="I39" s="355"/>
      <c r="J39" s="355"/>
      <c r="K39" s="355"/>
      <c r="L39" s="355"/>
      <c r="M39" s="362">
        <f>H2</f>
        <v>0</v>
      </c>
      <c r="N39" s="362"/>
      <c r="O39" s="362"/>
      <c r="P39" s="362"/>
      <c r="Q39" s="362"/>
      <c r="R39" s="362"/>
      <c r="U39" s="191"/>
      <c r="V39" s="191"/>
      <c r="W39" s="191"/>
      <c r="X39" s="191"/>
      <c r="Y39" s="191"/>
      <c r="Z39" s="191"/>
      <c r="AC39" s="154"/>
      <c r="AD39" s="78"/>
      <c r="AE39" s="78"/>
      <c r="AF39" s="78"/>
      <c r="AG39" s="78"/>
      <c r="AH39" s="78"/>
      <c r="AI39" s="78"/>
    </row>
    <row r="40" spans="2:35" ht="24" customHeight="1" x14ac:dyDescent="0.25">
      <c r="B40" s="355" t="e">
        <f>IF(D4="أنثى","رقمها الامتحاني","رقمه الامتحاني")</f>
        <v>#N/A</v>
      </c>
      <c r="C40" s="355"/>
      <c r="D40" s="355"/>
      <c r="E40" s="354">
        <f>D2</f>
        <v>0</v>
      </c>
      <c r="F40" s="354"/>
      <c r="G40" s="355" t="s">
        <v>184</v>
      </c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AC40" s="154"/>
      <c r="AD40" s="78"/>
      <c r="AE40" s="78"/>
      <c r="AF40" s="78"/>
      <c r="AG40" s="78"/>
      <c r="AH40" s="78"/>
      <c r="AI40" s="78"/>
    </row>
    <row r="41" spans="2:35" ht="10.5" customHeight="1" x14ac:dyDescent="0.25">
      <c r="B41" s="97"/>
      <c r="C41" s="108"/>
      <c r="D41" s="357"/>
      <c r="E41" s="357"/>
      <c r="F41" s="357"/>
      <c r="G41" s="357"/>
      <c r="H41" s="357"/>
      <c r="I41" s="98"/>
      <c r="J41" s="98"/>
      <c r="K41" s="97"/>
      <c r="L41" s="108"/>
      <c r="M41" s="357"/>
      <c r="N41" s="357"/>
      <c r="O41" s="357"/>
      <c r="P41" s="357"/>
      <c r="Q41" s="98"/>
      <c r="R41" s="98"/>
    </row>
    <row r="42" spans="2:35" ht="10.5" customHeight="1" x14ac:dyDescent="0.25">
      <c r="B42" s="99"/>
      <c r="C42" s="109"/>
      <c r="D42" s="358"/>
      <c r="E42" s="358"/>
      <c r="F42" s="358"/>
      <c r="G42" s="358"/>
      <c r="H42" s="358"/>
      <c r="I42" s="100"/>
      <c r="J42" s="100"/>
      <c r="K42" s="99"/>
      <c r="L42" s="109"/>
      <c r="M42" s="358"/>
      <c r="N42" s="358"/>
      <c r="O42" s="358"/>
      <c r="P42" s="358"/>
      <c r="Q42" s="100"/>
      <c r="R42" s="100"/>
    </row>
    <row r="43" spans="2:35" ht="21" customHeight="1" x14ac:dyDescent="0.25">
      <c r="B43" s="356" t="s">
        <v>138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</row>
    <row r="44" spans="2:35" ht="15.75" customHeight="1" x14ac:dyDescent="0.25">
      <c r="B44" s="353" t="s">
        <v>182</v>
      </c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</row>
    <row r="45" spans="2:35" ht="22.5" customHeight="1" x14ac:dyDescent="0.25">
      <c r="B45" s="355" t="s">
        <v>183</v>
      </c>
      <c r="C45" s="355"/>
      <c r="D45" s="355"/>
      <c r="E45" s="355"/>
      <c r="F45" s="354" t="e">
        <f>'إختيار المقررات'!AH15</f>
        <v>#N/A</v>
      </c>
      <c r="G45" s="354"/>
      <c r="H45" s="355" t="e">
        <f>H39</f>
        <v>#N/A</v>
      </c>
      <c r="I45" s="355"/>
      <c r="J45" s="355"/>
      <c r="K45" s="355"/>
      <c r="L45" s="362">
        <f>M39</f>
        <v>0</v>
      </c>
      <c r="M45" s="362"/>
      <c r="N45" s="362"/>
      <c r="O45" s="362"/>
      <c r="P45" s="362"/>
      <c r="Q45" s="362"/>
      <c r="R45" s="362"/>
    </row>
    <row r="46" spans="2:35" ht="22.5" customHeight="1" x14ac:dyDescent="0.25">
      <c r="B46" s="349" t="e">
        <f>B40</f>
        <v>#N/A</v>
      </c>
      <c r="C46" s="349"/>
      <c r="D46" s="349"/>
      <c r="E46" s="350">
        <f>E40</f>
        <v>0</v>
      </c>
      <c r="F46" s="350"/>
      <c r="G46" s="349" t="s">
        <v>184</v>
      </c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2:35" ht="17.25" customHeight="1" x14ac:dyDescent="0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2:35" ht="23.25" customHeight="1" thickBot="1" x14ac:dyDescent="0.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2:18" ht="20.25" customHeight="1" thickTop="1" x14ac:dyDescent="0.25">
      <c r="B49" s="25"/>
      <c r="C49" s="25"/>
      <c r="D49" s="25"/>
      <c r="E49" s="25"/>
      <c r="F49" s="25"/>
      <c r="I49" s="9"/>
      <c r="J49" s="9"/>
      <c r="K49" s="9"/>
      <c r="L49" s="9"/>
      <c r="P49" s="9"/>
      <c r="Q49" s="9"/>
      <c r="R49" s="9"/>
    </row>
    <row r="50" spans="2:18" ht="13.8" x14ac:dyDescent="0.25">
      <c r="B50" s="25"/>
      <c r="C50" s="25"/>
      <c r="D50" s="25"/>
      <c r="E50" s="25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2:18" ht="7.5" customHeight="1" x14ac:dyDescent="0.25">
      <c r="B51" s="25"/>
      <c r="C51" s="25"/>
      <c r="D51" s="25"/>
      <c r="E51" s="25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</sheetData>
  <sheetProtection algorithmName="SHA-512" hashValue="hf50DdFc8UpZYrZdAcjhmdbB/uX00NVEXzt7c7qcmpJjlhxsWtJ7Lsgo8PlCoheSHcqWsiJ6jIH8Yojq/TedNg==" saltValue="PeI2StNwh9M0FT+VD0P9LA==" spinCount="100000" sheet="1" selectLockedCells="1" selectUnlockedCells="1"/>
  <mergeCells count="154">
    <mergeCell ref="AE8:AG8"/>
    <mergeCell ref="AE9:AG9"/>
    <mergeCell ref="H45:K45"/>
    <mergeCell ref="O7:R7"/>
    <mergeCell ref="O8:R8"/>
    <mergeCell ref="O9:R9"/>
    <mergeCell ref="L2:N2"/>
    <mergeCell ref="L3:N3"/>
    <mergeCell ref="L4:N4"/>
    <mergeCell ref="L5:N5"/>
    <mergeCell ref="L6:N6"/>
    <mergeCell ref="L7:N7"/>
    <mergeCell ref="L8:N8"/>
    <mergeCell ref="L9:N9"/>
    <mergeCell ref="O2:R2"/>
    <mergeCell ref="O3:R3"/>
    <mergeCell ref="O4:R4"/>
    <mergeCell ref="O5:R5"/>
    <mergeCell ref="O6:R6"/>
    <mergeCell ref="G7:H7"/>
    <mergeCell ref="G8:H8"/>
    <mergeCell ref="G9:H9"/>
    <mergeCell ref="I2:K2"/>
    <mergeCell ref="I3:K3"/>
    <mergeCell ref="I4:K4"/>
    <mergeCell ref="I5:K5"/>
    <mergeCell ref="I6:K6"/>
    <mergeCell ref="I7:K7"/>
    <mergeCell ref="I8:K8"/>
    <mergeCell ref="I9:K9"/>
    <mergeCell ref="G5:H5"/>
    <mergeCell ref="G6:H6"/>
    <mergeCell ref="G2:H2"/>
    <mergeCell ref="G3:H3"/>
    <mergeCell ref="G4:H4"/>
    <mergeCell ref="B7:C7"/>
    <mergeCell ref="B8:C8"/>
    <mergeCell ref="B9:C9"/>
    <mergeCell ref="D2:F2"/>
    <mergeCell ref="D3:F3"/>
    <mergeCell ref="D4:F4"/>
    <mergeCell ref="D5:F5"/>
    <mergeCell ref="D6:F6"/>
    <mergeCell ref="D7:F7"/>
    <mergeCell ref="D8:F8"/>
    <mergeCell ref="D9:F9"/>
    <mergeCell ref="B5:C5"/>
    <mergeCell ref="B3:C3"/>
    <mergeCell ref="B4:C4"/>
    <mergeCell ref="B36:F36"/>
    <mergeCell ref="M28:N36"/>
    <mergeCell ref="O28:P36"/>
    <mergeCell ref="Q28:R36"/>
    <mergeCell ref="F1:R1"/>
    <mergeCell ref="H28:J30"/>
    <mergeCell ref="K28:L30"/>
    <mergeCell ref="AE17:AG17"/>
    <mergeCell ref="AE18:AG18"/>
    <mergeCell ref="AE19:AG19"/>
    <mergeCell ref="AE20:AG20"/>
    <mergeCell ref="Q26:R26"/>
    <mergeCell ref="L19:O19"/>
    <mergeCell ref="B27:D27"/>
    <mergeCell ref="E27:I27"/>
    <mergeCell ref="K27:L27"/>
    <mergeCell ref="N27:O27"/>
    <mergeCell ref="D20:G20"/>
    <mergeCell ref="L20:O20"/>
    <mergeCell ref="B26:E26"/>
    <mergeCell ref="B32:D32"/>
    <mergeCell ref="B30:D30"/>
    <mergeCell ref="E30:G30"/>
    <mergeCell ref="B31:D31"/>
    <mergeCell ref="G46:R46"/>
    <mergeCell ref="AD1:AH2"/>
    <mergeCell ref="AE3:AG3"/>
    <mergeCell ref="AE4:AG4"/>
    <mergeCell ref="AE5:AG5"/>
    <mergeCell ref="AE6:AG6"/>
    <mergeCell ref="AE7:AG7"/>
    <mergeCell ref="AE10:AG10"/>
    <mergeCell ref="AE11:AG11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12:AG12"/>
    <mergeCell ref="AE13:AG13"/>
    <mergeCell ref="AE14:AG14"/>
    <mergeCell ref="AE15:AG15"/>
    <mergeCell ref="AE16:AG16"/>
    <mergeCell ref="H31:I31"/>
    <mergeCell ref="K26:L26"/>
    <mergeCell ref="B46:D46"/>
    <mergeCell ref="E46:F46"/>
    <mergeCell ref="B28:D28"/>
    <mergeCell ref="B44:R44"/>
    <mergeCell ref="B38:R38"/>
    <mergeCell ref="B39:E39"/>
    <mergeCell ref="F39:G39"/>
    <mergeCell ref="B43:R43"/>
    <mergeCell ref="B40:D40"/>
    <mergeCell ref="E40:F40"/>
    <mergeCell ref="G40:R40"/>
    <mergeCell ref="D41:H41"/>
    <mergeCell ref="B45:E45"/>
    <mergeCell ref="F45:G45"/>
    <mergeCell ref="M41:P41"/>
    <mergeCell ref="D42:H42"/>
    <mergeCell ref="M42:P42"/>
    <mergeCell ref="B37:R37"/>
    <mergeCell ref="M39:R39"/>
    <mergeCell ref="H39:L39"/>
    <mergeCell ref="L45:R45"/>
    <mergeCell ref="E28:G28"/>
    <mergeCell ref="B29:D29"/>
    <mergeCell ref="E29:G29"/>
    <mergeCell ref="D15:G15"/>
    <mergeCell ref="L15:O15"/>
    <mergeCell ref="D13:G13"/>
    <mergeCell ref="L13:O13"/>
    <mergeCell ref="B23:R25"/>
    <mergeCell ref="D21:G21"/>
    <mergeCell ref="D22:G22"/>
    <mergeCell ref="L21:O21"/>
    <mergeCell ref="L22:O22"/>
    <mergeCell ref="B33:L33"/>
    <mergeCell ref="B34:F34"/>
    <mergeCell ref="G34:L34"/>
    <mergeCell ref="B35:F35"/>
    <mergeCell ref="G35:L35"/>
    <mergeCell ref="E32:G32"/>
    <mergeCell ref="B1:E1"/>
    <mergeCell ref="B2:C2"/>
    <mergeCell ref="B6:C6"/>
    <mergeCell ref="D17:G17"/>
    <mergeCell ref="L17:O17"/>
    <mergeCell ref="D18:G18"/>
    <mergeCell ref="L18:O18"/>
    <mergeCell ref="D19:G19"/>
    <mergeCell ref="G26:J26"/>
    <mergeCell ref="M26:P26"/>
    <mergeCell ref="B10:R11"/>
    <mergeCell ref="E31:G31"/>
    <mergeCell ref="D12:I12"/>
    <mergeCell ref="L12:Q12"/>
    <mergeCell ref="D16:G16"/>
    <mergeCell ref="L16:O16"/>
    <mergeCell ref="D14:G14"/>
    <mergeCell ref="L14:O14"/>
  </mergeCells>
  <conditionalFormatting sqref="B12:R44 B45:H45 L45:R45 B46:R48">
    <cfRule type="expression" dxfId="9" priority="1">
      <formula>$AJ$1&gt;0</formula>
    </cfRule>
  </conditionalFormatting>
  <conditionalFormatting sqref="B42:R44 B45:H45 L45:R45 B46:R47 B50:R51">
    <cfRule type="expression" dxfId="8" priority="8">
      <formula>$J$31="لا"</formula>
    </cfRule>
  </conditionalFormatting>
  <conditionalFormatting sqref="C13:I22">
    <cfRule type="containsBlanks" dxfId="7" priority="11">
      <formula>LEN(TRIM(C13))=0</formula>
    </cfRule>
  </conditionalFormatting>
  <conditionalFormatting sqref="K13:Q22">
    <cfRule type="containsBlanks" dxfId="6" priority="10">
      <formula>LEN(TRIM(K13))=0</formula>
    </cfRule>
  </conditionalFormatting>
  <conditionalFormatting sqref="AC1">
    <cfRule type="expression" dxfId="5" priority="5">
      <formula>AC1&lt;&gt;""</formula>
    </cfRule>
  </conditionalFormatting>
  <conditionalFormatting sqref="AD1:AH2">
    <cfRule type="expression" dxfId="4" priority="4">
      <formula>$AD$1&lt;&gt;""</formula>
    </cfRule>
  </conditionalFormatting>
  <conditionalFormatting sqref="AE3:AE30">
    <cfRule type="expression" dxfId="3" priority="3">
      <formula>AE3&lt;&gt;""</formula>
    </cfRule>
  </conditionalFormatting>
  <printOptions horizontalCentered="1" verticalCentered="1"/>
  <pageMargins left="0" right="0" top="0" bottom="0" header="0" footer="0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EV5"/>
  <sheetViews>
    <sheetView showGridLines="0" rightToLeft="1" zoomScale="98" zoomScaleNormal="98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13.8984375" style="1" customWidth="1"/>
    <col min="2" max="2" width="15" style="1" bestFit="1" customWidth="1"/>
    <col min="3" max="5" width="9" style="1"/>
    <col min="6" max="6" width="11.296875" style="1" bestFit="1" customWidth="1"/>
    <col min="7" max="7" width="9.8984375" style="1" bestFit="1" customWidth="1"/>
    <col min="8" max="8" width="13.8984375" style="1" bestFit="1" customWidth="1"/>
    <col min="9" max="9" width="9" style="1"/>
    <col min="10" max="10" width="11.796875" style="1" bestFit="1" customWidth="1"/>
    <col min="11" max="12" width="9" style="1"/>
    <col min="13" max="14" width="12.296875" style="1" bestFit="1" customWidth="1"/>
    <col min="15" max="18" width="9" style="1"/>
    <col min="19" max="19" width="10.09765625" style="1" bestFit="1" customWidth="1"/>
    <col min="20" max="21" width="3.296875" style="13" customWidth="1"/>
    <col min="22" max="119" width="3.296875" style="1" customWidth="1"/>
    <col min="120" max="123" width="10.8984375" style="1" customWidth="1"/>
    <col min="124" max="124" width="11" style="1" customWidth="1"/>
    <col min="125" max="125" width="10.8984375" style="1" customWidth="1"/>
    <col min="126" max="126" width="9.296875" style="1" bestFit="1" customWidth="1"/>
    <col min="127" max="129" width="9.296875" style="1" customWidth="1"/>
    <col min="130" max="130" width="11.296875" style="1" bestFit="1" customWidth="1"/>
    <col min="131" max="131" width="5.09765625" style="1" bestFit="1" customWidth="1"/>
    <col min="132" max="132" width="8.8984375" style="1" bestFit="1" customWidth="1"/>
    <col min="133" max="133" width="9.19921875" style="1" bestFit="1" customWidth="1"/>
    <col min="134" max="134" width="9.19921875" style="1" customWidth="1"/>
    <col min="135" max="135" width="8.19921875" style="1" bestFit="1" customWidth="1"/>
    <col min="136" max="139" width="22.59765625" style="1" customWidth="1"/>
    <col min="140" max="140" width="12.296875" style="1" bestFit="1" customWidth="1"/>
    <col min="141" max="141" width="13.296875" style="1" bestFit="1" customWidth="1"/>
    <col min="142" max="142" width="12.296875" style="1" bestFit="1" customWidth="1"/>
    <col min="143" max="143" width="9" style="1"/>
    <col min="144" max="147" width="11.19921875" style="1" customWidth="1"/>
    <col min="148" max="16384" width="9" style="1"/>
  </cols>
  <sheetData>
    <row r="1" spans="1:152" customFormat="1" ht="18.600000000000001" thickTop="1" thickBot="1" x14ac:dyDescent="0.3">
      <c r="A1" s="113"/>
      <c r="B1" s="471">
        <v>9999</v>
      </c>
      <c r="C1" s="471" t="s">
        <v>185</v>
      </c>
      <c r="D1" s="466"/>
      <c r="E1" s="466"/>
      <c r="F1" s="466"/>
      <c r="G1" s="466"/>
      <c r="H1" s="466"/>
      <c r="I1" s="466"/>
      <c r="J1" s="466"/>
      <c r="K1" s="427" t="s">
        <v>106</v>
      </c>
      <c r="L1" s="493" t="s">
        <v>48</v>
      </c>
      <c r="M1" s="487" t="s">
        <v>111</v>
      </c>
      <c r="N1" s="487" t="s">
        <v>112</v>
      </c>
      <c r="O1" s="496" t="s">
        <v>38</v>
      </c>
      <c r="P1" s="466" t="s">
        <v>186</v>
      </c>
      <c r="Q1" s="466"/>
      <c r="R1" s="466"/>
      <c r="S1" s="491" t="s">
        <v>98</v>
      </c>
      <c r="T1" s="500" t="s">
        <v>187</v>
      </c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2"/>
      <c r="AT1" s="500" t="s">
        <v>188</v>
      </c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3" t="s">
        <v>189</v>
      </c>
      <c r="BU1" s="504"/>
      <c r="BV1" s="504"/>
      <c r="BW1" s="504"/>
      <c r="BX1" s="504"/>
      <c r="BY1" s="504"/>
      <c r="BZ1" s="504"/>
      <c r="CA1" s="504"/>
      <c r="CB1" s="504"/>
      <c r="CC1" s="504"/>
      <c r="CD1" s="504"/>
      <c r="CE1" s="504"/>
      <c r="CF1" s="504"/>
      <c r="CG1" s="504"/>
      <c r="CH1" s="504"/>
      <c r="CI1" s="504"/>
      <c r="CJ1" s="504"/>
      <c r="CK1" s="504"/>
      <c r="CL1" s="504"/>
      <c r="CM1" s="504"/>
      <c r="CN1" s="504"/>
      <c r="CO1" s="504"/>
      <c r="CP1" s="504"/>
      <c r="CQ1" s="505"/>
      <c r="CR1" s="503" t="s">
        <v>190</v>
      </c>
      <c r="CS1" s="504"/>
      <c r="CT1" s="504"/>
      <c r="CU1" s="504"/>
      <c r="CV1" s="504"/>
      <c r="CW1" s="504"/>
      <c r="CX1" s="504"/>
      <c r="CY1" s="504"/>
      <c r="CZ1" s="504"/>
      <c r="DA1" s="504"/>
      <c r="DB1" s="504"/>
      <c r="DC1" s="504"/>
      <c r="DD1" s="504"/>
      <c r="DE1" s="504"/>
      <c r="DF1" s="504"/>
      <c r="DG1" s="504"/>
      <c r="DH1" s="504"/>
      <c r="DI1" s="504"/>
      <c r="DJ1" s="504"/>
      <c r="DK1" s="504"/>
      <c r="DL1" s="504"/>
      <c r="DM1" s="504"/>
      <c r="DN1" s="504"/>
      <c r="DO1" s="505"/>
      <c r="DP1" s="472" t="s">
        <v>191</v>
      </c>
      <c r="DQ1" s="473"/>
      <c r="DR1" s="474"/>
      <c r="DS1" s="478"/>
      <c r="DT1" s="480" t="s">
        <v>192</v>
      </c>
      <c r="DU1" s="481"/>
      <c r="DV1" s="481"/>
      <c r="DW1" s="481"/>
      <c r="DX1" s="481"/>
      <c r="DY1" s="481"/>
      <c r="DZ1" s="481"/>
      <c r="EA1" s="481"/>
      <c r="EB1" s="484" t="s">
        <v>193</v>
      </c>
      <c r="EC1" s="485"/>
      <c r="ED1" s="485"/>
      <c r="EE1" s="486"/>
      <c r="EF1" s="484" t="s">
        <v>194</v>
      </c>
      <c r="EG1" s="485"/>
      <c r="EH1" s="485"/>
      <c r="EI1" s="486"/>
      <c r="EK1" s="465" t="s">
        <v>195</v>
      </c>
      <c r="EL1" s="466"/>
      <c r="EM1" s="466"/>
      <c r="EN1" s="466"/>
      <c r="EO1" s="466"/>
      <c r="EP1" s="466"/>
    </row>
    <row r="2" spans="1:152" customFormat="1" ht="18" thickBot="1" x14ac:dyDescent="0.3">
      <c r="A2" s="113"/>
      <c r="B2" s="113"/>
      <c r="C2" s="113"/>
      <c r="D2" s="466"/>
      <c r="E2" s="466"/>
      <c r="F2" s="466"/>
      <c r="G2" s="466"/>
      <c r="H2" s="466"/>
      <c r="I2" s="466"/>
      <c r="J2" s="466"/>
      <c r="K2" s="428"/>
      <c r="L2" s="494"/>
      <c r="M2" s="488"/>
      <c r="N2" s="488"/>
      <c r="O2" s="497"/>
      <c r="P2" s="466"/>
      <c r="Q2" s="466"/>
      <c r="R2" s="466"/>
      <c r="S2" s="491"/>
      <c r="T2" s="500" t="s">
        <v>196</v>
      </c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6"/>
      <c r="AH2" s="501" t="s">
        <v>197</v>
      </c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2"/>
      <c r="AT2" s="500" t="s">
        <v>196</v>
      </c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6"/>
      <c r="BH2" s="501" t="s">
        <v>197</v>
      </c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7" t="s">
        <v>196</v>
      </c>
      <c r="BU2" s="508"/>
      <c r="BV2" s="508"/>
      <c r="BW2" s="508"/>
      <c r="BX2" s="508"/>
      <c r="BY2" s="508"/>
      <c r="BZ2" s="508"/>
      <c r="CA2" s="508"/>
      <c r="CB2" s="508"/>
      <c r="CC2" s="508"/>
      <c r="CD2" s="508"/>
      <c r="CE2" s="509"/>
      <c r="CF2" s="508" t="s">
        <v>197</v>
      </c>
      <c r="CG2" s="508"/>
      <c r="CH2" s="508"/>
      <c r="CI2" s="508"/>
      <c r="CJ2" s="508"/>
      <c r="CK2" s="508"/>
      <c r="CL2" s="508"/>
      <c r="CM2" s="508"/>
      <c r="CN2" s="508"/>
      <c r="CO2" s="508"/>
      <c r="CP2" s="508"/>
      <c r="CQ2" s="510"/>
      <c r="CR2" s="507" t="s">
        <v>196</v>
      </c>
      <c r="CS2" s="508"/>
      <c r="CT2" s="508"/>
      <c r="CU2" s="508"/>
      <c r="CV2" s="508"/>
      <c r="CW2" s="508"/>
      <c r="CX2" s="508"/>
      <c r="CY2" s="508"/>
      <c r="CZ2" s="508"/>
      <c r="DA2" s="508"/>
      <c r="DB2" s="508"/>
      <c r="DC2" s="509"/>
      <c r="DD2" s="508" t="s">
        <v>197</v>
      </c>
      <c r="DE2" s="508"/>
      <c r="DF2" s="508"/>
      <c r="DG2" s="508"/>
      <c r="DH2" s="508"/>
      <c r="DI2" s="508"/>
      <c r="DJ2" s="508"/>
      <c r="DK2" s="508"/>
      <c r="DL2" s="508"/>
      <c r="DM2" s="508"/>
      <c r="DN2" s="508"/>
      <c r="DO2" s="510"/>
      <c r="DP2" s="475"/>
      <c r="DQ2" s="476"/>
      <c r="DR2" s="477"/>
      <c r="DS2" s="479"/>
      <c r="DT2" s="482"/>
      <c r="DU2" s="483"/>
      <c r="DV2" s="483"/>
      <c r="DW2" s="483"/>
      <c r="DX2" s="483"/>
      <c r="DY2" s="483"/>
      <c r="DZ2" s="483"/>
      <c r="EA2" s="483"/>
      <c r="EB2" s="475"/>
      <c r="EC2" s="476"/>
      <c r="ED2" s="476"/>
      <c r="EE2" s="477"/>
      <c r="EF2" s="475"/>
      <c r="EG2" s="476"/>
      <c r="EH2" s="476"/>
      <c r="EI2" s="477"/>
      <c r="EK2" s="465"/>
      <c r="EL2" s="466"/>
      <c r="EM2" s="466"/>
      <c r="EN2" s="466"/>
      <c r="EO2" s="466"/>
      <c r="EP2" s="466"/>
    </row>
    <row r="3" spans="1:152" customFormat="1" ht="60.75" customHeight="1" thickBot="1" x14ac:dyDescent="0.3">
      <c r="A3" s="114" t="s">
        <v>91</v>
      </c>
      <c r="B3" s="115" t="s">
        <v>198</v>
      </c>
      <c r="C3" s="115" t="s">
        <v>199</v>
      </c>
      <c r="D3" s="115" t="s">
        <v>200</v>
      </c>
      <c r="E3" s="115" t="s">
        <v>56</v>
      </c>
      <c r="F3" s="116" t="s">
        <v>201</v>
      </c>
      <c r="G3" s="421" t="s">
        <v>35</v>
      </c>
      <c r="H3" s="117" t="s">
        <v>33</v>
      </c>
      <c r="I3" s="115" t="s">
        <v>58</v>
      </c>
      <c r="J3" s="115" t="s">
        <v>57</v>
      </c>
      <c r="K3" s="428"/>
      <c r="L3" s="494"/>
      <c r="M3" s="488"/>
      <c r="N3" s="488"/>
      <c r="O3" s="497"/>
      <c r="P3" s="489" t="s">
        <v>202</v>
      </c>
      <c r="Q3" s="489" t="s">
        <v>203</v>
      </c>
      <c r="R3" s="498" t="s">
        <v>110</v>
      </c>
      <c r="S3" s="491"/>
      <c r="T3" s="425" t="s">
        <v>999</v>
      </c>
      <c r="U3" s="426"/>
      <c r="V3" s="425" t="s">
        <v>1000</v>
      </c>
      <c r="W3" s="426"/>
      <c r="X3" s="425" t="s">
        <v>1001</v>
      </c>
      <c r="Y3" s="426"/>
      <c r="Z3" s="425" t="s">
        <v>1002</v>
      </c>
      <c r="AA3" s="426"/>
      <c r="AB3" s="425" t="s">
        <v>1003</v>
      </c>
      <c r="AC3" s="426"/>
      <c r="AD3" s="425" t="s">
        <v>1004</v>
      </c>
      <c r="AE3" s="426"/>
      <c r="AF3" s="425" t="s">
        <v>1005</v>
      </c>
      <c r="AG3" s="461"/>
      <c r="AH3" s="459" t="s">
        <v>1006</v>
      </c>
      <c r="AI3" s="426"/>
      <c r="AJ3" s="425" t="s">
        <v>1007</v>
      </c>
      <c r="AK3" s="426"/>
      <c r="AL3" s="425" t="s">
        <v>1008</v>
      </c>
      <c r="AM3" s="426"/>
      <c r="AN3" s="425" t="s">
        <v>1009</v>
      </c>
      <c r="AO3" s="426"/>
      <c r="AP3" s="425" t="s">
        <v>1010</v>
      </c>
      <c r="AQ3" s="437"/>
      <c r="AR3" s="425" t="s">
        <v>1043</v>
      </c>
      <c r="AS3" s="431"/>
      <c r="AT3" s="425" t="s">
        <v>1011</v>
      </c>
      <c r="AU3" s="426"/>
      <c r="AV3" s="425" t="s">
        <v>1012</v>
      </c>
      <c r="AW3" s="426"/>
      <c r="AX3" s="425" t="s">
        <v>1013</v>
      </c>
      <c r="AY3" s="426"/>
      <c r="AZ3" s="425" t="s">
        <v>1014</v>
      </c>
      <c r="BA3" s="426"/>
      <c r="BB3" s="425" t="s">
        <v>1015</v>
      </c>
      <c r="BC3" s="426"/>
      <c r="BD3" s="425" t="s">
        <v>1016</v>
      </c>
      <c r="BE3" s="426"/>
      <c r="BF3" s="425" t="s">
        <v>1017</v>
      </c>
      <c r="BG3" s="461"/>
      <c r="BH3" s="459" t="s">
        <v>1018</v>
      </c>
      <c r="BI3" s="426"/>
      <c r="BJ3" s="425" t="s">
        <v>1019</v>
      </c>
      <c r="BK3" s="426"/>
      <c r="BL3" s="425" t="s">
        <v>1020</v>
      </c>
      <c r="BM3" s="426"/>
      <c r="BN3" s="425" t="s">
        <v>1021</v>
      </c>
      <c r="BO3" s="426"/>
      <c r="BP3" s="425" t="s">
        <v>1010</v>
      </c>
      <c r="BQ3" s="437"/>
      <c r="BR3" s="425" t="s">
        <v>1044</v>
      </c>
      <c r="BS3" s="460"/>
      <c r="BT3" s="432" t="s">
        <v>1022</v>
      </c>
      <c r="BU3" s="426"/>
      <c r="BV3" s="425" t="s">
        <v>1023</v>
      </c>
      <c r="BW3" s="426"/>
      <c r="BX3" s="425" t="s">
        <v>1024</v>
      </c>
      <c r="BY3" s="426"/>
      <c r="BZ3" s="425" t="s">
        <v>1025</v>
      </c>
      <c r="CA3" s="426"/>
      <c r="CB3" s="425" t="s">
        <v>147</v>
      </c>
      <c r="CC3" s="426"/>
      <c r="CD3" s="425" t="s">
        <v>1026</v>
      </c>
      <c r="CE3" s="461"/>
      <c r="CF3" s="459" t="s">
        <v>1027</v>
      </c>
      <c r="CG3" s="426"/>
      <c r="CH3" s="425" t="s">
        <v>1028</v>
      </c>
      <c r="CI3" s="426"/>
      <c r="CJ3" s="425" t="s">
        <v>1029</v>
      </c>
      <c r="CK3" s="426"/>
      <c r="CL3" s="425" t="s">
        <v>1030</v>
      </c>
      <c r="CM3" s="426"/>
      <c r="CN3" s="425" t="s">
        <v>1010</v>
      </c>
      <c r="CO3" s="426"/>
      <c r="CP3" s="425" t="s">
        <v>1045</v>
      </c>
      <c r="CQ3" s="431"/>
      <c r="CR3" s="432" t="s">
        <v>1032</v>
      </c>
      <c r="CS3" s="426"/>
      <c r="CT3" s="425" t="s">
        <v>1033</v>
      </c>
      <c r="CU3" s="426"/>
      <c r="CV3" s="425" t="s">
        <v>1034</v>
      </c>
      <c r="CW3" s="426"/>
      <c r="CX3" s="425" t="s">
        <v>1035</v>
      </c>
      <c r="CY3" s="426"/>
      <c r="CZ3" s="425" t="s">
        <v>1036</v>
      </c>
      <c r="DA3" s="426"/>
      <c r="DB3" s="425" t="s">
        <v>1037</v>
      </c>
      <c r="DC3" s="461"/>
      <c r="DD3" s="459" t="s">
        <v>1038</v>
      </c>
      <c r="DE3" s="426"/>
      <c r="DF3" s="425" t="s">
        <v>1039</v>
      </c>
      <c r="DG3" s="426"/>
      <c r="DH3" s="425" t="s">
        <v>1040</v>
      </c>
      <c r="DI3" s="426"/>
      <c r="DJ3" s="425" t="s">
        <v>1041</v>
      </c>
      <c r="DK3" s="426"/>
      <c r="DL3" s="425" t="s">
        <v>1010</v>
      </c>
      <c r="DM3" s="426"/>
      <c r="DN3" s="425" t="s">
        <v>1046</v>
      </c>
      <c r="DO3" s="431"/>
      <c r="DP3" s="435" t="s">
        <v>204</v>
      </c>
      <c r="DQ3" s="433" t="s">
        <v>116</v>
      </c>
      <c r="DR3" s="453" t="s">
        <v>205</v>
      </c>
      <c r="DS3" s="446" t="s">
        <v>114</v>
      </c>
      <c r="DT3" s="452" t="s">
        <v>206</v>
      </c>
      <c r="DU3" s="455" t="s">
        <v>207</v>
      </c>
      <c r="DV3" s="442" t="s">
        <v>123</v>
      </c>
      <c r="DW3" s="442" t="s">
        <v>128</v>
      </c>
      <c r="DX3" s="442" t="s">
        <v>180</v>
      </c>
      <c r="DY3" s="442" t="s">
        <v>208</v>
      </c>
      <c r="DZ3" s="458" t="s">
        <v>137</v>
      </c>
      <c r="EA3" s="458" t="s">
        <v>138</v>
      </c>
      <c r="EB3" s="456" t="s">
        <v>209</v>
      </c>
      <c r="EC3" s="438" t="s">
        <v>210</v>
      </c>
      <c r="ED3" s="438" t="s">
        <v>211</v>
      </c>
      <c r="EE3" s="429" t="s">
        <v>212</v>
      </c>
      <c r="EF3" s="448" t="s">
        <v>102</v>
      </c>
      <c r="EG3" s="423" t="s">
        <v>101</v>
      </c>
      <c r="EH3" s="423" t="s">
        <v>100</v>
      </c>
      <c r="EI3" s="444" t="s">
        <v>99</v>
      </c>
      <c r="EJ3" s="444" t="s">
        <v>213</v>
      </c>
      <c r="EK3" s="465"/>
      <c r="EL3" s="466"/>
      <c r="EM3" s="466"/>
      <c r="EN3" s="466"/>
      <c r="EO3" s="466"/>
      <c r="EP3" s="466"/>
    </row>
    <row r="4" spans="1:152" s="77" customFormat="1" ht="24.9" customHeight="1" thickBot="1" x14ac:dyDescent="0.3">
      <c r="A4" s="10" t="s">
        <v>91</v>
      </c>
      <c r="B4" s="11" t="s">
        <v>198</v>
      </c>
      <c r="C4" s="11" t="s">
        <v>199</v>
      </c>
      <c r="D4" s="11" t="s">
        <v>200</v>
      </c>
      <c r="E4" s="11" t="s">
        <v>56</v>
      </c>
      <c r="F4" s="12" t="s">
        <v>201</v>
      </c>
      <c r="G4" s="422"/>
      <c r="H4" s="11"/>
      <c r="I4" s="11" t="s">
        <v>58</v>
      </c>
      <c r="J4" s="11" t="s">
        <v>57</v>
      </c>
      <c r="K4" s="428"/>
      <c r="L4" s="495"/>
      <c r="M4" s="488"/>
      <c r="N4" s="488"/>
      <c r="O4" s="497"/>
      <c r="P4" s="490"/>
      <c r="Q4" s="490"/>
      <c r="R4" s="499"/>
      <c r="S4" s="492"/>
      <c r="T4" s="440">
        <v>41</v>
      </c>
      <c r="U4" s="441"/>
      <c r="V4" s="440">
        <v>42</v>
      </c>
      <c r="W4" s="441"/>
      <c r="X4" s="440">
        <v>43</v>
      </c>
      <c r="Y4" s="441"/>
      <c r="Z4" s="440">
        <v>44</v>
      </c>
      <c r="AA4" s="441"/>
      <c r="AB4" s="440">
        <v>45</v>
      </c>
      <c r="AC4" s="441"/>
      <c r="AD4" s="440">
        <v>46</v>
      </c>
      <c r="AE4" s="441"/>
      <c r="AF4" s="440">
        <v>101</v>
      </c>
      <c r="AG4" s="450"/>
      <c r="AH4" s="451">
        <v>47</v>
      </c>
      <c r="AI4" s="441"/>
      <c r="AJ4" s="440">
        <v>48</v>
      </c>
      <c r="AK4" s="441"/>
      <c r="AL4" s="440">
        <v>49</v>
      </c>
      <c r="AM4" s="441"/>
      <c r="AN4" s="440">
        <v>50</v>
      </c>
      <c r="AO4" s="441"/>
      <c r="AP4" s="440">
        <v>51</v>
      </c>
      <c r="AQ4" s="462"/>
      <c r="AR4" s="463" t="str">
        <f>IF('إختيار المقررات'!U10&lt;&gt;0,'إختيار المقررات'!U10,"a2")</f>
        <v>a2</v>
      </c>
      <c r="AS4" s="464"/>
      <c r="AT4" s="440">
        <v>52</v>
      </c>
      <c r="AU4" s="441"/>
      <c r="AV4" s="440">
        <v>53</v>
      </c>
      <c r="AW4" s="441"/>
      <c r="AX4" s="440">
        <v>54</v>
      </c>
      <c r="AY4" s="441"/>
      <c r="AZ4" s="440">
        <v>55</v>
      </c>
      <c r="BA4" s="441"/>
      <c r="BB4" s="440">
        <v>56</v>
      </c>
      <c r="BC4" s="441"/>
      <c r="BD4" s="440">
        <v>57</v>
      </c>
      <c r="BE4" s="441"/>
      <c r="BF4" s="440">
        <v>201</v>
      </c>
      <c r="BG4" s="450"/>
      <c r="BH4" s="451">
        <v>58</v>
      </c>
      <c r="BI4" s="441"/>
      <c r="BJ4" s="440">
        <v>59</v>
      </c>
      <c r="BK4" s="441"/>
      <c r="BL4" s="440">
        <v>60</v>
      </c>
      <c r="BM4" s="441"/>
      <c r="BN4" s="440">
        <v>61</v>
      </c>
      <c r="BO4" s="441"/>
      <c r="BP4" s="440">
        <v>62</v>
      </c>
      <c r="BQ4" s="462"/>
      <c r="BR4" s="469" t="str">
        <f>IF('إختيار المقررات'!U11&lt;&gt;0,'إختيار المقررات'!U11,"a4")</f>
        <v>a4</v>
      </c>
      <c r="BS4" s="470"/>
      <c r="BT4" s="443">
        <v>63</v>
      </c>
      <c r="BU4" s="441"/>
      <c r="BV4" s="440">
        <v>64</v>
      </c>
      <c r="BW4" s="441"/>
      <c r="BX4" s="440">
        <v>65</v>
      </c>
      <c r="BY4" s="441"/>
      <c r="BZ4" s="440">
        <v>66</v>
      </c>
      <c r="CA4" s="441"/>
      <c r="CB4" s="440">
        <v>67</v>
      </c>
      <c r="CC4" s="441"/>
      <c r="CD4" s="440">
        <v>68</v>
      </c>
      <c r="CE4" s="450"/>
      <c r="CF4" s="451">
        <v>69</v>
      </c>
      <c r="CG4" s="441"/>
      <c r="CH4" s="440">
        <v>70</v>
      </c>
      <c r="CI4" s="441"/>
      <c r="CJ4" s="440">
        <v>71</v>
      </c>
      <c r="CK4" s="441"/>
      <c r="CL4" s="440">
        <v>72</v>
      </c>
      <c r="CM4" s="441"/>
      <c r="CN4" s="440">
        <v>73</v>
      </c>
      <c r="CO4" s="441"/>
      <c r="CP4" s="463" t="str">
        <f>IF('إختيار المقررات'!U12&lt;&gt;0,'إختيار المقررات'!U12,"a6")</f>
        <v>a6</v>
      </c>
      <c r="CQ4" s="464"/>
      <c r="CR4" s="443">
        <v>74</v>
      </c>
      <c r="CS4" s="441"/>
      <c r="CT4" s="440">
        <v>75</v>
      </c>
      <c r="CU4" s="441"/>
      <c r="CV4" s="440">
        <v>76</v>
      </c>
      <c r="CW4" s="441"/>
      <c r="CX4" s="440">
        <v>77</v>
      </c>
      <c r="CY4" s="441"/>
      <c r="CZ4" s="440">
        <v>78</v>
      </c>
      <c r="DA4" s="441"/>
      <c r="DB4" s="440">
        <v>79</v>
      </c>
      <c r="DC4" s="450"/>
      <c r="DD4" s="451">
        <v>80</v>
      </c>
      <c r="DE4" s="441"/>
      <c r="DF4" s="440">
        <v>81</v>
      </c>
      <c r="DG4" s="441"/>
      <c r="DH4" s="440">
        <v>82</v>
      </c>
      <c r="DI4" s="441"/>
      <c r="DJ4" s="440">
        <v>83</v>
      </c>
      <c r="DK4" s="441"/>
      <c r="DL4" s="440">
        <v>84</v>
      </c>
      <c r="DM4" s="441"/>
      <c r="DN4" s="463" t="str">
        <f>IF('إختيار المقررات'!U13&lt;&gt;0,'إختيار المقررات'!U13,"a8")</f>
        <v>a8</v>
      </c>
      <c r="DO4" s="464"/>
      <c r="DP4" s="436"/>
      <c r="DQ4" s="434"/>
      <c r="DR4" s="454"/>
      <c r="DS4" s="447"/>
      <c r="DT4" s="452"/>
      <c r="DU4" s="455"/>
      <c r="DV4" s="442"/>
      <c r="DW4" s="442"/>
      <c r="DX4" s="442"/>
      <c r="DY4" s="442"/>
      <c r="DZ4" s="458"/>
      <c r="EA4" s="458"/>
      <c r="EB4" s="457"/>
      <c r="EC4" s="439"/>
      <c r="ED4" s="439"/>
      <c r="EE4" s="430"/>
      <c r="EF4" s="449"/>
      <c r="EG4" s="424"/>
      <c r="EH4" s="424"/>
      <c r="EI4" s="445"/>
      <c r="EJ4" s="445"/>
      <c r="EK4" s="467"/>
      <c r="EL4" s="468"/>
      <c r="EM4" s="468"/>
      <c r="EN4" s="468"/>
      <c r="EO4" s="468"/>
      <c r="EP4" s="468"/>
    </row>
    <row r="5" spans="1:152" s="125" customFormat="1" ht="24.9" customHeight="1" x14ac:dyDescent="0.65">
      <c r="A5" s="118">
        <f>'إختيار المقررات'!D1</f>
        <v>0</v>
      </c>
      <c r="B5" s="118" t="str">
        <f>'إختيار المقررات'!J1</f>
        <v/>
      </c>
      <c r="C5" s="118" t="str">
        <f>'إختيار المقررات'!P1</f>
        <v/>
      </c>
      <c r="D5" s="118" t="str">
        <f>'إختيار المقررات'!V1</f>
        <v/>
      </c>
      <c r="E5" s="118" t="e">
        <f>'إختيار المقررات'!AH1</f>
        <v>#N/A</v>
      </c>
      <c r="F5" s="119" t="e">
        <f>'إختيار المقررات'!AB1</f>
        <v>#N/A</v>
      </c>
      <c r="G5" s="118" t="e">
        <f>'إختيار المقررات'!AB3</f>
        <v>#N/A</v>
      </c>
      <c r="H5" s="120" t="e">
        <f>'إختيار المقررات'!P3</f>
        <v>#N/A</v>
      </c>
      <c r="I5" s="118" t="e">
        <f>'إختيار المقررات'!D3</f>
        <v>#N/A</v>
      </c>
      <c r="J5" s="121" t="e">
        <f>'إختيار المقررات'!J3</f>
        <v>#N/A</v>
      </c>
      <c r="K5" s="122" t="str">
        <f>'إختيار المقررات'!V3</f>
        <v>غير سوري</v>
      </c>
      <c r="L5" s="122" t="e">
        <f>'إختيار المقررات'!AH3</f>
        <v>#N/A</v>
      </c>
      <c r="M5" s="122">
        <f>'إختيار المقررات'!V4</f>
        <v>0</v>
      </c>
      <c r="N5" s="187">
        <f>'إختيار المقررات'!AB4</f>
        <v>0</v>
      </c>
      <c r="O5" s="121">
        <f>'إختيار المقررات'!AH4</f>
        <v>0</v>
      </c>
      <c r="P5" s="123" t="e">
        <f>'إختيار المقررات'!D4</f>
        <v>#N/A</v>
      </c>
      <c r="Q5" s="118" t="e">
        <f>'إختيار المقررات'!J4</f>
        <v>#N/A</v>
      </c>
      <c r="R5" s="121" t="e">
        <f>'إختيار المقررات'!P4</f>
        <v>#N/A</v>
      </c>
      <c r="S5" s="124" t="e">
        <f>'إختيار المقررات'!D2</f>
        <v>#N/A</v>
      </c>
      <c r="T5" s="155" t="str">
        <f>IFERROR(IFERROR(VLOOKUP(T4,الإستمارة!$C$13:$C$22,1,0),VLOOKUP(T4,الإستمارة!$K$13:$K$22,1,0)),"")</f>
        <v/>
      </c>
      <c r="U5" s="156" t="str">
        <f>IF(VLOOKUP(T4,'إختيار المقررات'!$BM$5:$BR$63,6,0)="","",VLOOKUP(T4,'إختيار المقررات'!$BM$5:$BR$63,6,0))</f>
        <v/>
      </c>
      <c r="V5" s="155" t="str">
        <f>IFERROR(IFERROR(VLOOKUP(V4,الإستمارة!$C$13:$C$22,1,0),VLOOKUP(V4,الإستمارة!$K$13:$K$22,1,0)),"")</f>
        <v/>
      </c>
      <c r="W5" s="156" t="str">
        <f>IF(VLOOKUP(V4,'إختيار المقررات'!$BM$5:$BR$63,6,0)="","",VLOOKUP(V4,'إختيار المقررات'!$BM$5:$BR$63,6,0))</f>
        <v/>
      </c>
      <c r="X5" s="155" t="str">
        <f>IFERROR(IFERROR(VLOOKUP(X4,الإستمارة!$C$13:$C$22,1,0),VLOOKUP(X4,الإستمارة!$K$13:$K$22,1,0)),"")</f>
        <v/>
      </c>
      <c r="Y5" s="156" t="str">
        <f>IF(VLOOKUP(X4,'إختيار المقررات'!$BM$5:$BR$63,6,0)="","",VLOOKUP(X4,'إختيار المقررات'!$BM$5:$BR$63,6,0))</f>
        <v/>
      </c>
      <c r="Z5" s="155" t="str">
        <f>IFERROR(IFERROR(VLOOKUP(Z4,الإستمارة!$C$13:$C$22,1,0),VLOOKUP(Z4,الإستمارة!$K$13:$K$22,1,0)),"")</f>
        <v/>
      </c>
      <c r="AA5" s="156" t="str">
        <f>IF(VLOOKUP(Z4,'إختيار المقررات'!$BM$5:$BR$63,6,0)="","",VLOOKUP(Z4,'إختيار المقررات'!$BM$5:$BR$63,6,0))</f>
        <v/>
      </c>
      <c r="AB5" s="155" t="str">
        <f>IFERROR(IFERROR(VLOOKUP(AB4,الإستمارة!$C$13:$C$22,1,0),VLOOKUP(AB4,الإستمارة!$K$13:$K$22,1,0)),"")</f>
        <v/>
      </c>
      <c r="AC5" s="156" t="str">
        <f>IF(VLOOKUP(AB4,'إختيار المقررات'!$BM$5:$BR$63,6,0)="","",VLOOKUP(AB4,'إختيار المقررات'!$BM$5:$BR$63,6,0))</f>
        <v/>
      </c>
      <c r="AD5" s="155" t="str">
        <f>IFERROR(IFERROR(VLOOKUP(AD4,الإستمارة!$C$13:$C$22,1,0),VLOOKUP(AD4,الإستمارة!$K$13:$K$22,1,0)),"")</f>
        <v/>
      </c>
      <c r="AE5" s="156" t="str">
        <f>IF(VLOOKUP(AD4,'إختيار المقررات'!$BM$5:$BR$63,6,0)="","",VLOOKUP(AD4,'إختيار المقررات'!$BM$5:$BR$63,6,0))</f>
        <v/>
      </c>
      <c r="AF5" s="155" t="str">
        <f>IFERROR(IFERROR(VLOOKUP(AF4,الإستمارة!$C$13:$C$22,1,0),VLOOKUP(AF4,الإستمارة!$K$13:$K$22,1,0)),"")</f>
        <v/>
      </c>
      <c r="AG5" s="156" t="str">
        <f>IF(VLOOKUP(AF4,'إختيار المقررات'!$BM$5:$BR$63,6,0)="","",VLOOKUP(AF4,'إختيار المقررات'!$BM$5:$BR$63,6,0))</f>
        <v/>
      </c>
      <c r="AH5" s="155" t="str">
        <f>IFERROR(IFERROR(VLOOKUP(AH4,الإستمارة!$C$13:$C$22,1,0),VLOOKUP(AH4,الإستمارة!$K$13:$K$22,1,0)),"")</f>
        <v/>
      </c>
      <c r="AI5" s="156" t="str">
        <f>IF(VLOOKUP(AH4,'إختيار المقررات'!$BM$5:$BR$63,6,0)="","",VLOOKUP(AH4,'إختيار المقررات'!$BM$5:$BR$63,6,0))</f>
        <v/>
      </c>
      <c r="AJ5" s="155" t="str">
        <f>IFERROR(IFERROR(VLOOKUP(AJ4,الإستمارة!$C$13:$C$22,1,0),VLOOKUP(AJ4,الإستمارة!$K$13:$K$22,1,0)),"")</f>
        <v/>
      </c>
      <c r="AK5" s="156" t="str">
        <f>IF(VLOOKUP(AJ4,'إختيار المقررات'!$BM$5:$BR$63,6,0)="","",VLOOKUP(AJ4,'إختيار المقررات'!$BM$5:$BR$63,6,0))</f>
        <v/>
      </c>
      <c r="AL5" s="155" t="str">
        <f>IFERROR(IFERROR(VLOOKUP(AL4,الإستمارة!$C$13:$C$22,1,0),VLOOKUP(AL4,الإستمارة!$K$13:$K$22,1,0)),"")</f>
        <v/>
      </c>
      <c r="AM5" s="156" t="str">
        <f>IF(VLOOKUP(AL4,'إختيار المقررات'!$BM$5:$BR$63,6,0)="","",VLOOKUP(AL4,'إختيار المقررات'!$BM$5:$BR$63,6,0))</f>
        <v/>
      </c>
      <c r="AN5" s="155" t="str">
        <f>IFERROR(IFERROR(VLOOKUP(AN4,الإستمارة!$C$13:$C$22,1,0),VLOOKUP(AN4,الإستمارة!$K$13:$K$22,1,0)),"")</f>
        <v/>
      </c>
      <c r="AO5" s="156" t="str">
        <f>IF(VLOOKUP(AN4,'إختيار المقررات'!$BM$5:$BR$63,6,0)="","",VLOOKUP(AN4,'إختيار المقررات'!$BM$5:$BR$63,6,0))</f>
        <v/>
      </c>
      <c r="AP5" s="155" t="str">
        <f>IFERROR(IFERROR(VLOOKUP(AP4,الإستمارة!$C$13:$C$22,1,0),VLOOKUP(AP4,الإستمارة!$K$13:$K$22,1,0)),"")</f>
        <v/>
      </c>
      <c r="AQ5" s="156" t="str">
        <f>IF(VLOOKUP(AP4,'إختيار المقررات'!$BM$5:$BR$63,6,0)="","",VLOOKUP(AP4,'إختيار المقررات'!$BM$5:$BR$63,6,0))</f>
        <v/>
      </c>
      <c r="AR5" s="155" t="str">
        <f>IFERROR(IFERROR(VLOOKUP(AR4,الإستمارة!$C$13:$C$22,1,0),VLOOKUP(AR4,الإستمارة!$K$13:$K$22,1,0)),"")</f>
        <v/>
      </c>
      <c r="AS5" s="156" t="str">
        <f>IF(VLOOKUP(AR4,'إختيار المقررات'!$BM$5:$BR$63,6,0)="","",VLOOKUP(AR4,'إختيار المقررات'!$BM$5:$BR$63,6,0))</f>
        <v/>
      </c>
      <c r="AT5" s="155" t="str">
        <f>IFERROR(IFERROR(VLOOKUP(AT4,الإستمارة!$C$13:$C$22,1,0),VLOOKUP(AT4,الإستمارة!$K$13:$K$22,1,0)),"")</f>
        <v/>
      </c>
      <c r="AU5" s="156" t="str">
        <f>IF(VLOOKUP(AT4,'إختيار المقررات'!$BM$5:$BR$63,6,0)="","",VLOOKUP(AT4,'إختيار المقررات'!$BM$5:$BR$63,6,0))</f>
        <v/>
      </c>
      <c r="AV5" s="155" t="str">
        <f>IFERROR(IFERROR(VLOOKUP(AV4,الإستمارة!$C$13:$C$22,1,0),VLOOKUP(AV4,الإستمارة!$K$13:$K$22,1,0)),"")</f>
        <v/>
      </c>
      <c r="AW5" s="156" t="str">
        <f>IF(VLOOKUP(AV4,'إختيار المقررات'!$BM$5:$BR$63,6,0)="","",VLOOKUP(AV4,'إختيار المقررات'!$BM$5:$BR$63,6,0))</f>
        <v/>
      </c>
      <c r="AX5" s="155" t="str">
        <f>IFERROR(IFERROR(VLOOKUP(AX4,الإستمارة!$C$13:$C$22,1,0),VLOOKUP(AX4,الإستمارة!$K$13:$K$22,1,0)),"")</f>
        <v/>
      </c>
      <c r="AY5" s="156" t="str">
        <f>IF(VLOOKUP(AX4,'إختيار المقررات'!$BM$5:$BR$63,6,0)="","",VLOOKUP(AX4,'إختيار المقررات'!$BM$5:$BR$63,6,0))</f>
        <v/>
      </c>
      <c r="AZ5" s="155" t="str">
        <f>IFERROR(IFERROR(VLOOKUP(AZ4,الإستمارة!$C$13:$C$22,1,0),VLOOKUP(AZ4,الإستمارة!$K$13:$K$22,1,0)),"")</f>
        <v/>
      </c>
      <c r="BA5" s="156" t="str">
        <f>IF(VLOOKUP(AZ4,'إختيار المقررات'!$BM$5:$BR$63,6,0)="","",VLOOKUP(AZ4,'إختيار المقررات'!$BM$5:$BR$63,6,0))</f>
        <v/>
      </c>
      <c r="BB5" s="155" t="str">
        <f>IFERROR(IFERROR(VLOOKUP(BB4,الإستمارة!$C$13:$C$22,1,0),VLOOKUP(BB4,الإستمارة!$K$13:$K$22,1,0)),"")</f>
        <v/>
      </c>
      <c r="BC5" s="156" t="str">
        <f>IF(VLOOKUP(BB4,'إختيار المقررات'!$BM$5:$BR$63,6,0)="","",VLOOKUP(BB4,'إختيار المقررات'!$BM$5:$BR$63,6,0))</f>
        <v/>
      </c>
      <c r="BD5" s="155" t="str">
        <f>IFERROR(IFERROR(VLOOKUP(BD4,الإستمارة!$C$13:$C$22,1,0),VLOOKUP(BD4,الإستمارة!$K$13:$K$22,1,0)),"")</f>
        <v/>
      </c>
      <c r="BE5" s="156" t="str">
        <f>IF(VLOOKUP(BD4,'إختيار المقررات'!$BM$5:$BR$63,6,0)="","",VLOOKUP(BD4,'إختيار المقررات'!$BM$5:$BR$63,6,0))</f>
        <v/>
      </c>
      <c r="BF5" s="155" t="str">
        <f>IFERROR(IFERROR(VLOOKUP(BF4,الإستمارة!$C$13:$C$22,1,0),VLOOKUP(BF4,الإستمارة!$K$13:$K$22,1,0)),"")</f>
        <v/>
      </c>
      <c r="BG5" s="156" t="str">
        <f>IF(VLOOKUP(BF4,'إختيار المقررات'!$BM$5:$BR$63,6,0)="","",VLOOKUP(BF4,'إختيار المقررات'!$BM$5:$BR$63,6,0))</f>
        <v/>
      </c>
      <c r="BH5" s="155" t="str">
        <f>IFERROR(IFERROR(VLOOKUP(BH4,الإستمارة!$C$13:$C$22,1,0),VLOOKUP(BH4,الإستمارة!$K$13:$K$22,1,0)),"")</f>
        <v/>
      </c>
      <c r="BI5" s="156" t="str">
        <f>IF(VLOOKUP(BH4,'إختيار المقررات'!$BM$5:$BR$63,6,0)="","",VLOOKUP(BH4,'إختيار المقررات'!$BM$5:$BR$63,6,0))</f>
        <v/>
      </c>
      <c r="BJ5" s="155" t="str">
        <f>IFERROR(IFERROR(VLOOKUP(BJ4,الإستمارة!$C$13:$C$22,1,0),VLOOKUP(BJ4,الإستمارة!$K$13:$K$22,1,0)),"")</f>
        <v/>
      </c>
      <c r="BK5" s="156" t="str">
        <f>IF(VLOOKUP(BJ4,'إختيار المقررات'!$BM$5:$BR$63,6,0)="","",VLOOKUP(BJ4,'إختيار المقررات'!$BM$5:$BR$63,6,0))</f>
        <v/>
      </c>
      <c r="BL5" s="155" t="str">
        <f>IFERROR(IFERROR(VLOOKUP(BL4,الإستمارة!$C$13:$C$22,1,0),VLOOKUP(BL4,الإستمارة!$K$13:$K$22,1,0)),"")</f>
        <v/>
      </c>
      <c r="BM5" s="156" t="str">
        <f>IF(VLOOKUP(BL4,'إختيار المقررات'!$BM$5:$BR$63,6,0)="","",VLOOKUP(BL4,'إختيار المقررات'!$BM$5:$BR$63,6,0))</f>
        <v/>
      </c>
      <c r="BN5" s="155" t="str">
        <f>IFERROR(IFERROR(VLOOKUP(BN4,الإستمارة!$C$13:$C$22,1,0),VLOOKUP(BN4,الإستمارة!$K$13:$K$22,1,0)),"")</f>
        <v/>
      </c>
      <c r="BO5" s="156" t="str">
        <f>IF(VLOOKUP(BN4,'إختيار المقررات'!$BM$5:$BR$63,6,0)="","",VLOOKUP(BN4,'إختيار المقررات'!$BM$5:$BR$63,6,0))</f>
        <v/>
      </c>
      <c r="BP5" s="155" t="str">
        <f>IFERROR(IFERROR(VLOOKUP(BP4,الإستمارة!$C$13:$C$22,1,0),VLOOKUP(BP4,الإستمارة!$K$13:$K$22,1,0)),"")</f>
        <v/>
      </c>
      <c r="BQ5" s="156" t="str">
        <f>IF(VLOOKUP(BP4,'إختيار المقررات'!$BM$5:$BR$63,6,0)="","",VLOOKUP(BP4,'إختيار المقررات'!$BM$5:$BR$63,6,0))</f>
        <v/>
      </c>
      <c r="BR5" s="155" t="str">
        <f>IFERROR(IFERROR(VLOOKUP(BR4,الإستمارة!$C$13:$C$22,1,0),VLOOKUP(BR4,الإستمارة!$K$13:$K$22,1,0)),"")</f>
        <v/>
      </c>
      <c r="BS5" s="156" t="str">
        <f>IF(VLOOKUP(BR4,'إختيار المقررات'!$BM$5:$BR$63,6,0)="","",VLOOKUP(BR4,'إختيار المقررات'!$BM$5:$BR$63,6,0))</f>
        <v/>
      </c>
      <c r="BT5" s="155" t="str">
        <f>IFERROR(IFERROR(VLOOKUP(BT4,الإستمارة!$C$13:$C$22,1,0),VLOOKUP(BT4,الإستمارة!$K$13:$K$22,1,0)),"")</f>
        <v/>
      </c>
      <c r="BU5" s="156" t="str">
        <f>IF(VLOOKUP(BT4,'إختيار المقررات'!$BM$5:$BR$63,6,0)="","",VLOOKUP(BT4,'إختيار المقررات'!$BM$5:$BR$63,6,0))</f>
        <v/>
      </c>
      <c r="BV5" s="155" t="str">
        <f>IFERROR(IFERROR(VLOOKUP(BV4,الإستمارة!$C$13:$C$22,1,0),VLOOKUP(BV4,الإستمارة!$K$13:$K$22,1,0)),"")</f>
        <v/>
      </c>
      <c r="BW5" s="156" t="str">
        <f>IF(VLOOKUP(BV4,'إختيار المقررات'!$BM$5:$BR$63,6,0)="","",VLOOKUP(BV4,'إختيار المقررات'!$BM$5:$BR$63,6,0))</f>
        <v/>
      </c>
      <c r="BX5" s="155" t="str">
        <f>IFERROR(IFERROR(VLOOKUP(BX4,الإستمارة!$C$13:$C$22,1,0),VLOOKUP(BX4,الإستمارة!$K$13:$K$22,1,0)),"")</f>
        <v/>
      </c>
      <c r="BY5" s="156" t="str">
        <f>IF(VLOOKUP(BX4,'إختيار المقررات'!$BM$5:$BR$63,6,0)="","",VLOOKUP(BX4,'إختيار المقررات'!$BM$5:$BR$63,6,0))</f>
        <v/>
      </c>
      <c r="BZ5" s="155" t="str">
        <f>IFERROR(IFERROR(VLOOKUP(BZ4,الإستمارة!$C$13:$C$22,1,0),VLOOKUP(BZ4,الإستمارة!$K$13:$K$22,1,0)),"")</f>
        <v/>
      </c>
      <c r="CA5" s="156" t="str">
        <f>IF(VLOOKUP(BZ4,'إختيار المقررات'!$BM$5:$BR$63,6,0)="","",VLOOKUP(BZ4,'إختيار المقررات'!$BM$5:$BR$63,6,0))</f>
        <v/>
      </c>
      <c r="CB5" s="155" t="str">
        <f>IFERROR(IFERROR(VLOOKUP(CB4,الإستمارة!$C$13:$C$22,1,0),VLOOKUP(CB4,الإستمارة!$K$13:$K$22,1,0)),"")</f>
        <v/>
      </c>
      <c r="CC5" s="156" t="str">
        <f>IF(VLOOKUP(CB4,'إختيار المقررات'!$BM$5:$BR$63,6,0)="","",VLOOKUP(CB4,'إختيار المقررات'!$BM$5:$BR$63,6,0))</f>
        <v/>
      </c>
      <c r="CD5" s="155" t="str">
        <f>IFERROR(IFERROR(VLOOKUP(CD4,الإستمارة!$C$13:$C$22,1,0),VLOOKUP(CD4,الإستمارة!$K$13:$K$22,1,0)),"")</f>
        <v/>
      </c>
      <c r="CE5" s="156" t="str">
        <f>IF(VLOOKUP(CD4,'إختيار المقررات'!$BM$5:$BR$63,6,0)="","",VLOOKUP(CD4,'إختيار المقررات'!$BM$5:$BR$63,6,0))</f>
        <v/>
      </c>
      <c r="CF5" s="155" t="str">
        <f>IFERROR(IFERROR(VLOOKUP(CF4,الإستمارة!$C$13:$C$22,1,0),VLOOKUP(CF4,الإستمارة!$K$13:$K$22,1,0)),"")</f>
        <v/>
      </c>
      <c r="CG5" s="156" t="str">
        <f>IF(VLOOKUP(CF4,'إختيار المقررات'!$BM$5:$BR$63,6,0)="","",VLOOKUP(CF4,'إختيار المقررات'!$BM$5:$BR$63,6,0))</f>
        <v/>
      </c>
      <c r="CH5" s="155" t="str">
        <f>IFERROR(IFERROR(VLOOKUP(CH4,الإستمارة!$C$13:$C$22,1,0),VLOOKUP(CH4,الإستمارة!$K$13:$K$22,1,0)),"")</f>
        <v/>
      </c>
      <c r="CI5" s="156" t="str">
        <f>IF(VLOOKUP(CH4,'إختيار المقررات'!$BM$5:$BR$63,6,0)="","",VLOOKUP(CH4,'إختيار المقررات'!$BM$5:$BR$63,6,0))</f>
        <v/>
      </c>
      <c r="CJ5" s="155" t="str">
        <f>IFERROR(IFERROR(VLOOKUP(CJ4,الإستمارة!$C$13:$C$22,1,0),VLOOKUP(CJ4,الإستمارة!$K$13:$K$22,1,0)),"")</f>
        <v/>
      </c>
      <c r="CK5" s="156" t="str">
        <f>IF(VLOOKUP(CJ4,'إختيار المقررات'!$BM$5:$BR$63,6,0)="","",VLOOKUP(CJ4,'إختيار المقررات'!$BM$5:$BR$63,6,0))</f>
        <v/>
      </c>
      <c r="CL5" s="155" t="str">
        <f>IFERROR(IFERROR(VLOOKUP(CL4,الإستمارة!$C$13:$C$22,1,0),VLOOKUP(CL4,الإستمارة!$K$13:$K$22,1,0)),"")</f>
        <v/>
      </c>
      <c r="CM5" s="156" t="str">
        <f>IF(VLOOKUP(CL4,'إختيار المقررات'!$BM$5:$BR$63,6,0)="","",VLOOKUP(CL4,'إختيار المقررات'!$BM$5:$BR$63,6,0))</f>
        <v/>
      </c>
      <c r="CN5" s="155" t="str">
        <f>IFERROR(IFERROR(VLOOKUP(CN4,الإستمارة!$C$13:$C$22,1,0),VLOOKUP(CN4,الإستمارة!$K$13:$K$22,1,0)),"")</f>
        <v/>
      </c>
      <c r="CO5" s="156" t="str">
        <f>IF(VLOOKUP(CN4,'إختيار المقررات'!$BM$5:$BR$63,6,0)="","",VLOOKUP(CN4,'إختيار المقررات'!$BM$5:$BR$63,6,0))</f>
        <v/>
      </c>
      <c r="CP5" s="155" t="str">
        <f>IFERROR(IFERROR(VLOOKUP(CP4,الإستمارة!$C$13:$C$22,1,0),VLOOKUP(CP4,الإستمارة!$K$13:$K$22,1,0)),"")</f>
        <v/>
      </c>
      <c r="CQ5" s="156" t="str">
        <f>IF(VLOOKUP(CP4,'إختيار المقررات'!$BM$5:$BR$63,6,0)="","",VLOOKUP(CP4,'إختيار المقررات'!$BM$5:$BR$63,6,0))</f>
        <v/>
      </c>
      <c r="CR5" s="155" t="str">
        <f>IFERROR(IFERROR(VLOOKUP(CR4,الإستمارة!$C$13:$C$22,1,0),VLOOKUP(CR4,الإستمارة!$K$13:$K$22,1,0)),"")</f>
        <v/>
      </c>
      <c r="CS5" s="156" t="str">
        <f>IF(VLOOKUP(CR4,'إختيار المقررات'!$BM$5:$BR$63,6,0)="","",VLOOKUP(CR4,'إختيار المقررات'!$BM$5:$BR$63,6,0))</f>
        <v/>
      </c>
      <c r="CT5" s="155" t="str">
        <f>IFERROR(IFERROR(VLOOKUP(CT4,الإستمارة!$C$13:$C$22,1,0),VLOOKUP(CT4,الإستمارة!$K$13:$K$22,1,0)),"")</f>
        <v/>
      </c>
      <c r="CU5" s="156" t="str">
        <f>IF(VLOOKUP(CT4,'إختيار المقررات'!$BM$5:$BR$63,6,0)="","",VLOOKUP(CT4,'إختيار المقررات'!$BM$5:$BR$63,6,0))</f>
        <v/>
      </c>
      <c r="CV5" s="155" t="str">
        <f>IFERROR(IFERROR(VLOOKUP(CV4,الإستمارة!$C$13:$C$22,1,0),VLOOKUP(CV4,الإستمارة!$K$13:$K$22,1,0)),"")</f>
        <v/>
      </c>
      <c r="CW5" s="156" t="str">
        <f>IF(VLOOKUP(CV4,'إختيار المقررات'!$BM$5:$BR$63,6,0)="","",VLOOKUP(CV4,'إختيار المقررات'!$BM$5:$BR$63,6,0))</f>
        <v/>
      </c>
      <c r="CX5" s="155" t="str">
        <f>IFERROR(IFERROR(VLOOKUP(CX4,الإستمارة!$C$13:$C$22,1,0),VLOOKUP(CX4,الإستمارة!$K$13:$K$22,1,0)),"")</f>
        <v/>
      </c>
      <c r="CY5" s="156" t="str">
        <f>IF(VLOOKUP(CX4,'إختيار المقررات'!$BM$5:$BR$63,6,0)="","",VLOOKUP(CX4,'إختيار المقررات'!$BM$5:$BR$63,6,0))</f>
        <v/>
      </c>
      <c r="CZ5" s="155" t="str">
        <f>IFERROR(IFERROR(VLOOKUP(CZ4,الإستمارة!$C$13:$C$22,1,0),VLOOKUP(CZ4,الإستمارة!$K$13:$K$22,1,0)),"")</f>
        <v/>
      </c>
      <c r="DA5" s="156" t="str">
        <f>IF(VLOOKUP(CZ4,'إختيار المقررات'!$BM$5:$BR$63,6,0)="","",VLOOKUP(CZ4,'إختيار المقررات'!$BM$5:$BR$63,6,0))</f>
        <v/>
      </c>
      <c r="DB5" s="155" t="str">
        <f>IFERROR(IFERROR(VLOOKUP(DB4,الإستمارة!$C$13:$C$22,1,0),VLOOKUP(DB4,الإستمارة!$K$13:$K$22,1,0)),"")</f>
        <v/>
      </c>
      <c r="DC5" s="156" t="str">
        <f>IF(VLOOKUP(DB4,'إختيار المقررات'!$BM$5:$BR$63,6,0)="","",VLOOKUP(DB4,'إختيار المقررات'!$BM$5:$BR$63,6,0))</f>
        <v/>
      </c>
      <c r="DD5" s="155" t="str">
        <f>IFERROR(IFERROR(VLOOKUP(DD4,الإستمارة!$C$13:$C$22,1,0),VLOOKUP(DD4,الإستمارة!$K$13:$K$22,1,0)),"")</f>
        <v/>
      </c>
      <c r="DE5" s="156" t="str">
        <f>IF(VLOOKUP(DD4,'إختيار المقررات'!$BM$5:$BR$63,6,0)="","",VLOOKUP(DD4,'إختيار المقررات'!$BM$5:$BR$63,6,0))</f>
        <v/>
      </c>
      <c r="DF5" s="155" t="str">
        <f>IFERROR(IFERROR(VLOOKUP(DF4,الإستمارة!$C$13:$C$22,1,0),VLOOKUP(DF4,الإستمارة!$K$13:$K$22,1,0)),"")</f>
        <v/>
      </c>
      <c r="DG5" s="156" t="str">
        <f>IF(VLOOKUP(DF4,'إختيار المقررات'!$BM$5:$BR$63,6,0)="","",VLOOKUP(DF4,'إختيار المقررات'!$BM$5:$BR$63,6,0))</f>
        <v/>
      </c>
      <c r="DH5" s="155" t="str">
        <f>IFERROR(IFERROR(VLOOKUP(DH4,الإستمارة!$C$13:$C$22,1,0),VLOOKUP(DH4,الإستمارة!$K$13:$K$22,1,0)),"")</f>
        <v/>
      </c>
      <c r="DI5" s="156" t="str">
        <f>IF(VLOOKUP(DH4,'إختيار المقررات'!$BM$5:$BR$63,6,0)="","",VLOOKUP(DH4,'إختيار المقررات'!$BM$5:$BR$63,6,0))</f>
        <v/>
      </c>
      <c r="DJ5" s="155" t="str">
        <f>IFERROR(IFERROR(VLOOKUP(DJ4,الإستمارة!$C$13:$C$22,1,0),VLOOKUP(DJ4,الإستمارة!$K$13:$K$22,1,0)),"")</f>
        <v/>
      </c>
      <c r="DK5" s="156" t="str">
        <f>IF(VLOOKUP(DJ4,'إختيار المقررات'!$BM$5:$BR$63,6,0)="","",VLOOKUP(DJ4,'إختيار المقررات'!$BM$5:$BR$63,6,0))</f>
        <v/>
      </c>
      <c r="DL5" s="155" t="str">
        <f>IFERROR(IFERROR(VLOOKUP(DL4,الإستمارة!$C$13:$C$22,1,0),VLOOKUP(DL4,الإستمارة!$K$13:$K$22,1,0)),"")</f>
        <v/>
      </c>
      <c r="DM5" s="156" t="str">
        <f>IF(VLOOKUP(DL4,'إختيار المقررات'!$BM$5:$BR$63,6,0)="","",VLOOKUP(DL4,'إختيار المقررات'!$BM$5:$BR$63,6,0))</f>
        <v/>
      </c>
      <c r="DN5" s="155" t="str">
        <f>IFERROR(IFERROR(VLOOKUP(DN4,الإستمارة!$C$13:$C$22,1,0),VLOOKUP(DN4,الإستمارة!$K$13:$K$22,1,0)),"")</f>
        <v/>
      </c>
      <c r="DO5" s="156" t="str">
        <f>IF(VLOOKUP(DN4,'إختيار المقررات'!$BM$5:$BR$63,6,0)="","",VLOOKUP(DN4,'إختيار المقررات'!$BM$5:$BR$63,6,0))</f>
        <v/>
      </c>
      <c r="DP5" s="126" t="e">
        <f>'إختيار المقررات'!P5</f>
        <v>#N/A</v>
      </c>
      <c r="DQ5" s="127" t="e">
        <f>'إختيار المقررات'!V5</f>
        <v>#N/A</v>
      </c>
      <c r="DR5" s="128" t="e">
        <f>'إختيار المقررات'!AB5</f>
        <v>#N/A</v>
      </c>
      <c r="DS5" s="129">
        <f>'إختيار المقررات'!D5</f>
        <v>0</v>
      </c>
      <c r="DT5" s="130">
        <f>'إختيار المقررات'!AH10</f>
        <v>0</v>
      </c>
      <c r="DU5" s="131">
        <f>'إختيار المقررات'!AH9</f>
        <v>0</v>
      </c>
      <c r="DV5" s="131" t="e">
        <f>'إختيار المقررات'!AH7</f>
        <v>#N/A</v>
      </c>
      <c r="DW5" s="131" t="e">
        <f>'إختيار المقررات'!AH8</f>
        <v>#N/A</v>
      </c>
      <c r="DX5" s="132" t="e">
        <f>'إختيار المقررات'!AH12</f>
        <v>#N/A</v>
      </c>
      <c r="DY5" s="131" t="str">
        <f>'إختيار المقررات'!AH13</f>
        <v>لا</v>
      </c>
      <c r="DZ5" s="131" t="e">
        <f>'إختيار المقررات'!AH14</f>
        <v>#N/A</v>
      </c>
      <c r="EA5" s="131" t="e">
        <f>'إختيار المقررات'!AH15</f>
        <v>#N/A</v>
      </c>
      <c r="EB5" s="126">
        <f>'إختيار المقررات'!AH16</f>
        <v>0</v>
      </c>
      <c r="EC5" s="133">
        <f>'إختيار المقررات'!AH17</f>
        <v>0</v>
      </c>
      <c r="ED5" s="131">
        <f>'إختيار المقررات'!AH18</f>
        <v>0</v>
      </c>
      <c r="EE5" s="134">
        <f>SUM(EB5:ED5)</f>
        <v>0</v>
      </c>
      <c r="EF5" s="126" t="e">
        <f>'إختيار المقررات'!AB2</f>
        <v>#N/A</v>
      </c>
      <c r="EG5" s="127" t="e">
        <f>'إختيار المقررات'!V2</f>
        <v>#N/A</v>
      </c>
      <c r="EH5" s="127" t="e">
        <f>'إختيار المقررات'!P2</f>
        <v>#N/A</v>
      </c>
      <c r="EI5" s="134" t="e">
        <f>'إختيار المقررات'!J2</f>
        <v>#N/A</v>
      </c>
      <c r="EJ5" s="134" t="str">
        <f>'إختيار المقررات'!V15</f>
        <v>الإنكليزية</v>
      </c>
      <c r="EK5" s="134" t="str">
        <f>'إختيار المقررات'!V19</f>
        <v/>
      </c>
      <c r="EL5" s="134" t="str">
        <f>'إختيار المقررات'!V20</f>
        <v/>
      </c>
      <c r="EM5" s="134" t="str">
        <f>'إختيار المقررات'!V21</f>
        <v/>
      </c>
      <c r="EN5" s="134" t="str">
        <f>'إختيار المقررات'!V22</f>
        <v/>
      </c>
      <c r="EO5" s="134" t="str">
        <f>'إختيار المقررات'!V23</f>
        <v/>
      </c>
      <c r="EP5" s="134" t="str">
        <f>'إختيار المقررات'!V23</f>
        <v/>
      </c>
      <c r="EQ5" s="125" t="str">
        <f>'إختيار المقررات'!V24</f>
        <v/>
      </c>
      <c r="ER5" s="125" t="str">
        <f>'إختيار المقررات'!V25</f>
        <v/>
      </c>
      <c r="ES5" s="125" t="str">
        <f>'إختيار المقررات'!V26</f>
        <v/>
      </c>
      <c r="ET5" s="125" t="str">
        <f>'إختيار المقررات'!V27</f>
        <v/>
      </c>
      <c r="EU5" s="125">
        <f>'إختيار المقررات'!V28</f>
        <v>0</v>
      </c>
      <c r="EV5" s="125" t="str">
        <f>'إختيار المقررات'!V23</f>
        <v/>
      </c>
    </row>
  </sheetData>
  <mergeCells count="152">
    <mergeCell ref="CZ3:DA3"/>
    <mergeCell ref="DB3:DC3"/>
    <mergeCell ref="DD3:DE3"/>
    <mergeCell ref="DF3:DG3"/>
    <mergeCell ref="DH3:DI3"/>
    <mergeCell ref="DJ3:DK3"/>
    <mergeCell ref="DL3:DM3"/>
    <mergeCell ref="DN3:DO3"/>
    <mergeCell ref="CZ4:DA4"/>
    <mergeCell ref="DB4:DC4"/>
    <mergeCell ref="DD4:DE4"/>
    <mergeCell ref="DF4:DG4"/>
    <mergeCell ref="DH4:DI4"/>
    <mergeCell ref="DJ4:DK4"/>
    <mergeCell ref="DL4:DM4"/>
    <mergeCell ref="DN4:DO4"/>
    <mergeCell ref="T1:AS1"/>
    <mergeCell ref="AT1:BS1"/>
    <mergeCell ref="BT1:CQ1"/>
    <mergeCell ref="CR1:DO1"/>
    <mergeCell ref="T2:AG2"/>
    <mergeCell ref="AH2:AS2"/>
    <mergeCell ref="AT2:BG2"/>
    <mergeCell ref="BH2:BS2"/>
    <mergeCell ref="BT2:CE2"/>
    <mergeCell ref="CF2:CQ2"/>
    <mergeCell ref="CR2:DC2"/>
    <mergeCell ref="DD2:DO2"/>
    <mergeCell ref="B1:C1"/>
    <mergeCell ref="D1:J2"/>
    <mergeCell ref="DP1:DR2"/>
    <mergeCell ref="DS1:DS2"/>
    <mergeCell ref="DT1:EA2"/>
    <mergeCell ref="EB1:EE2"/>
    <mergeCell ref="EF1:EI2"/>
    <mergeCell ref="M1:M4"/>
    <mergeCell ref="P3:P4"/>
    <mergeCell ref="S1:S4"/>
    <mergeCell ref="P1:R2"/>
    <mergeCell ref="Q3:Q4"/>
    <mergeCell ref="L1:L4"/>
    <mergeCell ref="N1:N4"/>
    <mergeCell ref="O1:O4"/>
    <mergeCell ref="AN4:AO4"/>
    <mergeCell ref="R3:R4"/>
    <mergeCell ref="BN3:BO3"/>
    <mergeCell ref="BP3:BQ3"/>
    <mergeCell ref="T4:U4"/>
    <mergeCell ref="V4:W4"/>
    <mergeCell ref="X4:Y4"/>
    <mergeCell ref="T3:U3"/>
    <mergeCell ref="V3:W3"/>
    <mergeCell ref="EK1:EP4"/>
    <mergeCell ref="DZ3:DZ4"/>
    <mergeCell ref="AV3:AW3"/>
    <mergeCell ref="AX3:AY3"/>
    <mergeCell ref="BD3:BE3"/>
    <mergeCell ref="BH3:BI3"/>
    <mergeCell ref="Z3:AA3"/>
    <mergeCell ref="AB3:AC3"/>
    <mergeCell ref="AD3:AE3"/>
    <mergeCell ref="AF3:AG3"/>
    <mergeCell ref="AH3:AI3"/>
    <mergeCell ref="CD3:CE3"/>
    <mergeCell ref="BN4:BO4"/>
    <mergeCell ref="BZ4:CA4"/>
    <mergeCell ref="BP4:BQ4"/>
    <mergeCell ref="BR4:BS4"/>
    <mergeCell ref="CJ4:CK4"/>
    <mergeCell ref="CL4:CM4"/>
    <mergeCell ref="CN4:CO4"/>
    <mergeCell ref="CP4:CQ4"/>
    <mergeCell ref="CR4:CS4"/>
    <mergeCell ref="CT4:CU4"/>
    <mergeCell ref="CV4:CW4"/>
    <mergeCell ref="AN3:AO3"/>
    <mergeCell ref="BV4:BW4"/>
    <mergeCell ref="BX4:BY4"/>
    <mergeCell ref="BF3:BG3"/>
    <mergeCell ref="AZ3:BA3"/>
    <mergeCell ref="AJ3:AK3"/>
    <mergeCell ref="AR3:AS3"/>
    <mergeCell ref="Z4:AA4"/>
    <mergeCell ref="AB4:AC4"/>
    <mergeCell ref="AD4:AE4"/>
    <mergeCell ref="AF4:AG4"/>
    <mergeCell ref="AH4:AI4"/>
    <mergeCell ref="AP4:AQ4"/>
    <mergeCell ref="AR4:AS4"/>
    <mergeCell ref="BB4:BC4"/>
    <mergeCell ref="BD4:BE4"/>
    <mergeCell ref="AJ4:AK4"/>
    <mergeCell ref="AL4:AM4"/>
    <mergeCell ref="AL3:AM3"/>
    <mergeCell ref="AT4:AU4"/>
    <mergeCell ref="BZ3:CA3"/>
    <mergeCell ref="CF3:CG3"/>
    <mergeCell ref="CT3:CU3"/>
    <mergeCell ref="CV3:CW3"/>
    <mergeCell ref="X3:Y3"/>
    <mergeCell ref="BR3:BS3"/>
    <mergeCell ref="BL3:BM3"/>
    <mergeCell ref="CJ3:CK3"/>
    <mergeCell ref="BV3:BW3"/>
    <mergeCell ref="EI3:EI4"/>
    <mergeCell ref="EJ3:EJ4"/>
    <mergeCell ref="DS3:DS4"/>
    <mergeCell ref="DW3:DW4"/>
    <mergeCell ref="DX3:DX4"/>
    <mergeCell ref="DY3:DY4"/>
    <mergeCell ref="EF3:EF4"/>
    <mergeCell ref="BF4:BG4"/>
    <mergeCell ref="BH4:BI4"/>
    <mergeCell ref="BJ4:BK4"/>
    <mergeCell ref="BL4:BM4"/>
    <mergeCell ref="BT3:BU3"/>
    <mergeCell ref="DT3:DT4"/>
    <mergeCell ref="ED3:ED4"/>
    <mergeCell ref="BJ3:BK3"/>
    <mergeCell ref="DR3:DR4"/>
    <mergeCell ref="DU3:DU4"/>
    <mergeCell ref="CX4:CY4"/>
    <mergeCell ref="EB3:EB4"/>
    <mergeCell ref="CB4:CC4"/>
    <mergeCell ref="CD4:CE4"/>
    <mergeCell ref="CF4:CG4"/>
    <mergeCell ref="CH4:CI4"/>
    <mergeCell ref="EA3:EA4"/>
    <mergeCell ref="G3:G4"/>
    <mergeCell ref="EH3:EH4"/>
    <mergeCell ref="BB3:BC3"/>
    <mergeCell ref="K1:K4"/>
    <mergeCell ref="EG3:EG4"/>
    <mergeCell ref="EE3:EE4"/>
    <mergeCell ref="CP3:CQ3"/>
    <mergeCell ref="CR3:CS3"/>
    <mergeCell ref="DQ3:DQ4"/>
    <mergeCell ref="DP3:DP4"/>
    <mergeCell ref="AP3:AQ3"/>
    <mergeCell ref="AT3:AU3"/>
    <mergeCell ref="EC3:EC4"/>
    <mergeCell ref="AV4:AW4"/>
    <mergeCell ref="AX4:AY4"/>
    <mergeCell ref="AZ4:BA4"/>
    <mergeCell ref="DV3:DV4"/>
    <mergeCell ref="CN3:CO3"/>
    <mergeCell ref="CX3:CY3"/>
    <mergeCell ref="BT4:BU4"/>
    <mergeCell ref="CB3:CC3"/>
    <mergeCell ref="CH3:CI3"/>
    <mergeCell ref="CL3:CM3"/>
    <mergeCell ref="BX3:BY3"/>
  </mergeCells>
  <conditionalFormatting sqref="A1:A2">
    <cfRule type="duplicateValues" dxfId="2" priority="3"/>
  </conditionalFormatting>
  <conditionalFormatting sqref="A5">
    <cfRule type="duplicateValues" dxfId="1" priority="1"/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991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defaultColWidth="8.796875" defaultRowHeight="13.8" x14ac:dyDescent="0.25"/>
  <cols>
    <col min="1" max="2" width="9.09765625" bestFit="1" customWidth="1"/>
    <col min="3" max="14" width="6" customWidth="1"/>
    <col min="15" max="15" width="14.09765625" customWidth="1"/>
    <col min="16" max="27" width="6" customWidth="1"/>
    <col min="28" max="28" width="5.5" bestFit="1" customWidth="1"/>
    <col min="29" max="51" width="6" customWidth="1"/>
  </cols>
  <sheetData>
    <row r="1" spans="1:5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47</v>
      </c>
      <c r="BC1">
        <v>48</v>
      </c>
      <c r="BD1">
        <v>49</v>
      </c>
    </row>
    <row r="2" spans="1:56" ht="15" customHeight="1" x14ac:dyDescent="0.25">
      <c r="A2" t="s">
        <v>91</v>
      </c>
      <c r="C2">
        <v>41</v>
      </c>
      <c r="D2">
        <v>42</v>
      </c>
      <c r="E2">
        <v>43</v>
      </c>
      <c r="F2">
        <v>44</v>
      </c>
      <c r="G2">
        <v>45</v>
      </c>
      <c r="H2">
        <v>46</v>
      </c>
      <c r="I2">
        <v>101</v>
      </c>
      <c r="J2">
        <v>47</v>
      </c>
      <c r="K2">
        <v>48</v>
      </c>
      <c r="L2">
        <v>49</v>
      </c>
      <c r="M2">
        <v>50</v>
      </c>
      <c r="N2">
        <v>51</v>
      </c>
      <c r="O2" t="str">
        <f>IF('إختيار المقررات'!U10&lt;&gt;0,'إختيار المقررات'!U10,"a2")</f>
        <v>a2</v>
      </c>
      <c r="P2">
        <v>52</v>
      </c>
      <c r="Q2">
        <v>53</v>
      </c>
      <c r="R2">
        <v>54</v>
      </c>
      <c r="S2">
        <v>55</v>
      </c>
      <c r="T2">
        <v>56</v>
      </c>
      <c r="U2">
        <v>57</v>
      </c>
      <c r="V2">
        <v>201</v>
      </c>
      <c r="W2">
        <v>58</v>
      </c>
      <c r="X2">
        <v>59</v>
      </c>
      <c r="Y2">
        <v>60</v>
      </c>
      <c r="Z2">
        <v>61</v>
      </c>
      <c r="AA2">
        <v>62</v>
      </c>
      <c r="AB2" t="str">
        <f>IF('إختيار المقررات'!U11&lt;&gt;0,'إختيار المقررات'!U11,"a4")</f>
        <v>a4</v>
      </c>
      <c r="AC2">
        <v>63</v>
      </c>
      <c r="AD2">
        <v>64</v>
      </c>
      <c r="AE2">
        <v>65</v>
      </c>
      <c r="AF2">
        <v>66</v>
      </c>
      <c r="AG2">
        <v>67</v>
      </c>
      <c r="AH2">
        <v>68</v>
      </c>
      <c r="AI2">
        <v>69</v>
      </c>
      <c r="AJ2">
        <v>70</v>
      </c>
      <c r="AK2">
        <v>71</v>
      </c>
      <c r="AL2">
        <v>72</v>
      </c>
      <c r="AM2">
        <v>73</v>
      </c>
      <c r="AN2" t="str">
        <f>IF('إختيار المقررات'!U12&lt;&gt;0,'إختيار المقررات'!U12,"a6")</f>
        <v>a6</v>
      </c>
      <c r="AO2">
        <v>74</v>
      </c>
      <c r="AP2">
        <v>75</v>
      </c>
      <c r="AQ2">
        <v>76</v>
      </c>
      <c r="AR2">
        <v>77</v>
      </c>
      <c r="AS2">
        <v>78</v>
      </c>
      <c r="AT2">
        <v>79</v>
      </c>
      <c r="AU2">
        <v>80</v>
      </c>
      <c r="AV2">
        <v>81</v>
      </c>
      <c r="AW2">
        <v>82</v>
      </c>
      <c r="AX2">
        <v>83</v>
      </c>
      <c r="AY2">
        <v>84</v>
      </c>
      <c r="AZ2" t="str">
        <f>IF('إختيار المقررات'!U13&lt;&gt;0,'إختيار المقررات'!U13,"a8")</f>
        <v>a8</v>
      </c>
    </row>
    <row r="3" spans="1:56" x14ac:dyDescent="0.25">
      <c r="A3">
        <v>331586</v>
      </c>
      <c r="B3" t="s">
        <v>121</v>
      </c>
      <c r="C3" t="s">
        <v>214</v>
      </c>
      <c r="D3" t="s">
        <v>214</v>
      </c>
      <c r="E3" t="s">
        <v>214</v>
      </c>
      <c r="F3" t="s">
        <v>214</v>
      </c>
      <c r="G3" t="s">
        <v>214</v>
      </c>
      <c r="J3" t="s">
        <v>214</v>
      </c>
      <c r="K3" t="s">
        <v>214</v>
      </c>
      <c r="L3" t="s">
        <v>214</v>
      </c>
      <c r="M3" t="s">
        <v>214</v>
      </c>
      <c r="O3" t="s">
        <v>214</v>
      </c>
      <c r="BA3" t="s">
        <v>3217</v>
      </c>
      <c r="BB3" t="s">
        <v>3802</v>
      </c>
    </row>
    <row r="4" spans="1:56" x14ac:dyDescent="0.25">
      <c r="A4">
        <v>306089</v>
      </c>
      <c r="B4" t="s">
        <v>121</v>
      </c>
      <c r="C4" t="s">
        <v>214</v>
      </c>
      <c r="D4" t="s">
        <v>214</v>
      </c>
      <c r="E4" t="s">
        <v>214</v>
      </c>
      <c r="K4" t="s">
        <v>214</v>
      </c>
      <c r="M4" t="s">
        <v>214</v>
      </c>
      <c r="N4" t="s">
        <v>214</v>
      </c>
      <c r="O4" t="s">
        <v>214</v>
      </c>
      <c r="BA4" t="s">
        <v>3214</v>
      </c>
      <c r="BB4" t="s">
        <v>3802</v>
      </c>
    </row>
    <row r="5" spans="1:56" x14ac:dyDescent="0.25">
      <c r="A5">
        <v>339206</v>
      </c>
      <c r="B5" t="s">
        <v>121</v>
      </c>
      <c r="BB5" t="s">
        <v>3801</v>
      </c>
    </row>
    <row r="6" spans="1:56" x14ac:dyDescent="0.25">
      <c r="A6">
        <v>338735</v>
      </c>
      <c r="B6" t="s">
        <v>121</v>
      </c>
      <c r="BB6" t="s">
        <v>3800</v>
      </c>
    </row>
    <row r="7" spans="1:56" x14ac:dyDescent="0.25">
      <c r="A7">
        <v>332781</v>
      </c>
      <c r="B7" t="s">
        <v>121</v>
      </c>
      <c r="BB7" t="s">
        <v>3799</v>
      </c>
    </row>
    <row r="8" spans="1:56" x14ac:dyDescent="0.25">
      <c r="A8">
        <v>335560</v>
      </c>
      <c r="B8" t="s">
        <v>121</v>
      </c>
      <c r="D8" t="s">
        <v>214</v>
      </c>
      <c r="F8" t="s">
        <v>214</v>
      </c>
      <c r="H8" t="s">
        <v>214</v>
      </c>
      <c r="I8" t="s">
        <v>214</v>
      </c>
      <c r="J8" t="s">
        <v>214</v>
      </c>
      <c r="K8" t="s">
        <v>214</v>
      </c>
      <c r="L8" t="s">
        <v>214</v>
      </c>
      <c r="M8" t="s">
        <v>214</v>
      </c>
      <c r="N8" t="s">
        <v>214</v>
      </c>
      <c r="O8" t="s">
        <v>214</v>
      </c>
      <c r="BA8" t="s">
        <v>3797</v>
      </c>
      <c r="BB8">
        <v>0</v>
      </c>
    </row>
    <row r="9" spans="1:56" x14ac:dyDescent="0.25">
      <c r="A9">
        <v>335710</v>
      </c>
      <c r="B9" t="s">
        <v>121</v>
      </c>
      <c r="F9" t="s">
        <v>214</v>
      </c>
      <c r="H9" t="s">
        <v>214</v>
      </c>
      <c r="I9" t="s">
        <v>214</v>
      </c>
      <c r="J9" t="s">
        <v>214</v>
      </c>
      <c r="K9" t="s">
        <v>214</v>
      </c>
      <c r="L9" t="s">
        <v>214</v>
      </c>
      <c r="N9" t="s">
        <v>214</v>
      </c>
      <c r="O9" t="s">
        <v>214</v>
      </c>
      <c r="BA9" t="s">
        <v>3797</v>
      </c>
      <c r="BB9">
        <v>0</v>
      </c>
    </row>
    <row r="10" spans="1:56" x14ac:dyDescent="0.25">
      <c r="A10">
        <v>335787</v>
      </c>
      <c r="B10" t="s">
        <v>121</v>
      </c>
      <c r="E10" t="s">
        <v>214</v>
      </c>
      <c r="F10" t="s">
        <v>214</v>
      </c>
      <c r="H10" t="s">
        <v>214</v>
      </c>
      <c r="J10" t="s">
        <v>214</v>
      </c>
      <c r="K10" t="s">
        <v>214</v>
      </c>
      <c r="L10" t="s">
        <v>214</v>
      </c>
      <c r="M10" t="s">
        <v>214</v>
      </c>
      <c r="O10" t="s">
        <v>214</v>
      </c>
      <c r="BA10" t="s">
        <v>3797</v>
      </c>
      <c r="BB10">
        <v>0</v>
      </c>
    </row>
    <row r="11" spans="1:56" x14ac:dyDescent="0.25">
      <c r="A11">
        <v>335857</v>
      </c>
      <c r="B11" t="s">
        <v>121</v>
      </c>
      <c r="C11" t="s">
        <v>214</v>
      </c>
      <c r="E11" t="s">
        <v>214</v>
      </c>
      <c r="F11" t="s">
        <v>214</v>
      </c>
      <c r="G11" t="s">
        <v>214</v>
      </c>
      <c r="H11" t="s">
        <v>214</v>
      </c>
      <c r="J11" t="s">
        <v>214</v>
      </c>
      <c r="K11" t="s">
        <v>214</v>
      </c>
      <c r="L11" t="s">
        <v>214</v>
      </c>
      <c r="M11" t="s">
        <v>214</v>
      </c>
      <c r="N11" t="s">
        <v>214</v>
      </c>
      <c r="O11" t="s">
        <v>214</v>
      </c>
      <c r="BA11" t="s">
        <v>3797</v>
      </c>
      <c r="BB11">
        <v>0</v>
      </c>
    </row>
    <row r="12" spans="1:56" x14ac:dyDescent="0.25">
      <c r="A12">
        <v>336553</v>
      </c>
      <c r="B12" t="s">
        <v>121</v>
      </c>
      <c r="F12" t="s">
        <v>214</v>
      </c>
      <c r="G12" t="s">
        <v>214</v>
      </c>
      <c r="K12" t="s">
        <v>214</v>
      </c>
      <c r="M12" t="s">
        <v>214</v>
      </c>
      <c r="O12" t="s">
        <v>214</v>
      </c>
      <c r="BA12" t="s">
        <v>3797</v>
      </c>
      <c r="BB12">
        <v>0</v>
      </c>
    </row>
    <row r="13" spans="1:56" x14ac:dyDescent="0.25">
      <c r="A13">
        <v>336618</v>
      </c>
      <c r="B13" t="s">
        <v>121</v>
      </c>
      <c r="C13" t="s">
        <v>214</v>
      </c>
      <c r="F13" t="s">
        <v>214</v>
      </c>
      <c r="G13" t="s">
        <v>214</v>
      </c>
      <c r="H13" t="s">
        <v>214</v>
      </c>
      <c r="I13" t="s">
        <v>214</v>
      </c>
      <c r="J13" t="s">
        <v>214</v>
      </c>
      <c r="K13" t="s">
        <v>214</v>
      </c>
      <c r="L13" t="s">
        <v>214</v>
      </c>
      <c r="M13" t="s">
        <v>214</v>
      </c>
      <c r="N13" t="s">
        <v>214</v>
      </c>
      <c r="O13" t="s">
        <v>214</v>
      </c>
      <c r="BA13" t="s">
        <v>3797</v>
      </c>
      <c r="BB13">
        <v>0</v>
      </c>
    </row>
    <row r="14" spans="1:56" x14ac:dyDescent="0.25">
      <c r="A14">
        <v>336874</v>
      </c>
      <c r="B14" t="s">
        <v>121</v>
      </c>
      <c r="C14" t="s">
        <v>214</v>
      </c>
      <c r="F14" t="s">
        <v>214</v>
      </c>
      <c r="J14" t="s">
        <v>214</v>
      </c>
      <c r="K14" t="s">
        <v>214</v>
      </c>
      <c r="L14" t="s">
        <v>214</v>
      </c>
      <c r="N14" t="s">
        <v>214</v>
      </c>
      <c r="O14" t="s">
        <v>214</v>
      </c>
      <c r="BA14" t="s">
        <v>3797</v>
      </c>
      <c r="BB14">
        <v>0</v>
      </c>
    </row>
    <row r="15" spans="1:56" x14ac:dyDescent="0.25">
      <c r="A15">
        <v>337327</v>
      </c>
      <c r="B15" t="s">
        <v>121</v>
      </c>
      <c r="C15" t="s">
        <v>214</v>
      </c>
      <c r="F15" t="s">
        <v>214</v>
      </c>
      <c r="I15" t="s">
        <v>214</v>
      </c>
      <c r="J15" t="s">
        <v>214</v>
      </c>
      <c r="L15" t="s">
        <v>214</v>
      </c>
      <c r="M15" t="s">
        <v>214</v>
      </c>
      <c r="N15" t="s">
        <v>214</v>
      </c>
      <c r="O15" t="s">
        <v>214</v>
      </c>
      <c r="BA15" t="s">
        <v>3797</v>
      </c>
      <c r="BB15">
        <v>0</v>
      </c>
    </row>
    <row r="16" spans="1:56" x14ac:dyDescent="0.25">
      <c r="A16">
        <v>337395</v>
      </c>
      <c r="B16" t="s">
        <v>121</v>
      </c>
      <c r="C16" t="s">
        <v>214</v>
      </c>
      <c r="D16" t="s">
        <v>214</v>
      </c>
      <c r="E16" t="s">
        <v>214</v>
      </c>
      <c r="F16" t="s">
        <v>214</v>
      </c>
      <c r="G16" t="s">
        <v>214</v>
      </c>
      <c r="I16" t="s">
        <v>214</v>
      </c>
      <c r="J16" t="s">
        <v>214</v>
      </c>
      <c r="K16" t="s">
        <v>214</v>
      </c>
      <c r="L16" t="s">
        <v>214</v>
      </c>
      <c r="M16" t="s">
        <v>214</v>
      </c>
      <c r="N16" t="s">
        <v>214</v>
      </c>
      <c r="O16" t="s">
        <v>214</v>
      </c>
      <c r="BA16" t="s">
        <v>3797</v>
      </c>
      <c r="BB16">
        <v>0</v>
      </c>
    </row>
    <row r="17" spans="1:54" x14ac:dyDescent="0.25">
      <c r="A17">
        <v>337436</v>
      </c>
      <c r="B17" t="s">
        <v>121</v>
      </c>
      <c r="C17" t="s">
        <v>214</v>
      </c>
      <c r="F17" t="s">
        <v>214</v>
      </c>
      <c r="G17" t="s">
        <v>214</v>
      </c>
      <c r="I17" t="s">
        <v>214</v>
      </c>
      <c r="J17" t="s">
        <v>214</v>
      </c>
      <c r="K17" t="s">
        <v>214</v>
      </c>
      <c r="L17" t="s">
        <v>214</v>
      </c>
      <c r="M17" t="s">
        <v>214</v>
      </c>
      <c r="O17" t="s">
        <v>214</v>
      </c>
      <c r="BA17" t="s">
        <v>3797</v>
      </c>
      <c r="BB17">
        <v>0</v>
      </c>
    </row>
    <row r="18" spans="1:54" x14ac:dyDescent="0.25">
      <c r="A18">
        <v>337505</v>
      </c>
      <c r="B18" t="s">
        <v>121</v>
      </c>
      <c r="C18" t="s">
        <v>214</v>
      </c>
      <c r="D18" t="s">
        <v>214</v>
      </c>
      <c r="E18" t="s">
        <v>214</v>
      </c>
      <c r="F18" t="s">
        <v>214</v>
      </c>
      <c r="G18" t="s">
        <v>214</v>
      </c>
      <c r="H18" t="s">
        <v>214</v>
      </c>
      <c r="I18" t="s">
        <v>214</v>
      </c>
      <c r="J18" t="s">
        <v>214</v>
      </c>
      <c r="K18" t="s">
        <v>214</v>
      </c>
      <c r="L18" t="s">
        <v>214</v>
      </c>
      <c r="M18" t="s">
        <v>214</v>
      </c>
      <c r="N18" t="s">
        <v>214</v>
      </c>
      <c r="O18" t="s">
        <v>214</v>
      </c>
      <c r="BA18" t="s">
        <v>3797</v>
      </c>
      <c r="BB18">
        <v>0</v>
      </c>
    </row>
    <row r="19" spans="1:54" x14ac:dyDescent="0.25">
      <c r="A19">
        <v>337631</v>
      </c>
      <c r="B19" t="s">
        <v>121</v>
      </c>
      <c r="C19" t="s">
        <v>214</v>
      </c>
      <c r="E19" t="s">
        <v>214</v>
      </c>
      <c r="G19" t="s">
        <v>214</v>
      </c>
      <c r="H19" t="s">
        <v>214</v>
      </c>
      <c r="I19" t="s">
        <v>214</v>
      </c>
      <c r="K19" t="s">
        <v>214</v>
      </c>
      <c r="L19" t="s">
        <v>214</v>
      </c>
      <c r="M19" t="s">
        <v>214</v>
      </c>
      <c r="N19" t="s">
        <v>214</v>
      </c>
      <c r="O19" t="s">
        <v>214</v>
      </c>
      <c r="BA19" t="s">
        <v>3797</v>
      </c>
      <c r="BB19">
        <v>0</v>
      </c>
    </row>
    <row r="20" spans="1:54" x14ac:dyDescent="0.25">
      <c r="A20">
        <v>337676</v>
      </c>
      <c r="B20" t="s">
        <v>121</v>
      </c>
      <c r="C20" t="s">
        <v>214</v>
      </c>
      <c r="D20" t="s">
        <v>214</v>
      </c>
      <c r="E20" t="s">
        <v>214</v>
      </c>
      <c r="F20" t="s">
        <v>214</v>
      </c>
      <c r="G20" t="s">
        <v>214</v>
      </c>
      <c r="H20" t="s">
        <v>214</v>
      </c>
      <c r="J20" t="s">
        <v>214</v>
      </c>
      <c r="K20" t="s">
        <v>214</v>
      </c>
      <c r="L20" t="s">
        <v>214</v>
      </c>
      <c r="M20" t="s">
        <v>214</v>
      </c>
      <c r="N20" t="s">
        <v>214</v>
      </c>
      <c r="O20" t="s">
        <v>214</v>
      </c>
      <c r="BA20" t="s">
        <v>3797</v>
      </c>
      <c r="BB20">
        <v>0</v>
      </c>
    </row>
    <row r="21" spans="1:54" x14ac:dyDescent="0.25">
      <c r="A21">
        <v>337721</v>
      </c>
      <c r="B21" t="s">
        <v>121</v>
      </c>
      <c r="C21" t="s">
        <v>214</v>
      </c>
      <c r="D21" t="s">
        <v>214</v>
      </c>
      <c r="F21" t="s">
        <v>214</v>
      </c>
      <c r="G21" t="s">
        <v>214</v>
      </c>
      <c r="K21" t="s">
        <v>214</v>
      </c>
      <c r="L21" t="s">
        <v>214</v>
      </c>
      <c r="M21" t="s">
        <v>214</v>
      </c>
      <c r="N21" t="s">
        <v>214</v>
      </c>
      <c r="O21" t="s">
        <v>214</v>
      </c>
      <c r="BA21" t="s">
        <v>3797</v>
      </c>
      <c r="BB21">
        <v>0</v>
      </c>
    </row>
    <row r="22" spans="1:54" x14ac:dyDescent="0.25">
      <c r="A22">
        <v>337744</v>
      </c>
      <c r="B22" t="s">
        <v>121</v>
      </c>
      <c r="C22" t="s">
        <v>214</v>
      </c>
      <c r="D22" t="s">
        <v>214</v>
      </c>
      <c r="E22" t="s">
        <v>214</v>
      </c>
      <c r="F22" t="s">
        <v>214</v>
      </c>
      <c r="H22" t="s">
        <v>214</v>
      </c>
      <c r="I22" t="s">
        <v>214</v>
      </c>
      <c r="J22" t="s">
        <v>214</v>
      </c>
      <c r="K22" t="s">
        <v>214</v>
      </c>
      <c r="L22" t="s">
        <v>214</v>
      </c>
      <c r="M22" t="s">
        <v>214</v>
      </c>
      <c r="N22" t="s">
        <v>214</v>
      </c>
      <c r="O22" t="s">
        <v>214</v>
      </c>
      <c r="BA22" t="s">
        <v>3797</v>
      </c>
      <c r="BB22">
        <v>0</v>
      </c>
    </row>
    <row r="23" spans="1:54" x14ac:dyDescent="0.25">
      <c r="A23">
        <v>337767</v>
      </c>
      <c r="B23" t="s">
        <v>121</v>
      </c>
      <c r="C23" t="s">
        <v>214</v>
      </c>
      <c r="D23" t="s">
        <v>214</v>
      </c>
      <c r="E23" t="s">
        <v>214</v>
      </c>
      <c r="F23" t="s">
        <v>214</v>
      </c>
      <c r="I23" t="s">
        <v>214</v>
      </c>
      <c r="J23" t="s">
        <v>214</v>
      </c>
      <c r="K23" t="s">
        <v>214</v>
      </c>
      <c r="O23" t="s">
        <v>214</v>
      </c>
      <c r="BA23" t="s">
        <v>3797</v>
      </c>
      <c r="BB23">
        <v>0</v>
      </c>
    </row>
    <row r="24" spans="1:54" x14ac:dyDescent="0.25">
      <c r="A24">
        <v>337794</v>
      </c>
      <c r="B24" t="s">
        <v>121</v>
      </c>
      <c r="C24" t="s">
        <v>214</v>
      </c>
      <c r="E24" t="s">
        <v>214</v>
      </c>
      <c r="F24" t="s">
        <v>214</v>
      </c>
      <c r="G24" t="s">
        <v>214</v>
      </c>
      <c r="H24" t="s">
        <v>214</v>
      </c>
      <c r="I24" t="s">
        <v>214</v>
      </c>
      <c r="J24" t="s">
        <v>214</v>
      </c>
      <c r="K24" t="s">
        <v>214</v>
      </c>
      <c r="L24" t="s">
        <v>214</v>
      </c>
      <c r="M24" t="s">
        <v>214</v>
      </c>
      <c r="N24" t="s">
        <v>214</v>
      </c>
      <c r="O24" t="s">
        <v>214</v>
      </c>
      <c r="BA24" t="s">
        <v>3797</v>
      </c>
      <c r="BB24">
        <v>0</v>
      </c>
    </row>
    <row r="25" spans="1:54" x14ac:dyDescent="0.25">
      <c r="A25">
        <v>337862</v>
      </c>
      <c r="B25" t="s">
        <v>121</v>
      </c>
      <c r="C25" t="s">
        <v>214</v>
      </c>
      <c r="E25" t="s">
        <v>214</v>
      </c>
      <c r="G25" t="s">
        <v>214</v>
      </c>
      <c r="I25" t="s">
        <v>214</v>
      </c>
      <c r="J25" t="s">
        <v>214</v>
      </c>
      <c r="K25" t="s">
        <v>214</v>
      </c>
      <c r="L25" t="s">
        <v>214</v>
      </c>
      <c r="M25" t="s">
        <v>214</v>
      </c>
      <c r="N25" t="s">
        <v>214</v>
      </c>
      <c r="O25" t="s">
        <v>214</v>
      </c>
      <c r="BA25" t="s">
        <v>3797</v>
      </c>
      <c r="BB25">
        <v>0</v>
      </c>
    </row>
    <row r="26" spans="1:54" x14ac:dyDescent="0.25">
      <c r="A26">
        <v>337905</v>
      </c>
      <c r="B26" t="s">
        <v>121</v>
      </c>
      <c r="C26" t="s">
        <v>214</v>
      </c>
      <c r="D26" t="s">
        <v>214</v>
      </c>
      <c r="E26" t="s">
        <v>214</v>
      </c>
      <c r="F26" t="s">
        <v>214</v>
      </c>
      <c r="H26" t="s">
        <v>214</v>
      </c>
      <c r="I26" t="s">
        <v>214</v>
      </c>
      <c r="J26" t="s">
        <v>214</v>
      </c>
      <c r="K26" t="s">
        <v>214</v>
      </c>
      <c r="L26" t="s">
        <v>214</v>
      </c>
      <c r="M26" t="s">
        <v>214</v>
      </c>
      <c r="N26" t="s">
        <v>214</v>
      </c>
      <c r="O26" t="s">
        <v>214</v>
      </c>
      <c r="BA26" t="s">
        <v>3797</v>
      </c>
      <c r="BB26">
        <v>0</v>
      </c>
    </row>
    <row r="27" spans="1:54" x14ac:dyDescent="0.25">
      <c r="A27">
        <v>337936</v>
      </c>
      <c r="B27" t="s">
        <v>121</v>
      </c>
      <c r="C27" t="s">
        <v>214</v>
      </c>
      <c r="D27" t="s">
        <v>214</v>
      </c>
      <c r="E27" t="s">
        <v>214</v>
      </c>
      <c r="F27" t="s">
        <v>214</v>
      </c>
      <c r="G27" t="s">
        <v>214</v>
      </c>
      <c r="H27" t="s">
        <v>214</v>
      </c>
      <c r="I27" t="s">
        <v>214</v>
      </c>
      <c r="J27" t="s">
        <v>214</v>
      </c>
      <c r="K27" t="s">
        <v>214</v>
      </c>
      <c r="L27" t="s">
        <v>214</v>
      </c>
      <c r="M27" t="s">
        <v>214</v>
      </c>
      <c r="N27" t="s">
        <v>214</v>
      </c>
      <c r="O27" t="s">
        <v>214</v>
      </c>
      <c r="BA27" t="s">
        <v>3797</v>
      </c>
      <c r="BB27">
        <v>0</v>
      </c>
    </row>
    <row r="28" spans="1:54" x14ac:dyDescent="0.25">
      <c r="A28">
        <v>338071</v>
      </c>
      <c r="B28" t="s">
        <v>121</v>
      </c>
      <c r="F28" t="s">
        <v>214</v>
      </c>
      <c r="G28" t="s">
        <v>214</v>
      </c>
      <c r="H28" t="s">
        <v>214</v>
      </c>
      <c r="M28" t="s">
        <v>214</v>
      </c>
      <c r="N28" t="s">
        <v>214</v>
      </c>
      <c r="O28" t="s">
        <v>214</v>
      </c>
      <c r="BA28" t="s">
        <v>3797</v>
      </c>
      <c r="BB28">
        <v>0</v>
      </c>
    </row>
    <row r="29" spans="1:54" x14ac:dyDescent="0.25">
      <c r="A29">
        <v>337652</v>
      </c>
      <c r="B29" t="s">
        <v>121</v>
      </c>
      <c r="C29" t="s">
        <v>214</v>
      </c>
      <c r="F29" t="s">
        <v>214</v>
      </c>
      <c r="K29" t="s">
        <v>214</v>
      </c>
      <c r="N29" t="s">
        <v>214</v>
      </c>
      <c r="O29" t="s">
        <v>214</v>
      </c>
      <c r="BA29" t="s">
        <v>3797</v>
      </c>
      <c r="BB29">
        <v>0</v>
      </c>
    </row>
    <row r="30" spans="1:54" x14ac:dyDescent="0.25">
      <c r="A30">
        <v>336899</v>
      </c>
      <c r="B30" t="s">
        <v>121</v>
      </c>
      <c r="E30" t="s">
        <v>214</v>
      </c>
      <c r="F30" t="s">
        <v>214</v>
      </c>
      <c r="I30" t="s">
        <v>214</v>
      </c>
      <c r="J30" t="s">
        <v>214</v>
      </c>
      <c r="K30" t="s">
        <v>214</v>
      </c>
      <c r="L30" t="s">
        <v>214</v>
      </c>
      <c r="M30" t="s">
        <v>214</v>
      </c>
      <c r="N30" t="s">
        <v>214</v>
      </c>
      <c r="BA30" t="s">
        <v>3797</v>
      </c>
      <c r="BB30">
        <v>0</v>
      </c>
    </row>
    <row r="31" spans="1:54" x14ac:dyDescent="0.25">
      <c r="A31">
        <v>337533</v>
      </c>
      <c r="B31" t="s">
        <v>121</v>
      </c>
      <c r="D31" t="s">
        <v>214</v>
      </c>
      <c r="G31" t="s">
        <v>214</v>
      </c>
      <c r="I31" t="s">
        <v>214</v>
      </c>
      <c r="K31" t="s">
        <v>214</v>
      </c>
      <c r="N31" t="s">
        <v>214</v>
      </c>
      <c r="BA31" t="s">
        <v>3797</v>
      </c>
      <c r="BB31">
        <v>0</v>
      </c>
    </row>
    <row r="32" spans="1:54" x14ac:dyDescent="0.25">
      <c r="A32">
        <v>318007</v>
      </c>
      <c r="B32" t="s">
        <v>121</v>
      </c>
      <c r="D32" t="s">
        <v>214</v>
      </c>
      <c r="H32" t="s">
        <v>214</v>
      </c>
      <c r="I32" t="s">
        <v>214</v>
      </c>
      <c r="N32" t="s">
        <v>214</v>
      </c>
      <c r="O32" t="s">
        <v>214</v>
      </c>
      <c r="BA32" t="s">
        <v>3796</v>
      </c>
      <c r="BB32">
        <v>0</v>
      </c>
    </row>
    <row r="33" spans="1:54" x14ac:dyDescent="0.25">
      <c r="A33">
        <v>318204</v>
      </c>
      <c r="B33" t="s">
        <v>121</v>
      </c>
      <c r="C33" t="s">
        <v>214</v>
      </c>
      <c r="D33" t="s">
        <v>214</v>
      </c>
      <c r="E33" t="s">
        <v>214</v>
      </c>
      <c r="F33" t="s">
        <v>214</v>
      </c>
      <c r="G33" t="s">
        <v>214</v>
      </c>
      <c r="H33" t="s">
        <v>214</v>
      </c>
      <c r="I33" t="s">
        <v>214</v>
      </c>
      <c r="J33" t="s">
        <v>214</v>
      </c>
      <c r="K33" t="s">
        <v>214</v>
      </c>
      <c r="L33" t="s">
        <v>214</v>
      </c>
      <c r="M33" t="s">
        <v>214</v>
      </c>
      <c r="N33" t="s">
        <v>214</v>
      </c>
      <c r="O33" t="s">
        <v>214</v>
      </c>
      <c r="BA33" t="s">
        <v>3796</v>
      </c>
      <c r="BB33">
        <v>0</v>
      </c>
    </row>
    <row r="34" spans="1:54" x14ac:dyDescent="0.25">
      <c r="A34">
        <v>322336</v>
      </c>
      <c r="B34" t="s">
        <v>121</v>
      </c>
      <c r="C34" t="s">
        <v>214</v>
      </c>
      <c r="F34" t="s">
        <v>214</v>
      </c>
      <c r="G34" t="s">
        <v>214</v>
      </c>
      <c r="H34" t="s">
        <v>214</v>
      </c>
      <c r="I34" t="s">
        <v>214</v>
      </c>
      <c r="J34" t="s">
        <v>214</v>
      </c>
      <c r="K34" t="s">
        <v>214</v>
      </c>
      <c r="L34" t="s">
        <v>214</v>
      </c>
      <c r="M34" t="s">
        <v>214</v>
      </c>
      <c r="N34" t="s">
        <v>214</v>
      </c>
      <c r="O34" t="s">
        <v>214</v>
      </c>
      <c r="BA34" t="s">
        <v>3796</v>
      </c>
      <c r="BB34">
        <v>0</v>
      </c>
    </row>
    <row r="35" spans="1:54" x14ac:dyDescent="0.25">
      <c r="A35">
        <v>327231</v>
      </c>
      <c r="B35" t="s">
        <v>121</v>
      </c>
      <c r="C35" t="s">
        <v>214</v>
      </c>
      <c r="D35" t="s">
        <v>214</v>
      </c>
      <c r="F35" t="s">
        <v>214</v>
      </c>
      <c r="G35" t="s">
        <v>214</v>
      </c>
      <c r="H35" t="s">
        <v>214</v>
      </c>
      <c r="L35" t="s">
        <v>214</v>
      </c>
      <c r="M35" t="s">
        <v>214</v>
      </c>
      <c r="O35" t="s">
        <v>214</v>
      </c>
      <c r="BA35" t="s">
        <v>3796</v>
      </c>
      <c r="BB35">
        <v>0</v>
      </c>
    </row>
    <row r="36" spans="1:54" x14ac:dyDescent="0.25">
      <c r="A36">
        <v>328488</v>
      </c>
      <c r="B36" t="s">
        <v>121</v>
      </c>
      <c r="D36" t="s">
        <v>214</v>
      </c>
      <c r="E36" t="s">
        <v>214</v>
      </c>
      <c r="F36" t="s">
        <v>214</v>
      </c>
      <c r="G36" t="s">
        <v>214</v>
      </c>
      <c r="H36" t="s">
        <v>214</v>
      </c>
      <c r="I36" t="s">
        <v>214</v>
      </c>
      <c r="J36" t="s">
        <v>214</v>
      </c>
      <c r="K36" t="s">
        <v>214</v>
      </c>
      <c r="M36" t="s">
        <v>214</v>
      </c>
      <c r="N36" t="s">
        <v>214</v>
      </c>
      <c r="O36" t="s">
        <v>214</v>
      </c>
      <c r="BA36" t="s">
        <v>3796</v>
      </c>
      <c r="BB36">
        <v>0</v>
      </c>
    </row>
    <row r="37" spans="1:54" x14ac:dyDescent="0.25">
      <c r="A37">
        <v>330171</v>
      </c>
      <c r="B37" t="s">
        <v>121</v>
      </c>
      <c r="D37" t="s">
        <v>214</v>
      </c>
      <c r="E37" t="s">
        <v>214</v>
      </c>
      <c r="F37" t="s">
        <v>214</v>
      </c>
      <c r="H37" t="s">
        <v>214</v>
      </c>
      <c r="L37" t="s">
        <v>214</v>
      </c>
      <c r="O37" t="s">
        <v>214</v>
      </c>
      <c r="BA37" t="s">
        <v>3796</v>
      </c>
      <c r="BB37">
        <v>0</v>
      </c>
    </row>
    <row r="38" spans="1:54" x14ac:dyDescent="0.25">
      <c r="A38">
        <v>330677</v>
      </c>
      <c r="B38" t="s">
        <v>121</v>
      </c>
      <c r="D38" t="s">
        <v>214</v>
      </c>
      <c r="F38" t="s">
        <v>214</v>
      </c>
      <c r="G38" t="s">
        <v>214</v>
      </c>
      <c r="H38" t="s">
        <v>214</v>
      </c>
      <c r="I38" t="s">
        <v>214</v>
      </c>
      <c r="L38" t="s">
        <v>214</v>
      </c>
      <c r="M38" t="s">
        <v>214</v>
      </c>
      <c r="N38" t="s">
        <v>214</v>
      </c>
      <c r="O38" t="s">
        <v>214</v>
      </c>
      <c r="BA38" t="s">
        <v>3796</v>
      </c>
      <c r="BB38">
        <v>0</v>
      </c>
    </row>
    <row r="39" spans="1:54" x14ac:dyDescent="0.25">
      <c r="A39">
        <v>331286</v>
      </c>
      <c r="B39" t="s">
        <v>121</v>
      </c>
      <c r="C39" t="s">
        <v>214</v>
      </c>
      <c r="D39" t="s">
        <v>214</v>
      </c>
      <c r="E39" t="s">
        <v>214</v>
      </c>
      <c r="F39" t="s">
        <v>214</v>
      </c>
      <c r="G39" t="s">
        <v>214</v>
      </c>
      <c r="H39" t="s">
        <v>214</v>
      </c>
      <c r="I39" t="s">
        <v>214</v>
      </c>
      <c r="J39" t="s">
        <v>214</v>
      </c>
      <c r="K39" t="s">
        <v>214</v>
      </c>
      <c r="L39" t="s">
        <v>214</v>
      </c>
      <c r="M39" t="s">
        <v>214</v>
      </c>
      <c r="N39" t="s">
        <v>214</v>
      </c>
      <c r="O39" t="s">
        <v>214</v>
      </c>
      <c r="BA39" t="s">
        <v>3796</v>
      </c>
      <c r="BB39">
        <v>0</v>
      </c>
    </row>
    <row r="40" spans="1:54" x14ac:dyDescent="0.25">
      <c r="A40">
        <v>331366</v>
      </c>
      <c r="B40" t="s">
        <v>121</v>
      </c>
      <c r="C40" t="s">
        <v>214</v>
      </c>
      <c r="E40" t="s">
        <v>214</v>
      </c>
      <c r="F40" t="s">
        <v>214</v>
      </c>
      <c r="G40" t="s">
        <v>214</v>
      </c>
      <c r="I40" t="s">
        <v>214</v>
      </c>
      <c r="J40" t="s">
        <v>214</v>
      </c>
      <c r="K40" t="s">
        <v>214</v>
      </c>
      <c r="L40" t="s">
        <v>214</v>
      </c>
      <c r="M40" t="s">
        <v>214</v>
      </c>
      <c r="N40" t="s">
        <v>214</v>
      </c>
      <c r="O40" t="s">
        <v>214</v>
      </c>
      <c r="BA40" t="s">
        <v>3796</v>
      </c>
      <c r="BB40">
        <v>0</v>
      </c>
    </row>
    <row r="41" spans="1:54" x14ac:dyDescent="0.25">
      <c r="A41">
        <v>331548</v>
      </c>
      <c r="B41" t="s">
        <v>121</v>
      </c>
      <c r="C41" t="s">
        <v>214</v>
      </c>
      <c r="D41" t="s">
        <v>214</v>
      </c>
      <c r="E41" t="s">
        <v>214</v>
      </c>
      <c r="F41" t="s">
        <v>214</v>
      </c>
      <c r="G41" t="s">
        <v>214</v>
      </c>
      <c r="H41" t="s">
        <v>214</v>
      </c>
      <c r="I41" t="s">
        <v>214</v>
      </c>
      <c r="J41" t="s">
        <v>214</v>
      </c>
      <c r="K41" t="s">
        <v>214</v>
      </c>
      <c r="L41" t="s">
        <v>214</v>
      </c>
      <c r="M41" t="s">
        <v>214</v>
      </c>
      <c r="N41" t="s">
        <v>214</v>
      </c>
      <c r="O41" t="s">
        <v>214</v>
      </c>
      <c r="BA41" t="s">
        <v>3796</v>
      </c>
      <c r="BB41">
        <v>0</v>
      </c>
    </row>
    <row r="42" spans="1:54" x14ac:dyDescent="0.25">
      <c r="A42">
        <v>331894</v>
      </c>
      <c r="B42" t="s">
        <v>121</v>
      </c>
      <c r="C42" t="s">
        <v>214</v>
      </c>
      <c r="F42" t="s">
        <v>214</v>
      </c>
      <c r="H42" t="s">
        <v>214</v>
      </c>
      <c r="I42" t="s">
        <v>214</v>
      </c>
      <c r="J42" t="s">
        <v>214</v>
      </c>
      <c r="K42" t="s">
        <v>214</v>
      </c>
      <c r="L42" t="s">
        <v>214</v>
      </c>
      <c r="M42" t="s">
        <v>214</v>
      </c>
      <c r="N42" t="s">
        <v>214</v>
      </c>
      <c r="O42" t="s">
        <v>214</v>
      </c>
      <c r="BA42" t="s">
        <v>3796</v>
      </c>
      <c r="BB42">
        <v>0</v>
      </c>
    </row>
    <row r="43" spans="1:54" x14ac:dyDescent="0.25">
      <c r="A43">
        <v>332036</v>
      </c>
      <c r="B43" t="s">
        <v>121</v>
      </c>
      <c r="D43" t="s">
        <v>214</v>
      </c>
      <c r="H43" t="s">
        <v>214</v>
      </c>
      <c r="I43" t="s">
        <v>214</v>
      </c>
      <c r="J43" t="s">
        <v>214</v>
      </c>
      <c r="K43" t="s">
        <v>214</v>
      </c>
      <c r="N43" t="s">
        <v>214</v>
      </c>
      <c r="O43" t="s">
        <v>214</v>
      </c>
      <c r="BA43" t="s">
        <v>3796</v>
      </c>
      <c r="BB43">
        <v>0</v>
      </c>
    </row>
    <row r="44" spans="1:54" x14ac:dyDescent="0.25">
      <c r="A44">
        <v>332447</v>
      </c>
      <c r="B44" t="s">
        <v>121</v>
      </c>
      <c r="C44" t="s">
        <v>214</v>
      </c>
      <c r="D44" t="s">
        <v>214</v>
      </c>
      <c r="E44" t="s">
        <v>214</v>
      </c>
      <c r="F44" t="s">
        <v>214</v>
      </c>
      <c r="G44" t="s">
        <v>214</v>
      </c>
      <c r="H44" t="s">
        <v>214</v>
      </c>
      <c r="J44" t="s">
        <v>214</v>
      </c>
      <c r="K44" t="s">
        <v>214</v>
      </c>
      <c r="L44" t="s">
        <v>214</v>
      </c>
      <c r="M44" t="s">
        <v>214</v>
      </c>
      <c r="N44" t="s">
        <v>214</v>
      </c>
      <c r="O44" t="s">
        <v>214</v>
      </c>
      <c r="BA44" t="s">
        <v>3796</v>
      </c>
      <c r="BB44">
        <v>0</v>
      </c>
    </row>
    <row r="45" spans="1:54" x14ac:dyDescent="0.25">
      <c r="A45">
        <v>332949</v>
      </c>
      <c r="B45" t="s">
        <v>121</v>
      </c>
      <c r="C45" t="s">
        <v>214</v>
      </c>
      <c r="E45" t="s">
        <v>214</v>
      </c>
      <c r="G45" t="s">
        <v>214</v>
      </c>
      <c r="H45" t="s">
        <v>214</v>
      </c>
      <c r="I45" t="s">
        <v>214</v>
      </c>
      <c r="J45" t="s">
        <v>214</v>
      </c>
      <c r="K45" t="s">
        <v>214</v>
      </c>
      <c r="L45" t="s">
        <v>214</v>
      </c>
      <c r="M45" t="s">
        <v>214</v>
      </c>
      <c r="N45" t="s">
        <v>214</v>
      </c>
      <c r="O45" t="s">
        <v>214</v>
      </c>
      <c r="BA45" t="s">
        <v>3796</v>
      </c>
      <c r="BB45">
        <v>0</v>
      </c>
    </row>
    <row r="46" spans="1:54" x14ac:dyDescent="0.25">
      <c r="A46">
        <v>333807</v>
      </c>
      <c r="B46" t="s">
        <v>121</v>
      </c>
      <c r="D46" t="s">
        <v>214</v>
      </c>
      <c r="F46" t="s">
        <v>214</v>
      </c>
      <c r="G46" t="s">
        <v>214</v>
      </c>
      <c r="H46" t="s">
        <v>214</v>
      </c>
      <c r="I46" t="s">
        <v>214</v>
      </c>
      <c r="J46" t="s">
        <v>214</v>
      </c>
      <c r="K46" t="s">
        <v>214</v>
      </c>
      <c r="L46" t="s">
        <v>214</v>
      </c>
      <c r="M46" t="s">
        <v>214</v>
      </c>
      <c r="N46" t="s">
        <v>214</v>
      </c>
      <c r="O46" t="s">
        <v>214</v>
      </c>
      <c r="BA46" t="s">
        <v>3796</v>
      </c>
      <c r="BB46">
        <v>0</v>
      </c>
    </row>
    <row r="47" spans="1:54" x14ac:dyDescent="0.25">
      <c r="A47">
        <v>333887</v>
      </c>
      <c r="B47" t="s">
        <v>121</v>
      </c>
      <c r="C47" t="s">
        <v>214</v>
      </c>
      <c r="E47" t="s">
        <v>214</v>
      </c>
      <c r="F47" t="s">
        <v>214</v>
      </c>
      <c r="G47" t="s">
        <v>214</v>
      </c>
      <c r="H47" t="s">
        <v>214</v>
      </c>
      <c r="I47" t="s">
        <v>214</v>
      </c>
      <c r="J47" t="s">
        <v>214</v>
      </c>
      <c r="K47" t="s">
        <v>214</v>
      </c>
      <c r="L47" t="s">
        <v>214</v>
      </c>
      <c r="M47" t="s">
        <v>214</v>
      </c>
      <c r="N47" t="s">
        <v>214</v>
      </c>
      <c r="O47" t="s">
        <v>214</v>
      </c>
      <c r="BA47" t="s">
        <v>3796</v>
      </c>
      <c r="BB47">
        <v>0</v>
      </c>
    </row>
    <row r="48" spans="1:54" x14ac:dyDescent="0.25">
      <c r="A48">
        <v>334016</v>
      </c>
      <c r="B48" t="s">
        <v>121</v>
      </c>
      <c r="C48" t="s">
        <v>214</v>
      </c>
      <c r="D48" t="s">
        <v>214</v>
      </c>
      <c r="E48" t="s">
        <v>214</v>
      </c>
      <c r="F48" t="s">
        <v>214</v>
      </c>
      <c r="G48" t="s">
        <v>214</v>
      </c>
      <c r="H48" t="s">
        <v>214</v>
      </c>
      <c r="I48" t="s">
        <v>214</v>
      </c>
      <c r="J48" t="s">
        <v>214</v>
      </c>
      <c r="K48" t="s">
        <v>214</v>
      </c>
      <c r="L48" t="s">
        <v>214</v>
      </c>
      <c r="M48" t="s">
        <v>214</v>
      </c>
      <c r="N48" t="s">
        <v>214</v>
      </c>
      <c r="O48" t="s">
        <v>214</v>
      </c>
      <c r="BA48" t="s">
        <v>3796</v>
      </c>
      <c r="BB48">
        <v>0</v>
      </c>
    </row>
    <row r="49" spans="1:54" x14ac:dyDescent="0.25">
      <c r="A49">
        <v>334033</v>
      </c>
      <c r="B49" t="s">
        <v>121</v>
      </c>
      <c r="C49" t="s">
        <v>214</v>
      </c>
      <c r="D49" t="s">
        <v>214</v>
      </c>
      <c r="E49" t="s">
        <v>214</v>
      </c>
      <c r="F49" t="s">
        <v>214</v>
      </c>
      <c r="G49" t="s">
        <v>214</v>
      </c>
      <c r="H49" t="s">
        <v>214</v>
      </c>
      <c r="I49" t="s">
        <v>214</v>
      </c>
      <c r="J49" t="s">
        <v>214</v>
      </c>
      <c r="K49" t="s">
        <v>214</v>
      </c>
      <c r="L49" t="s">
        <v>214</v>
      </c>
      <c r="M49" t="s">
        <v>214</v>
      </c>
      <c r="N49" t="s">
        <v>214</v>
      </c>
      <c r="O49" t="s">
        <v>214</v>
      </c>
      <c r="BA49" t="s">
        <v>3796</v>
      </c>
      <c r="BB49">
        <v>0</v>
      </c>
    </row>
    <row r="50" spans="1:54" x14ac:dyDescent="0.25">
      <c r="A50">
        <v>334254</v>
      </c>
      <c r="B50" t="s">
        <v>121</v>
      </c>
      <c r="C50" t="s">
        <v>214</v>
      </c>
      <c r="D50" t="s">
        <v>214</v>
      </c>
      <c r="E50" t="s">
        <v>214</v>
      </c>
      <c r="F50" t="s">
        <v>214</v>
      </c>
      <c r="G50" t="s">
        <v>214</v>
      </c>
      <c r="H50" t="s">
        <v>214</v>
      </c>
      <c r="I50" t="s">
        <v>214</v>
      </c>
      <c r="J50" t="s">
        <v>214</v>
      </c>
      <c r="K50" t="s">
        <v>214</v>
      </c>
      <c r="L50" t="s">
        <v>214</v>
      </c>
      <c r="M50" t="s">
        <v>214</v>
      </c>
      <c r="N50" t="s">
        <v>214</v>
      </c>
      <c r="O50" t="s">
        <v>214</v>
      </c>
      <c r="BA50" t="s">
        <v>3796</v>
      </c>
      <c r="BB50">
        <v>0</v>
      </c>
    </row>
    <row r="51" spans="1:54" x14ac:dyDescent="0.25">
      <c r="A51">
        <v>337093</v>
      </c>
      <c r="B51" t="s">
        <v>121</v>
      </c>
      <c r="C51" t="s">
        <v>214</v>
      </c>
      <c r="D51" t="s">
        <v>214</v>
      </c>
      <c r="E51" t="s">
        <v>214</v>
      </c>
      <c r="F51" t="s">
        <v>214</v>
      </c>
      <c r="G51" t="s">
        <v>214</v>
      </c>
      <c r="H51" t="s">
        <v>214</v>
      </c>
      <c r="I51" t="s">
        <v>214</v>
      </c>
      <c r="J51" t="s">
        <v>214</v>
      </c>
      <c r="K51" t="s">
        <v>214</v>
      </c>
      <c r="L51" t="s">
        <v>214</v>
      </c>
      <c r="M51" t="s">
        <v>214</v>
      </c>
      <c r="N51" t="s">
        <v>214</v>
      </c>
      <c r="O51" t="s">
        <v>214</v>
      </c>
      <c r="BA51" t="s">
        <v>3796</v>
      </c>
      <c r="BB51">
        <v>0</v>
      </c>
    </row>
    <row r="52" spans="1:54" x14ac:dyDescent="0.25">
      <c r="A52">
        <v>333962</v>
      </c>
      <c r="B52" t="s">
        <v>121</v>
      </c>
      <c r="C52" t="s">
        <v>214</v>
      </c>
      <c r="D52" t="s">
        <v>214</v>
      </c>
      <c r="E52" t="s">
        <v>214</v>
      </c>
      <c r="F52" t="s">
        <v>214</v>
      </c>
      <c r="H52" t="s">
        <v>214</v>
      </c>
      <c r="J52" t="s">
        <v>214</v>
      </c>
      <c r="K52" t="s">
        <v>214</v>
      </c>
      <c r="L52" t="s">
        <v>214</v>
      </c>
      <c r="N52" t="s">
        <v>214</v>
      </c>
      <c r="O52" t="s">
        <v>214</v>
      </c>
      <c r="BA52" t="s">
        <v>3796</v>
      </c>
      <c r="BB52">
        <v>0</v>
      </c>
    </row>
    <row r="53" spans="1:54" x14ac:dyDescent="0.25">
      <c r="A53">
        <v>326934</v>
      </c>
      <c r="B53" t="s">
        <v>121</v>
      </c>
      <c r="C53" t="s">
        <v>214</v>
      </c>
      <c r="G53" t="s">
        <v>214</v>
      </c>
      <c r="H53" t="s">
        <v>214</v>
      </c>
      <c r="J53" t="s">
        <v>214</v>
      </c>
      <c r="K53" t="s">
        <v>214</v>
      </c>
      <c r="M53" t="s">
        <v>214</v>
      </c>
      <c r="BA53" t="s">
        <v>3796</v>
      </c>
      <c r="BB53">
        <v>0</v>
      </c>
    </row>
    <row r="54" spans="1:54" x14ac:dyDescent="0.25">
      <c r="A54">
        <v>326375</v>
      </c>
      <c r="B54" t="s">
        <v>121</v>
      </c>
      <c r="C54" t="s">
        <v>149</v>
      </c>
      <c r="D54" t="s">
        <v>149</v>
      </c>
      <c r="E54" t="s">
        <v>149</v>
      </c>
      <c r="F54" t="s">
        <v>149</v>
      </c>
      <c r="G54" t="s">
        <v>149</v>
      </c>
      <c r="H54" t="s">
        <v>149</v>
      </c>
      <c r="I54" t="s">
        <v>149</v>
      </c>
      <c r="J54" t="s">
        <v>146</v>
      </c>
      <c r="K54" t="s">
        <v>146</v>
      </c>
      <c r="L54" t="s">
        <v>146</v>
      </c>
      <c r="M54" t="s">
        <v>146</v>
      </c>
      <c r="N54" t="s">
        <v>146</v>
      </c>
      <c r="O54" t="s">
        <v>146</v>
      </c>
      <c r="BA54" t="s">
        <v>3206</v>
      </c>
      <c r="BB54">
        <v>0</v>
      </c>
    </row>
    <row r="55" spans="1:54" x14ac:dyDescent="0.25">
      <c r="A55">
        <v>319366</v>
      </c>
      <c r="B55" t="s">
        <v>121</v>
      </c>
      <c r="C55" t="s">
        <v>214</v>
      </c>
      <c r="D55" t="s">
        <v>214</v>
      </c>
      <c r="E55" t="s">
        <v>214</v>
      </c>
      <c r="F55" t="s">
        <v>214</v>
      </c>
      <c r="G55" t="s">
        <v>214</v>
      </c>
      <c r="H55" t="s">
        <v>214</v>
      </c>
      <c r="I55" t="s">
        <v>214</v>
      </c>
      <c r="J55" t="s">
        <v>214</v>
      </c>
      <c r="K55" t="s">
        <v>214</v>
      </c>
      <c r="L55" t="s">
        <v>214</v>
      </c>
      <c r="M55" t="s">
        <v>214</v>
      </c>
      <c r="N55" t="s">
        <v>214</v>
      </c>
      <c r="O55" t="s">
        <v>214</v>
      </c>
      <c r="BA55" t="s">
        <v>3217</v>
      </c>
      <c r="BB55">
        <v>0</v>
      </c>
    </row>
    <row r="56" spans="1:54" x14ac:dyDescent="0.25">
      <c r="A56">
        <v>323258</v>
      </c>
      <c r="B56" t="s">
        <v>121</v>
      </c>
      <c r="C56" t="s">
        <v>214</v>
      </c>
      <c r="D56" t="s">
        <v>214</v>
      </c>
      <c r="E56" t="s">
        <v>214</v>
      </c>
      <c r="F56" t="s">
        <v>214</v>
      </c>
      <c r="G56" t="s">
        <v>214</v>
      </c>
      <c r="H56" t="s">
        <v>214</v>
      </c>
      <c r="I56" t="s">
        <v>214</v>
      </c>
      <c r="J56" t="s">
        <v>214</v>
      </c>
      <c r="K56" t="s">
        <v>214</v>
      </c>
      <c r="L56" t="s">
        <v>214</v>
      </c>
      <c r="M56" t="s">
        <v>214</v>
      </c>
      <c r="N56" t="s">
        <v>214</v>
      </c>
      <c r="O56" t="s">
        <v>214</v>
      </c>
      <c r="BA56" t="s">
        <v>3217</v>
      </c>
      <c r="BB56">
        <v>0</v>
      </c>
    </row>
    <row r="57" spans="1:54" x14ac:dyDescent="0.25">
      <c r="A57">
        <v>325207</v>
      </c>
      <c r="B57" t="s">
        <v>121</v>
      </c>
      <c r="C57" t="s">
        <v>214</v>
      </c>
      <c r="D57" t="s">
        <v>214</v>
      </c>
      <c r="E57" t="s">
        <v>214</v>
      </c>
      <c r="F57" t="s">
        <v>214</v>
      </c>
      <c r="G57" t="s">
        <v>214</v>
      </c>
      <c r="H57" t="s">
        <v>214</v>
      </c>
      <c r="J57" t="s">
        <v>214</v>
      </c>
      <c r="K57" t="s">
        <v>214</v>
      </c>
      <c r="L57" t="s">
        <v>214</v>
      </c>
      <c r="N57" t="s">
        <v>214</v>
      </c>
      <c r="O57" t="s">
        <v>214</v>
      </c>
      <c r="BA57" t="s">
        <v>3217</v>
      </c>
      <c r="BB57">
        <v>0</v>
      </c>
    </row>
    <row r="58" spans="1:54" x14ac:dyDescent="0.25">
      <c r="A58">
        <v>325567</v>
      </c>
      <c r="B58" t="s">
        <v>121</v>
      </c>
      <c r="D58" t="s">
        <v>214</v>
      </c>
      <c r="E58" t="s">
        <v>214</v>
      </c>
      <c r="G58" t="s">
        <v>214</v>
      </c>
      <c r="J58" t="s">
        <v>214</v>
      </c>
      <c r="K58" t="s">
        <v>214</v>
      </c>
      <c r="L58" t="s">
        <v>214</v>
      </c>
      <c r="M58" t="s">
        <v>214</v>
      </c>
      <c r="N58" t="s">
        <v>214</v>
      </c>
      <c r="O58" t="s">
        <v>214</v>
      </c>
      <c r="BA58" t="s">
        <v>3217</v>
      </c>
      <c r="BB58">
        <v>0</v>
      </c>
    </row>
    <row r="59" spans="1:54" x14ac:dyDescent="0.25">
      <c r="A59">
        <v>327348</v>
      </c>
      <c r="B59" t="s">
        <v>121</v>
      </c>
      <c r="D59" t="s">
        <v>214</v>
      </c>
      <c r="E59" t="s">
        <v>214</v>
      </c>
      <c r="F59" t="s">
        <v>214</v>
      </c>
      <c r="G59" t="s">
        <v>214</v>
      </c>
      <c r="H59" t="s">
        <v>214</v>
      </c>
      <c r="J59" t="s">
        <v>214</v>
      </c>
      <c r="K59" t="s">
        <v>214</v>
      </c>
      <c r="L59" t="s">
        <v>214</v>
      </c>
      <c r="N59" t="s">
        <v>214</v>
      </c>
      <c r="O59" t="s">
        <v>214</v>
      </c>
      <c r="BA59" t="s">
        <v>3217</v>
      </c>
      <c r="BB59">
        <v>0</v>
      </c>
    </row>
    <row r="60" spans="1:54" x14ac:dyDescent="0.25">
      <c r="A60">
        <v>327349</v>
      </c>
      <c r="B60" t="s">
        <v>121</v>
      </c>
      <c r="D60" t="s">
        <v>214</v>
      </c>
      <c r="F60" t="s">
        <v>214</v>
      </c>
      <c r="J60" t="s">
        <v>214</v>
      </c>
      <c r="K60" t="s">
        <v>214</v>
      </c>
      <c r="L60" t="s">
        <v>214</v>
      </c>
      <c r="N60" t="s">
        <v>214</v>
      </c>
      <c r="O60" t="s">
        <v>214</v>
      </c>
      <c r="BA60" t="s">
        <v>3217</v>
      </c>
      <c r="BB60">
        <v>0</v>
      </c>
    </row>
    <row r="61" spans="1:54" x14ac:dyDescent="0.25">
      <c r="A61">
        <v>327624</v>
      </c>
      <c r="B61" t="s">
        <v>121</v>
      </c>
      <c r="D61" t="s">
        <v>214</v>
      </c>
      <c r="H61" t="s">
        <v>214</v>
      </c>
      <c r="I61" t="s">
        <v>214</v>
      </c>
      <c r="J61" t="s">
        <v>214</v>
      </c>
      <c r="K61" t="s">
        <v>214</v>
      </c>
      <c r="L61" t="s">
        <v>214</v>
      </c>
      <c r="M61" t="s">
        <v>214</v>
      </c>
      <c r="N61" t="s">
        <v>214</v>
      </c>
      <c r="O61" t="s">
        <v>214</v>
      </c>
      <c r="BA61" t="s">
        <v>3217</v>
      </c>
      <c r="BB61">
        <v>0</v>
      </c>
    </row>
    <row r="62" spans="1:54" x14ac:dyDescent="0.25">
      <c r="A62">
        <v>327771</v>
      </c>
      <c r="B62" t="s">
        <v>121</v>
      </c>
      <c r="D62" t="s">
        <v>214</v>
      </c>
      <c r="F62" t="s">
        <v>214</v>
      </c>
      <c r="J62" t="s">
        <v>214</v>
      </c>
      <c r="K62" t="s">
        <v>214</v>
      </c>
      <c r="L62" t="s">
        <v>214</v>
      </c>
      <c r="M62" t="s">
        <v>214</v>
      </c>
      <c r="O62" t="s">
        <v>214</v>
      </c>
      <c r="BA62" t="s">
        <v>3217</v>
      </c>
      <c r="BB62">
        <v>0</v>
      </c>
    </row>
    <row r="63" spans="1:54" x14ac:dyDescent="0.25">
      <c r="A63">
        <v>328129</v>
      </c>
      <c r="B63" t="s">
        <v>121</v>
      </c>
      <c r="F63" t="s">
        <v>214</v>
      </c>
      <c r="J63" t="s">
        <v>214</v>
      </c>
      <c r="K63" t="s">
        <v>214</v>
      </c>
      <c r="L63" t="s">
        <v>214</v>
      </c>
      <c r="M63" t="s">
        <v>214</v>
      </c>
      <c r="N63" t="s">
        <v>214</v>
      </c>
      <c r="O63" t="s">
        <v>214</v>
      </c>
      <c r="BA63" t="s">
        <v>3217</v>
      </c>
      <c r="BB63">
        <v>0</v>
      </c>
    </row>
    <row r="64" spans="1:54" x14ac:dyDescent="0.25">
      <c r="A64">
        <v>329258</v>
      </c>
      <c r="B64" t="s">
        <v>121</v>
      </c>
      <c r="D64" t="s">
        <v>214</v>
      </c>
      <c r="E64" t="s">
        <v>214</v>
      </c>
      <c r="F64" t="s">
        <v>214</v>
      </c>
      <c r="G64" t="s">
        <v>214</v>
      </c>
      <c r="H64" t="s">
        <v>214</v>
      </c>
      <c r="J64" t="s">
        <v>214</v>
      </c>
      <c r="K64" t="s">
        <v>214</v>
      </c>
      <c r="L64" t="s">
        <v>214</v>
      </c>
      <c r="M64" t="s">
        <v>214</v>
      </c>
      <c r="O64" t="s">
        <v>214</v>
      </c>
      <c r="BA64" t="s">
        <v>3217</v>
      </c>
      <c r="BB64">
        <v>0</v>
      </c>
    </row>
    <row r="65" spans="1:54" x14ac:dyDescent="0.25">
      <c r="A65">
        <v>329542</v>
      </c>
      <c r="B65" t="s">
        <v>121</v>
      </c>
      <c r="C65" t="s">
        <v>214</v>
      </c>
      <c r="D65" t="s">
        <v>214</v>
      </c>
      <c r="E65" t="s">
        <v>214</v>
      </c>
      <c r="F65" t="s">
        <v>214</v>
      </c>
      <c r="G65" t="s">
        <v>214</v>
      </c>
      <c r="H65" t="s">
        <v>214</v>
      </c>
      <c r="I65" t="s">
        <v>214</v>
      </c>
      <c r="J65" t="s">
        <v>214</v>
      </c>
      <c r="K65" t="s">
        <v>214</v>
      </c>
      <c r="L65" t="s">
        <v>214</v>
      </c>
      <c r="M65" t="s">
        <v>214</v>
      </c>
      <c r="N65" t="s">
        <v>214</v>
      </c>
      <c r="O65" t="s">
        <v>214</v>
      </c>
      <c r="BA65" t="s">
        <v>3217</v>
      </c>
      <c r="BB65">
        <v>0</v>
      </c>
    </row>
    <row r="66" spans="1:54" x14ac:dyDescent="0.25">
      <c r="A66">
        <v>329710</v>
      </c>
      <c r="B66" t="s">
        <v>121</v>
      </c>
      <c r="C66" t="s">
        <v>214</v>
      </c>
      <c r="D66" t="s">
        <v>214</v>
      </c>
      <c r="F66" t="s">
        <v>214</v>
      </c>
      <c r="G66" t="s">
        <v>214</v>
      </c>
      <c r="H66" t="s">
        <v>214</v>
      </c>
      <c r="I66" t="s">
        <v>214</v>
      </c>
      <c r="J66" t="s">
        <v>214</v>
      </c>
      <c r="K66" t="s">
        <v>214</v>
      </c>
      <c r="L66" t="s">
        <v>214</v>
      </c>
      <c r="M66" t="s">
        <v>214</v>
      </c>
      <c r="N66" t="s">
        <v>214</v>
      </c>
      <c r="O66" t="s">
        <v>214</v>
      </c>
      <c r="BA66" t="s">
        <v>3217</v>
      </c>
      <c r="BB66">
        <v>0</v>
      </c>
    </row>
    <row r="67" spans="1:54" x14ac:dyDescent="0.25">
      <c r="A67">
        <v>329831</v>
      </c>
      <c r="B67" t="s">
        <v>121</v>
      </c>
      <c r="C67" t="s">
        <v>214</v>
      </c>
      <c r="D67" t="s">
        <v>214</v>
      </c>
      <c r="E67" t="s">
        <v>214</v>
      </c>
      <c r="F67" t="s">
        <v>214</v>
      </c>
      <c r="G67" t="s">
        <v>214</v>
      </c>
      <c r="H67" t="s">
        <v>214</v>
      </c>
      <c r="I67" t="s">
        <v>214</v>
      </c>
      <c r="J67" t="s">
        <v>214</v>
      </c>
      <c r="K67" t="s">
        <v>214</v>
      </c>
      <c r="L67" t="s">
        <v>214</v>
      </c>
      <c r="M67" t="s">
        <v>214</v>
      </c>
      <c r="N67" t="s">
        <v>214</v>
      </c>
      <c r="O67" t="s">
        <v>214</v>
      </c>
      <c r="BA67" t="s">
        <v>3217</v>
      </c>
      <c r="BB67">
        <v>0</v>
      </c>
    </row>
    <row r="68" spans="1:54" x14ac:dyDescent="0.25">
      <c r="A68">
        <v>330031</v>
      </c>
      <c r="B68" t="s">
        <v>121</v>
      </c>
      <c r="C68" t="s">
        <v>214</v>
      </c>
      <c r="D68" t="s">
        <v>214</v>
      </c>
      <c r="F68" t="s">
        <v>214</v>
      </c>
      <c r="G68" t="s">
        <v>214</v>
      </c>
      <c r="H68" t="s">
        <v>214</v>
      </c>
      <c r="I68" t="s">
        <v>214</v>
      </c>
      <c r="J68" t="s">
        <v>214</v>
      </c>
      <c r="K68" t="s">
        <v>214</v>
      </c>
      <c r="L68" t="s">
        <v>214</v>
      </c>
      <c r="M68" t="s">
        <v>214</v>
      </c>
      <c r="N68" t="s">
        <v>214</v>
      </c>
      <c r="O68" t="s">
        <v>214</v>
      </c>
      <c r="BA68" t="s">
        <v>3217</v>
      </c>
      <c r="BB68">
        <v>0</v>
      </c>
    </row>
    <row r="69" spans="1:54" x14ac:dyDescent="0.25">
      <c r="A69">
        <v>331920</v>
      </c>
      <c r="B69" t="s">
        <v>121</v>
      </c>
      <c r="C69" t="s">
        <v>214</v>
      </c>
      <c r="D69" t="s">
        <v>214</v>
      </c>
      <c r="E69" t="s">
        <v>214</v>
      </c>
      <c r="F69" t="s">
        <v>214</v>
      </c>
      <c r="G69" t="s">
        <v>214</v>
      </c>
      <c r="H69" t="s">
        <v>214</v>
      </c>
      <c r="I69" t="s">
        <v>214</v>
      </c>
      <c r="J69" t="s">
        <v>214</v>
      </c>
      <c r="K69" t="s">
        <v>214</v>
      </c>
      <c r="L69" t="s">
        <v>214</v>
      </c>
      <c r="M69" t="s">
        <v>214</v>
      </c>
      <c r="N69" t="s">
        <v>214</v>
      </c>
      <c r="O69" t="s">
        <v>214</v>
      </c>
      <c r="BA69" t="s">
        <v>3217</v>
      </c>
      <c r="BB69">
        <v>0</v>
      </c>
    </row>
    <row r="70" spans="1:54" x14ac:dyDescent="0.25">
      <c r="A70">
        <v>332079</v>
      </c>
      <c r="B70" t="s">
        <v>121</v>
      </c>
      <c r="C70" t="s">
        <v>214</v>
      </c>
      <c r="E70" t="s">
        <v>214</v>
      </c>
      <c r="J70" t="s">
        <v>214</v>
      </c>
      <c r="K70" t="s">
        <v>214</v>
      </c>
      <c r="L70" t="s">
        <v>214</v>
      </c>
      <c r="M70" t="s">
        <v>214</v>
      </c>
      <c r="N70" t="s">
        <v>214</v>
      </c>
      <c r="O70" t="s">
        <v>214</v>
      </c>
      <c r="BA70" t="s">
        <v>3217</v>
      </c>
      <c r="BB70">
        <v>0</v>
      </c>
    </row>
    <row r="71" spans="1:54" x14ac:dyDescent="0.25">
      <c r="A71">
        <v>328252</v>
      </c>
      <c r="B71" t="s">
        <v>121</v>
      </c>
      <c r="C71" t="s">
        <v>214</v>
      </c>
      <c r="D71" t="s">
        <v>214</v>
      </c>
      <c r="E71" t="s">
        <v>214</v>
      </c>
      <c r="F71" t="s">
        <v>214</v>
      </c>
      <c r="G71" t="s">
        <v>214</v>
      </c>
      <c r="H71" t="s">
        <v>214</v>
      </c>
      <c r="I71" t="s">
        <v>214</v>
      </c>
      <c r="J71" t="s">
        <v>214</v>
      </c>
      <c r="K71" t="s">
        <v>214</v>
      </c>
      <c r="L71" t="s">
        <v>214</v>
      </c>
      <c r="M71" t="s">
        <v>214</v>
      </c>
      <c r="N71" t="s">
        <v>214</v>
      </c>
      <c r="O71" t="s">
        <v>214</v>
      </c>
      <c r="BA71" t="s">
        <v>3217</v>
      </c>
      <c r="BB71">
        <v>0</v>
      </c>
    </row>
    <row r="72" spans="1:54" x14ac:dyDescent="0.25">
      <c r="A72">
        <v>331061</v>
      </c>
      <c r="B72" t="s">
        <v>121</v>
      </c>
      <c r="C72" t="s">
        <v>214</v>
      </c>
      <c r="E72" t="s">
        <v>214</v>
      </c>
      <c r="F72" t="s">
        <v>214</v>
      </c>
      <c r="G72" t="s">
        <v>214</v>
      </c>
      <c r="H72" t="s">
        <v>214</v>
      </c>
      <c r="J72" t="s">
        <v>214</v>
      </c>
      <c r="K72" t="s">
        <v>214</v>
      </c>
      <c r="M72" t="s">
        <v>214</v>
      </c>
      <c r="N72" t="s">
        <v>214</v>
      </c>
      <c r="O72" t="s">
        <v>214</v>
      </c>
      <c r="BA72" t="s">
        <v>3217</v>
      </c>
      <c r="BB72">
        <v>0</v>
      </c>
    </row>
    <row r="73" spans="1:54" x14ac:dyDescent="0.25">
      <c r="A73">
        <v>317595</v>
      </c>
      <c r="B73" t="s">
        <v>121</v>
      </c>
      <c r="I73" t="s">
        <v>214</v>
      </c>
      <c r="L73" t="s">
        <v>214</v>
      </c>
      <c r="M73" t="s">
        <v>214</v>
      </c>
      <c r="N73" t="s">
        <v>214</v>
      </c>
      <c r="O73" t="s">
        <v>214</v>
      </c>
      <c r="BA73" t="s">
        <v>3217</v>
      </c>
      <c r="BB73">
        <v>0</v>
      </c>
    </row>
    <row r="74" spans="1:54" x14ac:dyDescent="0.25">
      <c r="A74">
        <v>320398</v>
      </c>
      <c r="B74" t="s">
        <v>121</v>
      </c>
      <c r="J74" t="s">
        <v>214</v>
      </c>
      <c r="K74" t="s">
        <v>214</v>
      </c>
      <c r="L74" t="s">
        <v>214</v>
      </c>
      <c r="M74" t="s">
        <v>214</v>
      </c>
      <c r="N74" t="s">
        <v>214</v>
      </c>
      <c r="O74" t="s">
        <v>214</v>
      </c>
      <c r="BA74" t="s">
        <v>3217</v>
      </c>
      <c r="BB74">
        <v>0</v>
      </c>
    </row>
    <row r="75" spans="1:54" x14ac:dyDescent="0.25">
      <c r="A75">
        <v>328590</v>
      </c>
      <c r="B75" t="s">
        <v>121</v>
      </c>
      <c r="C75" t="s">
        <v>214</v>
      </c>
      <c r="D75" t="s">
        <v>214</v>
      </c>
      <c r="E75" t="s">
        <v>214</v>
      </c>
      <c r="F75" t="s">
        <v>214</v>
      </c>
      <c r="G75" t="s">
        <v>214</v>
      </c>
      <c r="J75" t="s">
        <v>214</v>
      </c>
      <c r="K75" t="s">
        <v>214</v>
      </c>
      <c r="L75" t="s">
        <v>214</v>
      </c>
      <c r="M75" t="s">
        <v>214</v>
      </c>
      <c r="N75" t="s">
        <v>214</v>
      </c>
      <c r="O75" t="s">
        <v>214</v>
      </c>
      <c r="BA75" t="s">
        <v>3217</v>
      </c>
      <c r="BB75">
        <v>0</v>
      </c>
    </row>
    <row r="76" spans="1:54" x14ac:dyDescent="0.25">
      <c r="A76">
        <v>329263</v>
      </c>
      <c r="B76" t="s">
        <v>121</v>
      </c>
      <c r="D76" t="s">
        <v>214</v>
      </c>
      <c r="E76" t="s">
        <v>214</v>
      </c>
      <c r="F76" t="s">
        <v>214</v>
      </c>
      <c r="G76" t="s">
        <v>214</v>
      </c>
      <c r="J76" t="s">
        <v>214</v>
      </c>
      <c r="K76" t="s">
        <v>214</v>
      </c>
      <c r="L76" t="s">
        <v>214</v>
      </c>
      <c r="M76" t="s">
        <v>214</v>
      </c>
      <c r="O76" t="s">
        <v>214</v>
      </c>
      <c r="BA76" t="s">
        <v>3217</v>
      </c>
      <c r="BB76">
        <v>0</v>
      </c>
    </row>
    <row r="77" spans="1:54" x14ac:dyDescent="0.25">
      <c r="A77">
        <v>313761</v>
      </c>
      <c r="B77" t="s">
        <v>121</v>
      </c>
      <c r="C77" t="s">
        <v>214</v>
      </c>
      <c r="D77" t="s">
        <v>214</v>
      </c>
      <c r="E77" t="s">
        <v>214</v>
      </c>
      <c r="G77" t="s">
        <v>214</v>
      </c>
      <c r="H77" t="s">
        <v>214</v>
      </c>
      <c r="L77" t="s">
        <v>214</v>
      </c>
      <c r="N77" t="s">
        <v>214</v>
      </c>
      <c r="O77" t="s">
        <v>214</v>
      </c>
      <c r="BA77" t="s">
        <v>3217</v>
      </c>
      <c r="BB77">
        <v>0</v>
      </c>
    </row>
    <row r="78" spans="1:54" x14ac:dyDescent="0.25">
      <c r="A78">
        <v>327528</v>
      </c>
      <c r="B78" t="s">
        <v>121</v>
      </c>
      <c r="F78" t="s">
        <v>214</v>
      </c>
      <c r="H78" t="s">
        <v>214</v>
      </c>
      <c r="I78" t="s">
        <v>214</v>
      </c>
      <c r="M78" t="s">
        <v>214</v>
      </c>
      <c r="N78" t="s">
        <v>214</v>
      </c>
      <c r="BA78" t="s">
        <v>3217</v>
      </c>
      <c r="BB78">
        <v>0</v>
      </c>
    </row>
    <row r="79" spans="1:54" x14ac:dyDescent="0.25">
      <c r="A79">
        <v>329366</v>
      </c>
      <c r="B79" t="s">
        <v>121</v>
      </c>
      <c r="D79" t="s">
        <v>214</v>
      </c>
      <c r="E79" t="s">
        <v>214</v>
      </c>
      <c r="F79" t="s">
        <v>214</v>
      </c>
      <c r="G79" t="s">
        <v>214</v>
      </c>
      <c r="H79" t="s">
        <v>214</v>
      </c>
      <c r="I79" t="s">
        <v>214</v>
      </c>
      <c r="J79" t="s">
        <v>214</v>
      </c>
      <c r="K79" t="s">
        <v>214</v>
      </c>
      <c r="L79" t="s">
        <v>214</v>
      </c>
      <c r="M79" t="s">
        <v>214</v>
      </c>
      <c r="N79" t="s">
        <v>214</v>
      </c>
      <c r="BA79" t="s">
        <v>3212</v>
      </c>
      <c r="BB79">
        <v>0</v>
      </c>
    </row>
    <row r="80" spans="1:54" x14ac:dyDescent="0.25">
      <c r="A80">
        <v>333126</v>
      </c>
      <c r="B80" t="s">
        <v>121</v>
      </c>
      <c r="C80" t="s">
        <v>214</v>
      </c>
      <c r="D80" t="s">
        <v>214</v>
      </c>
      <c r="E80" t="s">
        <v>214</v>
      </c>
      <c r="G80" t="s">
        <v>214</v>
      </c>
      <c r="H80" t="s">
        <v>214</v>
      </c>
      <c r="I80" t="s">
        <v>214</v>
      </c>
      <c r="J80" t="s">
        <v>214</v>
      </c>
      <c r="K80" t="s">
        <v>214</v>
      </c>
      <c r="L80" t="s">
        <v>214</v>
      </c>
      <c r="M80" t="s">
        <v>214</v>
      </c>
      <c r="N80" t="s">
        <v>214</v>
      </c>
      <c r="O80" t="s">
        <v>214</v>
      </c>
      <c r="BA80" t="s">
        <v>3209</v>
      </c>
      <c r="BB80">
        <v>0</v>
      </c>
    </row>
    <row r="81" spans="1:54" x14ac:dyDescent="0.25">
      <c r="A81">
        <v>320207</v>
      </c>
      <c r="B81" t="s">
        <v>121</v>
      </c>
      <c r="C81" t="s">
        <v>214</v>
      </c>
      <c r="D81" t="s">
        <v>214</v>
      </c>
      <c r="E81" t="s">
        <v>214</v>
      </c>
      <c r="G81" t="s">
        <v>214</v>
      </c>
      <c r="H81" t="s">
        <v>214</v>
      </c>
      <c r="I81" t="s">
        <v>214</v>
      </c>
      <c r="J81" t="s">
        <v>214</v>
      </c>
      <c r="K81" t="s">
        <v>214</v>
      </c>
      <c r="L81" t="s">
        <v>214</v>
      </c>
      <c r="M81" t="s">
        <v>214</v>
      </c>
      <c r="N81" t="s">
        <v>214</v>
      </c>
      <c r="O81" t="s">
        <v>214</v>
      </c>
      <c r="BA81" t="s">
        <v>3208</v>
      </c>
      <c r="BB81">
        <v>0</v>
      </c>
    </row>
    <row r="82" spans="1:54" x14ac:dyDescent="0.25">
      <c r="A82">
        <v>329345</v>
      </c>
      <c r="B82" t="s">
        <v>121</v>
      </c>
      <c r="C82" t="s">
        <v>214</v>
      </c>
      <c r="F82" t="s">
        <v>214</v>
      </c>
      <c r="G82" t="s">
        <v>214</v>
      </c>
      <c r="I82" t="s">
        <v>214</v>
      </c>
      <c r="J82" t="s">
        <v>214</v>
      </c>
      <c r="K82" t="s">
        <v>214</v>
      </c>
      <c r="L82" t="s">
        <v>214</v>
      </c>
      <c r="M82" t="s">
        <v>214</v>
      </c>
      <c r="N82" t="s">
        <v>214</v>
      </c>
      <c r="O82" t="s">
        <v>214</v>
      </c>
      <c r="BA82" t="s">
        <v>3207</v>
      </c>
      <c r="BB82">
        <v>0</v>
      </c>
    </row>
    <row r="83" spans="1:54" x14ac:dyDescent="0.25">
      <c r="A83">
        <v>325825</v>
      </c>
      <c r="B83" t="s">
        <v>121</v>
      </c>
      <c r="E83" t="s">
        <v>214</v>
      </c>
      <c r="F83" t="s">
        <v>214</v>
      </c>
      <c r="G83" t="s">
        <v>214</v>
      </c>
      <c r="H83" t="s">
        <v>214</v>
      </c>
      <c r="I83" t="s">
        <v>214</v>
      </c>
      <c r="J83" t="s">
        <v>214</v>
      </c>
      <c r="K83" t="s">
        <v>214</v>
      </c>
      <c r="L83" t="s">
        <v>214</v>
      </c>
      <c r="N83" t="s">
        <v>214</v>
      </c>
      <c r="O83" t="s">
        <v>214</v>
      </c>
      <c r="BA83" t="s">
        <v>3211</v>
      </c>
      <c r="BB83">
        <v>0</v>
      </c>
    </row>
    <row r="84" spans="1:54" x14ac:dyDescent="0.25">
      <c r="A84">
        <v>323112</v>
      </c>
      <c r="B84" t="s">
        <v>121</v>
      </c>
      <c r="I84" t="s">
        <v>214</v>
      </c>
      <c r="J84" t="s">
        <v>214</v>
      </c>
      <c r="K84" t="s">
        <v>214</v>
      </c>
      <c r="L84" t="s">
        <v>214</v>
      </c>
      <c r="M84" t="s">
        <v>214</v>
      </c>
      <c r="N84" t="s">
        <v>214</v>
      </c>
      <c r="O84" t="s">
        <v>214</v>
      </c>
      <c r="BA84" t="s">
        <v>3218</v>
      </c>
      <c r="BB84">
        <v>0</v>
      </c>
    </row>
    <row r="85" spans="1:54" x14ac:dyDescent="0.25">
      <c r="A85">
        <v>330839</v>
      </c>
      <c r="B85" t="s">
        <v>121</v>
      </c>
      <c r="D85" t="s">
        <v>214</v>
      </c>
      <c r="E85" t="s">
        <v>214</v>
      </c>
      <c r="F85" t="s">
        <v>214</v>
      </c>
      <c r="G85" t="s">
        <v>214</v>
      </c>
      <c r="H85" t="s">
        <v>214</v>
      </c>
      <c r="I85" t="s">
        <v>214</v>
      </c>
      <c r="M85" t="s">
        <v>214</v>
      </c>
      <c r="N85" t="s">
        <v>214</v>
      </c>
      <c r="O85" t="s">
        <v>214</v>
      </c>
      <c r="BA85" t="s">
        <v>3218</v>
      </c>
      <c r="BB85">
        <v>0</v>
      </c>
    </row>
    <row r="86" spans="1:54" x14ac:dyDescent="0.25">
      <c r="A86">
        <v>328284</v>
      </c>
      <c r="B86" t="s">
        <v>121</v>
      </c>
      <c r="G86" t="s">
        <v>214</v>
      </c>
      <c r="I86" t="s">
        <v>214</v>
      </c>
      <c r="J86" t="s">
        <v>214</v>
      </c>
      <c r="K86" t="s">
        <v>214</v>
      </c>
      <c r="L86" t="s">
        <v>214</v>
      </c>
      <c r="M86" t="s">
        <v>214</v>
      </c>
      <c r="N86" t="s">
        <v>214</v>
      </c>
      <c r="O86" t="s">
        <v>214</v>
      </c>
      <c r="BA86" t="s">
        <v>3218</v>
      </c>
      <c r="BB86">
        <v>0</v>
      </c>
    </row>
    <row r="87" spans="1:54" x14ac:dyDescent="0.25">
      <c r="A87">
        <v>325987</v>
      </c>
      <c r="B87" t="s">
        <v>121</v>
      </c>
      <c r="C87" t="s">
        <v>214</v>
      </c>
      <c r="D87" t="s">
        <v>214</v>
      </c>
      <c r="E87" t="s">
        <v>214</v>
      </c>
      <c r="F87" t="s">
        <v>214</v>
      </c>
      <c r="G87" t="s">
        <v>214</v>
      </c>
      <c r="H87" t="s">
        <v>214</v>
      </c>
      <c r="I87" t="s">
        <v>214</v>
      </c>
      <c r="J87" t="s">
        <v>214</v>
      </c>
      <c r="K87" t="s">
        <v>214</v>
      </c>
      <c r="L87" t="s">
        <v>214</v>
      </c>
      <c r="M87" t="s">
        <v>214</v>
      </c>
      <c r="O87" t="s">
        <v>214</v>
      </c>
      <c r="BA87" t="s">
        <v>3218</v>
      </c>
      <c r="BB87">
        <v>0</v>
      </c>
    </row>
    <row r="88" spans="1:54" x14ac:dyDescent="0.25">
      <c r="A88">
        <v>321001</v>
      </c>
      <c r="B88" t="s">
        <v>121</v>
      </c>
      <c r="D88" t="s">
        <v>214</v>
      </c>
      <c r="H88" t="s">
        <v>214</v>
      </c>
      <c r="I88" t="s">
        <v>214</v>
      </c>
      <c r="N88" t="s">
        <v>214</v>
      </c>
      <c r="O88" t="s">
        <v>214</v>
      </c>
      <c r="BA88" t="s">
        <v>3218</v>
      </c>
      <c r="BB88">
        <v>0</v>
      </c>
    </row>
    <row r="89" spans="1:54" x14ac:dyDescent="0.25">
      <c r="A89">
        <v>317902</v>
      </c>
      <c r="B89" t="s">
        <v>121</v>
      </c>
      <c r="E89" t="s">
        <v>214</v>
      </c>
      <c r="F89" t="s">
        <v>214</v>
      </c>
      <c r="G89" t="s">
        <v>214</v>
      </c>
      <c r="H89" t="s">
        <v>214</v>
      </c>
      <c r="I89" t="s">
        <v>214</v>
      </c>
      <c r="J89" t="s">
        <v>214</v>
      </c>
      <c r="K89" t="s">
        <v>214</v>
      </c>
      <c r="L89" t="s">
        <v>214</v>
      </c>
      <c r="M89" t="s">
        <v>214</v>
      </c>
      <c r="N89" t="s">
        <v>214</v>
      </c>
      <c r="O89" t="s">
        <v>214</v>
      </c>
      <c r="BA89" t="s">
        <v>3218</v>
      </c>
      <c r="BB89">
        <v>0</v>
      </c>
    </row>
    <row r="90" spans="1:54" x14ac:dyDescent="0.25">
      <c r="A90">
        <v>319744</v>
      </c>
      <c r="B90" t="s">
        <v>121</v>
      </c>
      <c r="D90" t="s">
        <v>214</v>
      </c>
      <c r="E90" t="s">
        <v>214</v>
      </c>
      <c r="F90" t="s">
        <v>214</v>
      </c>
      <c r="G90" t="s">
        <v>214</v>
      </c>
      <c r="H90" t="s">
        <v>214</v>
      </c>
      <c r="I90" t="s">
        <v>214</v>
      </c>
      <c r="J90" t="s">
        <v>214</v>
      </c>
      <c r="K90" t="s">
        <v>214</v>
      </c>
      <c r="L90" t="s">
        <v>214</v>
      </c>
      <c r="M90" t="s">
        <v>214</v>
      </c>
      <c r="N90" t="s">
        <v>214</v>
      </c>
      <c r="O90" t="s">
        <v>214</v>
      </c>
      <c r="BA90" t="s">
        <v>3218</v>
      </c>
      <c r="BB90">
        <v>0</v>
      </c>
    </row>
    <row r="91" spans="1:54" x14ac:dyDescent="0.25">
      <c r="A91">
        <v>326978</v>
      </c>
      <c r="B91" t="s">
        <v>121</v>
      </c>
      <c r="C91" t="s">
        <v>214</v>
      </c>
      <c r="D91" t="s">
        <v>214</v>
      </c>
      <c r="E91" t="s">
        <v>214</v>
      </c>
      <c r="F91" t="s">
        <v>214</v>
      </c>
      <c r="G91" t="s">
        <v>214</v>
      </c>
      <c r="H91" t="s">
        <v>214</v>
      </c>
      <c r="I91" t="s">
        <v>214</v>
      </c>
      <c r="J91" t="s">
        <v>214</v>
      </c>
      <c r="K91" t="s">
        <v>214</v>
      </c>
      <c r="L91" t="s">
        <v>214</v>
      </c>
      <c r="M91" t="s">
        <v>214</v>
      </c>
      <c r="N91" t="s">
        <v>214</v>
      </c>
      <c r="O91" t="s">
        <v>214</v>
      </c>
      <c r="BA91" t="s">
        <v>3218</v>
      </c>
      <c r="BB91">
        <v>0</v>
      </c>
    </row>
    <row r="92" spans="1:54" x14ac:dyDescent="0.25">
      <c r="A92">
        <v>327403</v>
      </c>
      <c r="B92" t="s">
        <v>121</v>
      </c>
      <c r="H92" t="s">
        <v>214</v>
      </c>
      <c r="K92" t="s">
        <v>214</v>
      </c>
      <c r="M92" t="s">
        <v>214</v>
      </c>
      <c r="N92" t="s">
        <v>214</v>
      </c>
      <c r="O92" t="s">
        <v>214</v>
      </c>
      <c r="BA92" t="s">
        <v>3218</v>
      </c>
      <c r="BB92">
        <v>0</v>
      </c>
    </row>
    <row r="93" spans="1:54" x14ac:dyDescent="0.25">
      <c r="A93">
        <v>328745</v>
      </c>
      <c r="B93" t="s">
        <v>121</v>
      </c>
      <c r="E93" t="s">
        <v>214</v>
      </c>
      <c r="F93" t="s">
        <v>214</v>
      </c>
      <c r="H93" t="s">
        <v>214</v>
      </c>
      <c r="J93" t="s">
        <v>214</v>
      </c>
      <c r="K93" t="s">
        <v>214</v>
      </c>
      <c r="M93" t="s">
        <v>214</v>
      </c>
      <c r="N93" t="s">
        <v>214</v>
      </c>
      <c r="O93" t="s">
        <v>214</v>
      </c>
      <c r="BA93" t="s">
        <v>3218</v>
      </c>
      <c r="BB93">
        <v>0</v>
      </c>
    </row>
    <row r="94" spans="1:54" x14ac:dyDescent="0.25">
      <c r="A94">
        <v>316383</v>
      </c>
      <c r="B94" t="s">
        <v>121</v>
      </c>
      <c r="E94" t="s">
        <v>214</v>
      </c>
      <c r="G94" t="s">
        <v>214</v>
      </c>
      <c r="I94" t="s">
        <v>214</v>
      </c>
      <c r="J94" t="s">
        <v>214</v>
      </c>
      <c r="K94" t="s">
        <v>214</v>
      </c>
      <c r="L94" t="s">
        <v>214</v>
      </c>
      <c r="M94" t="s">
        <v>214</v>
      </c>
      <c r="N94" t="s">
        <v>214</v>
      </c>
      <c r="O94" t="s">
        <v>214</v>
      </c>
      <c r="BA94" t="s">
        <v>3218</v>
      </c>
      <c r="BB94">
        <v>0</v>
      </c>
    </row>
    <row r="95" spans="1:54" x14ac:dyDescent="0.25">
      <c r="A95">
        <v>327043</v>
      </c>
      <c r="B95" t="s">
        <v>121</v>
      </c>
      <c r="C95" t="s">
        <v>214</v>
      </c>
      <c r="F95" t="s">
        <v>214</v>
      </c>
      <c r="H95" t="s">
        <v>214</v>
      </c>
      <c r="I95" t="s">
        <v>214</v>
      </c>
      <c r="K95" t="s">
        <v>214</v>
      </c>
      <c r="L95" t="s">
        <v>214</v>
      </c>
      <c r="M95" t="s">
        <v>214</v>
      </c>
      <c r="N95" t="s">
        <v>214</v>
      </c>
      <c r="O95" t="s">
        <v>214</v>
      </c>
      <c r="BA95" t="s">
        <v>3218</v>
      </c>
      <c r="BB95">
        <v>0</v>
      </c>
    </row>
    <row r="96" spans="1:54" x14ac:dyDescent="0.25">
      <c r="A96">
        <v>327836</v>
      </c>
      <c r="B96" t="s">
        <v>121</v>
      </c>
      <c r="G96" t="s">
        <v>214</v>
      </c>
      <c r="H96" t="s">
        <v>214</v>
      </c>
      <c r="I96" t="s">
        <v>214</v>
      </c>
      <c r="K96" t="s">
        <v>214</v>
      </c>
      <c r="M96" t="s">
        <v>214</v>
      </c>
      <c r="N96" t="s">
        <v>214</v>
      </c>
      <c r="BA96" t="s">
        <v>3218</v>
      </c>
      <c r="BB96">
        <v>0</v>
      </c>
    </row>
    <row r="97" spans="1:54" x14ac:dyDescent="0.25">
      <c r="A97">
        <v>337649</v>
      </c>
      <c r="B97" t="s">
        <v>121</v>
      </c>
      <c r="C97" t="s">
        <v>214</v>
      </c>
      <c r="I97" t="s">
        <v>214</v>
      </c>
      <c r="K97" t="s">
        <v>214</v>
      </c>
      <c r="L97" t="s">
        <v>214</v>
      </c>
      <c r="M97" t="s">
        <v>214</v>
      </c>
      <c r="N97" t="s">
        <v>214</v>
      </c>
      <c r="O97" t="s">
        <v>214</v>
      </c>
      <c r="BA97" t="s">
        <v>3219</v>
      </c>
      <c r="BB97">
        <v>0</v>
      </c>
    </row>
    <row r="98" spans="1:54" x14ac:dyDescent="0.25">
      <c r="A98">
        <v>304790</v>
      </c>
      <c r="B98" t="s">
        <v>121</v>
      </c>
      <c r="C98" t="s">
        <v>214</v>
      </c>
      <c r="D98" t="s">
        <v>214</v>
      </c>
      <c r="F98" t="s">
        <v>214</v>
      </c>
      <c r="G98" t="s">
        <v>214</v>
      </c>
      <c r="H98" t="s">
        <v>214</v>
      </c>
      <c r="J98" t="s">
        <v>214</v>
      </c>
      <c r="K98" t="s">
        <v>214</v>
      </c>
      <c r="L98" t="s">
        <v>214</v>
      </c>
      <c r="M98" t="s">
        <v>214</v>
      </c>
      <c r="N98" t="s">
        <v>214</v>
      </c>
      <c r="O98" t="s">
        <v>214</v>
      </c>
      <c r="BA98" t="s">
        <v>3214</v>
      </c>
      <c r="BB98">
        <v>0</v>
      </c>
    </row>
    <row r="99" spans="1:54" x14ac:dyDescent="0.25">
      <c r="A99">
        <v>309318</v>
      </c>
      <c r="B99" t="s">
        <v>121</v>
      </c>
      <c r="E99" t="s">
        <v>214</v>
      </c>
      <c r="F99" t="s">
        <v>214</v>
      </c>
      <c r="G99" t="s">
        <v>214</v>
      </c>
      <c r="J99" t="s">
        <v>214</v>
      </c>
      <c r="K99" t="s">
        <v>214</v>
      </c>
      <c r="L99" t="s">
        <v>214</v>
      </c>
      <c r="M99" t="s">
        <v>214</v>
      </c>
      <c r="N99" t="s">
        <v>214</v>
      </c>
      <c r="O99" t="s">
        <v>214</v>
      </c>
      <c r="BA99" t="s">
        <v>3214</v>
      </c>
      <c r="BB99">
        <v>0</v>
      </c>
    </row>
    <row r="100" spans="1:54" x14ac:dyDescent="0.25">
      <c r="A100">
        <v>316895</v>
      </c>
      <c r="B100" t="s">
        <v>121</v>
      </c>
      <c r="C100" t="s">
        <v>214</v>
      </c>
      <c r="F100" t="s">
        <v>214</v>
      </c>
      <c r="G100" t="s">
        <v>214</v>
      </c>
      <c r="H100" t="s">
        <v>214</v>
      </c>
      <c r="I100" t="s">
        <v>214</v>
      </c>
      <c r="J100" t="s">
        <v>214</v>
      </c>
      <c r="K100" t="s">
        <v>214</v>
      </c>
      <c r="L100" t="s">
        <v>214</v>
      </c>
      <c r="M100" t="s">
        <v>214</v>
      </c>
      <c r="N100" t="s">
        <v>214</v>
      </c>
      <c r="O100" t="s">
        <v>214</v>
      </c>
      <c r="BA100" t="s">
        <v>3214</v>
      </c>
      <c r="BB100">
        <v>0</v>
      </c>
    </row>
    <row r="101" spans="1:54" x14ac:dyDescent="0.25">
      <c r="A101">
        <v>323660</v>
      </c>
      <c r="B101" t="s">
        <v>121</v>
      </c>
      <c r="C101" t="s">
        <v>214</v>
      </c>
      <c r="D101" t="s">
        <v>214</v>
      </c>
      <c r="E101" t="s">
        <v>214</v>
      </c>
      <c r="F101" t="s">
        <v>214</v>
      </c>
      <c r="G101" t="s">
        <v>214</v>
      </c>
      <c r="H101" t="s">
        <v>214</v>
      </c>
      <c r="I101" t="s">
        <v>214</v>
      </c>
      <c r="J101" t="s">
        <v>214</v>
      </c>
      <c r="K101" t="s">
        <v>214</v>
      </c>
      <c r="L101" t="s">
        <v>214</v>
      </c>
      <c r="M101" t="s">
        <v>214</v>
      </c>
      <c r="N101" t="s">
        <v>214</v>
      </c>
      <c r="O101" t="s">
        <v>214</v>
      </c>
      <c r="BA101" t="s">
        <v>3214</v>
      </c>
      <c r="BB101">
        <v>0</v>
      </c>
    </row>
    <row r="102" spans="1:54" x14ac:dyDescent="0.25">
      <c r="A102">
        <v>326342</v>
      </c>
      <c r="B102" t="s">
        <v>121</v>
      </c>
      <c r="D102" t="s">
        <v>214</v>
      </c>
      <c r="F102" t="s">
        <v>214</v>
      </c>
      <c r="G102" t="s">
        <v>214</v>
      </c>
      <c r="I102" t="s">
        <v>214</v>
      </c>
      <c r="J102" t="s">
        <v>214</v>
      </c>
      <c r="K102" t="s">
        <v>214</v>
      </c>
      <c r="L102" t="s">
        <v>214</v>
      </c>
      <c r="M102" t="s">
        <v>214</v>
      </c>
      <c r="N102" t="s">
        <v>214</v>
      </c>
      <c r="O102" t="s">
        <v>214</v>
      </c>
      <c r="BA102" t="s">
        <v>3214</v>
      </c>
      <c r="BB102">
        <v>0</v>
      </c>
    </row>
    <row r="103" spans="1:54" x14ac:dyDescent="0.25">
      <c r="A103">
        <v>326548</v>
      </c>
      <c r="B103" t="s">
        <v>121</v>
      </c>
      <c r="D103" t="s">
        <v>214</v>
      </c>
      <c r="F103" t="s">
        <v>214</v>
      </c>
      <c r="G103" t="s">
        <v>214</v>
      </c>
      <c r="I103" t="s">
        <v>214</v>
      </c>
      <c r="N103" t="s">
        <v>214</v>
      </c>
      <c r="O103" t="s">
        <v>214</v>
      </c>
      <c r="BA103" t="s">
        <v>3214</v>
      </c>
      <c r="BB103">
        <v>0</v>
      </c>
    </row>
    <row r="104" spans="1:54" x14ac:dyDescent="0.25">
      <c r="A104">
        <v>327971</v>
      </c>
      <c r="B104" t="s">
        <v>121</v>
      </c>
      <c r="F104" t="s">
        <v>214</v>
      </c>
      <c r="G104" t="s">
        <v>214</v>
      </c>
      <c r="I104" t="s">
        <v>214</v>
      </c>
      <c r="J104" t="s">
        <v>214</v>
      </c>
      <c r="K104" t="s">
        <v>214</v>
      </c>
      <c r="L104" t="s">
        <v>214</v>
      </c>
      <c r="M104" t="s">
        <v>214</v>
      </c>
      <c r="N104" t="s">
        <v>214</v>
      </c>
      <c r="O104" t="s">
        <v>214</v>
      </c>
      <c r="BA104" t="s">
        <v>3214</v>
      </c>
      <c r="BB104">
        <v>0</v>
      </c>
    </row>
    <row r="105" spans="1:54" x14ac:dyDescent="0.25">
      <c r="A105">
        <v>329115</v>
      </c>
      <c r="B105" t="s">
        <v>121</v>
      </c>
      <c r="C105" t="s">
        <v>214</v>
      </c>
      <c r="D105" t="s">
        <v>214</v>
      </c>
      <c r="F105" t="s">
        <v>214</v>
      </c>
      <c r="G105" t="s">
        <v>214</v>
      </c>
      <c r="H105" t="s">
        <v>214</v>
      </c>
      <c r="I105" t="s">
        <v>214</v>
      </c>
      <c r="K105" t="s">
        <v>214</v>
      </c>
      <c r="N105" t="s">
        <v>214</v>
      </c>
      <c r="O105" t="s">
        <v>214</v>
      </c>
      <c r="BA105" t="s">
        <v>3214</v>
      </c>
      <c r="BB105">
        <v>0</v>
      </c>
    </row>
    <row r="106" spans="1:54" x14ac:dyDescent="0.25">
      <c r="A106">
        <v>329196</v>
      </c>
      <c r="B106" t="s">
        <v>121</v>
      </c>
      <c r="D106" t="s">
        <v>214</v>
      </c>
      <c r="F106" t="s">
        <v>214</v>
      </c>
      <c r="G106" t="s">
        <v>214</v>
      </c>
      <c r="H106" t="s">
        <v>214</v>
      </c>
      <c r="I106" t="s">
        <v>214</v>
      </c>
      <c r="J106" t="s">
        <v>214</v>
      </c>
      <c r="K106" t="s">
        <v>214</v>
      </c>
      <c r="L106" t="s">
        <v>214</v>
      </c>
      <c r="M106" t="s">
        <v>214</v>
      </c>
      <c r="N106" t="s">
        <v>214</v>
      </c>
      <c r="O106" t="s">
        <v>214</v>
      </c>
      <c r="BA106" t="s">
        <v>3214</v>
      </c>
      <c r="BB106">
        <v>0</v>
      </c>
    </row>
    <row r="107" spans="1:54" x14ac:dyDescent="0.25">
      <c r="A107">
        <v>329531</v>
      </c>
      <c r="B107" t="s">
        <v>121</v>
      </c>
      <c r="G107" t="s">
        <v>214</v>
      </c>
      <c r="H107" t="s">
        <v>214</v>
      </c>
      <c r="I107" t="s">
        <v>214</v>
      </c>
      <c r="J107" t="s">
        <v>214</v>
      </c>
      <c r="K107" t="s">
        <v>214</v>
      </c>
      <c r="L107" t="s">
        <v>214</v>
      </c>
      <c r="M107" t="s">
        <v>214</v>
      </c>
      <c r="N107" t="s">
        <v>214</v>
      </c>
      <c r="O107" t="s">
        <v>214</v>
      </c>
      <c r="BA107" t="s">
        <v>3214</v>
      </c>
      <c r="BB107">
        <v>0</v>
      </c>
    </row>
    <row r="108" spans="1:54" x14ac:dyDescent="0.25">
      <c r="A108">
        <v>330292</v>
      </c>
      <c r="B108" t="s">
        <v>121</v>
      </c>
      <c r="C108" t="s">
        <v>214</v>
      </c>
      <c r="F108" t="s">
        <v>214</v>
      </c>
      <c r="G108" t="s">
        <v>214</v>
      </c>
      <c r="I108" t="s">
        <v>214</v>
      </c>
      <c r="J108" t="s">
        <v>214</v>
      </c>
      <c r="K108" t="s">
        <v>214</v>
      </c>
      <c r="L108" t="s">
        <v>214</v>
      </c>
      <c r="M108" t="s">
        <v>214</v>
      </c>
      <c r="N108" t="s">
        <v>214</v>
      </c>
      <c r="O108" t="s">
        <v>214</v>
      </c>
      <c r="BA108" t="s">
        <v>3214</v>
      </c>
      <c r="BB108">
        <v>0</v>
      </c>
    </row>
    <row r="109" spans="1:54" x14ac:dyDescent="0.25">
      <c r="A109">
        <v>330487</v>
      </c>
      <c r="B109" t="s">
        <v>121</v>
      </c>
      <c r="D109" t="s">
        <v>214</v>
      </c>
      <c r="G109" t="s">
        <v>214</v>
      </c>
      <c r="J109" t="s">
        <v>214</v>
      </c>
      <c r="L109" t="s">
        <v>214</v>
      </c>
      <c r="M109" t="s">
        <v>214</v>
      </c>
      <c r="O109" t="s">
        <v>214</v>
      </c>
      <c r="BA109" t="s">
        <v>3214</v>
      </c>
      <c r="BB109">
        <v>0</v>
      </c>
    </row>
    <row r="110" spans="1:54" x14ac:dyDescent="0.25">
      <c r="A110">
        <v>330539</v>
      </c>
      <c r="B110" t="s">
        <v>121</v>
      </c>
      <c r="G110" t="s">
        <v>214</v>
      </c>
      <c r="J110" t="s">
        <v>214</v>
      </c>
      <c r="L110" t="s">
        <v>214</v>
      </c>
      <c r="M110" t="s">
        <v>214</v>
      </c>
      <c r="O110" t="s">
        <v>214</v>
      </c>
      <c r="BA110" t="s">
        <v>3214</v>
      </c>
      <c r="BB110">
        <v>0</v>
      </c>
    </row>
    <row r="111" spans="1:54" x14ac:dyDescent="0.25">
      <c r="A111">
        <v>330594</v>
      </c>
      <c r="B111" t="s">
        <v>121</v>
      </c>
      <c r="C111" t="s">
        <v>214</v>
      </c>
      <c r="E111" t="s">
        <v>214</v>
      </c>
      <c r="F111" t="s">
        <v>214</v>
      </c>
      <c r="G111" t="s">
        <v>214</v>
      </c>
      <c r="H111" t="s">
        <v>214</v>
      </c>
      <c r="I111" t="s">
        <v>214</v>
      </c>
      <c r="J111" t="s">
        <v>214</v>
      </c>
      <c r="K111" t="s">
        <v>214</v>
      </c>
      <c r="L111" t="s">
        <v>214</v>
      </c>
      <c r="M111" t="s">
        <v>214</v>
      </c>
      <c r="N111" t="s">
        <v>214</v>
      </c>
      <c r="O111" t="s">
        <v>214</v>
      </c>
      <c r="BA111" t="s">
        <v>3214</v>
      </c>
      <c r="BB111">
        <v>0</v>
      </c>
    </row>
    <row r="112" spans="1:54" x14ac:dyDescent="0.25">
      <c r="A112">
        <v>330666</v>
      </c>
      <c r="B112" t="s">
        <v>121</v>
      </c>
      <c r="D112" t="s">
        <v>214</v>
      </c>
      <c r="F112" t="s">
        <v>214</v>
      </c>
      <c r="J112" t="s">
        <v>214</v>
      </c>
      <c r="K112" t="s">
        <v>214</v>
      </c>
      <c r="L112" t="s">
        <v>214</v>
      </c>
      <c r="M112" t="s">
        <v>214</v>
      </c>
      <c r="O112" t="s">
        <v>214</v>
      </c>
      <c r="BA112" t="s">
        <v>3214</v>
      </c>
      <c r="BB112">
        <v>0</v>
      </c>
    </row>
    <row r="113" spans="1:54" x14ac:dyDescent="0.25">
      <c r="A113">
        <v>331659</v>
      </c>
      <c r="B113" t="s">
        <v>121</v>
      </c>
      <c r="C113" t="s">
        <v>214</v>
      </c>
      <c r="D113" t="s">
        <v>214</v>
      </c>
      <c r="E113" t="s">
        <v>214</v>
      </c>
      <c r="G113" t="s">
        <v>214</v>
      </c>
      <c r="H113" t="s">
        <v>214</v>
      </c>
      <c r="I113" t="s">
        <v>214</v>
      </c>
      <c r="J113" t="s">
        <v>214</v>
      </c>
      <c r="K113" t="s">
        <v>214</v>
      </c>
      <c r="N113" t="s">
        <v>214</v>
      </c>
      <c r="O113" t="s">
        <v>214</v>
      </c>
      <c r="BA113" t="s">
        <v>3214</v>
      </c>
      <c r="BB113">
        <v>0</v>
      </c>
    </row>
    <row r="114" spans="1:54" x14ac:dyDescent="0.25">
      <c r="A114">
        <v>331672</v>
      </c>
      <c r="B114" t="s">
        <v>121</v>
      </c>
      <c r="C114" t="s">
        <v>214</v>
      </c>
      <c r="D114" t="s">
        <v>214</v>
      </c>
      <c r="E114" t="s">
        <v>214</v>
      </c>
      <c r="F114" t="s">
        <v>214</v>
      </c>
      <c r="G114" t="s">
        <v>214</v>
      </c>
      <c r="H114" t="s">
        <v>214</v>
      </c>
      <c r="I114" t="s">
        <v>214</v>
      </c>
      <c r="J114" t="s">
        <v>214</v>
      </c>
      <c r="K114" t="s">
        <v>214</v>
      </c>
      <c r="L114" t="s">
        <v>214</v>
      </c>
      <c r="M114" t="s">
        <v>214</v>
      </c>
      <c r="N114" t="s">
        <v>214</v>
      </c>
      <c r="O114" t="s">
        <v>214</v>
      </c>
      <c r="BA114" t="s">
        <v>3214</v>
      </c>
      <c r="BB114">
        <v>0</v>
      </c>
    </row>
    <row r="115" spans="1:54" x14ac:dyDescent="0.25">
      <c r="A115">
        <v>332074</v>
      </c>
      <c r="B115" t="s">
        <v>121</v>
      </c>
      <c r="C115" t="s">
        <v>214</v>
      </c>
      <c r="E115" t="s">
        <v>214</v>
      </c>
      <c r="F115" t="s">
        <v>214</v>
      </c>
      <c r="G115" t="s">
        <v>214</v>
      </c>
      <c r="H115" t="s">
        <v>214</v>
      </c>
      <c r="J115" t="s">
        <v>214</v>
      </c>
      <c r="K115" t="s">
        <v>214</v>
      </c>
      <c r="L115" t="s">
        <v>214</v>
      </c>
      <c r="M115" t="s">
        <v>214</v>
      </c>
      <c r="N115" t="s">
        <v>214</v>
      </c>
      <c r="O115" t="s">
        <v>214</v>
      </c>
      <c r="BA115" t="s">
        <v>3214</v>
      </c>
      <c r="BB115">
        <v>0</v>
      </c>
    </row>
    <row r="116" spans="1:54" x14ac:dyDescent="0.25">
      <c r="A116">
        <v>332224</v>
      </c>
      <c r="B116" t="s">
        <v>121</v>
      </c>
      <c r="C116" t="s">
        <v>214</v>
      </c>
      <c r="G116" t="s">
        <v>214</v>
      </c>
      <c r="H116" t="s">
        <v>214</v>
      </c>
      <c r="J116" t="s">
        <v>214</v>
      </c>
      <c r="K116" t="s">
        <v>214</v>
      </c>
      <c r="O116" t="s">
        <v>214</v>
      </c>
      <c r="BA116" t="s">
        <v>3214</v>
      </c>
      <c r="BB116">
        <v>0</v>
      </c>
    </row>
    <row r="117" spans="1:54" x14ac:dyDescent="0.25">
      <c r="A117">
        <v>332417</v>
      </c>
      <c r="B117" t="s">
        <v>121</v>
      </c>
      <c r="C117" t="s">
        <v>214</v>
      </c>
      <c r="D117" t="s">
        <v>214</v>
      </c>
      <c r="E117" t="s">
        <v>214</v>
      </c>
      <c r="F117" t="s">
        <v>214</v>
      </c>
      <c r="G117" t="s">
        <v>214</v>
      </c>
      <c r="H117" t="s">
        <v>214</v>
      </c>
      <c r="I117" t="s">
        <v>214</v>
      </c>
      <c r="J117" t="s">
        <v>214</v>
      </c>
      <c r="K117" t="s">
        <v>214</v>
      </c>
      <c r="L117" t="s">
        <v>214</v>
      </c>
      <c r="M117" t="s">
        <v>214</v>
      </c>
      <c r="N117" t="s">
        <v>214</v>
      </c>
      <c r="O117" t="s">
        <v>214</v>
      </c>
      <c r="BA117" t="s">
        <v>3214</v>
      </c>
      <c r="BB117">
        <v>0</v>
      </c>
    </row>
    <row r="118" spans="1:54" x14ac:dyDescent="0.25">
      <c r="A118">
        <v>332435</v>
      </c>
      <c r="B118" t="s">
        <v>121</v>
      </c>
      <c r="D118" t="s">
        <v>214</v>
      </c>
      <c r="F118" t="s">
        <v>214</v>
      </c>
      <c r="G118" t="s">
        <v>214</v>
      </c>
      <c r="H118" t="s">
        <v>214</v>
      </c>
      <c r="I118" t="s">
        <v>214</v>
      </c>
      <c r="J118" t="s">
        <v>214</v>
      </c>
      <c r="K118" t="s">
        <v>214</v>
      </c>
      <c r="L118" t="s">
        <v>214</v>
      </c>
      <c r="M118" t="s">
        <v>214</v>
      </c>
      <c r="N118" t="s">
        <v>214</v>
      </c>
      <c r="O118" t="s">
        <v>214</v>
      </c>
      <c r="BA118" t="s">
        <v>3214</v>
      </c>
      <c r="BB118">
        <v>0</v>
      </c>
    </row>
    <row r="119" spans="1:54" x14ac:dyDescent="0.25">
      <c r="A119">
        <v>332844</v>
      </c>
      <c r="B119" t="s">
        <v>121</v>
      </c>
      <c r="D119" t="s">
        <v>214</v>
      </c>
      <c r="E119" t="s">
        <v>214</v>
      </c>
      <c r="F119" t="s">
        <v>214</v>
      </c>
      <c r="G119" t="s">
        <v>214</v>
      </c>
      <c r="H119" t="s">
        <v>214</v>
      </c>
      <c r="I119" t="s">
        <v>214</v>
      </c>
      <c r="J119" t="s">
        <v>214</v>
      </c>
      <c r="K119" t="s">
        <v>214</v>
      </c>
      <c r="L119" t="s">
        <v>214</v>
      </c>
      <c r="M119" t="s">
        <v>214</v>
      </c>
      <c r="N119" t="s">
        <v>214</v>
      </c>
      <c r="O119" t="s">
        <v>214</v>
      </c>
      <c r="BA119" t="s">
        <v>3214</v>
      </c>
      <c r="BB119">
        <v>0</v>
      </c>
    </row>
    <row r="120" spans="1:54" x14ac:dyDescent="0.25">
      <c r="A120">
        <v>333207</v>
      </c>
      <c r="B120" t="s">
        <v>121</v>
      </c>
      <c r="C120" t="s">
        <v>214</v>
      </c>
      <c r="D120" t="s">
        <v>214</v>
      </c>
      <c r="E120" t="s">
        <v>214</v>
      </c>
      <c r="F120" t="s">
        <v>214</v>
      </c>
      <c r="G120" t="s">
        <v>214</v>
      </c>
      <c r="H120" t="s">
        <v>214</v>
      </c>
      <c r="J120" t="s">
        <v>214</v>
      </c>
      <c r="K120" t="s">
        <v>214</v>
      </c>
      <c r="L120" t="s">
        <v>214</v>
      </c>
      <c r="M120" t="s">
        <v>214</v>
      </c>
      <c r="N120" t="s">
        <v>214</v>
      </c>
      <c r="O120" t="s">
        <v>214</v>
      </c>
      <c r="BA120" t="s">
        <v>3214</v>
      </c>
      <c r="BB120">
        <v>0</v>
      </c>
    </row>
    <row r="121" spans="1:54" x14ac:dyDescent="0.25">
      <c r="A121">
        <v>333782</v>
      </c>
      <c r="B121" t="s">
        <v>121</v>
      </c>
      <c r="F121" t="s">
        <v>214</v>
      </c>
      <c r="H121" t="s">
        <v>214</v>
      </c>
      <c r="I121" t="s">
        <v>214</v>
      </c>
      <c r="J121" t="s">
        <v>214</v>
      </c>
      <c r="K121" t="s">
        <v>214</v>
      </c>
      <c r="L121" t="s">
        <v>214</v>
      </c>
      <c r="M121" t="s">
        <v>214</v>
      </c>
      <c r="N121" t="s">
        <v>214</v>
      </c>
      <c r="O121" t="s">
        <v>214</v>
      </c>
      <c r="BA121" t="s">
        <v>3214</v>
      </c>
      <c r="BB121">
        <v>0</v>
      </c>
    </row>
    <row r="122" spans="1:54" x14ac:dyDescent="0.25">
      <c r="A122">
        <v>333875</v>
      </c>
      <c r="B122" t="s">
        <v>121</v>
      </c>
      <c r="C122" t="s">
        <v>214</v>
      </c>
      <c r="D122" t="s">
        <v>214</v>
      </c>
      <c r="G122" t="s">
        <v>214</v>
      </c>
      <c r="H122" t="s">
        <v>214</v>
      </c>
      <c r="K122" t="s">
        <v>214</v>
      </c>
      <c r="L122" t="s">
        <v>214</v>
      </c>
      <c r="M122" t="s">
        <v>214</v>
      </c>
      <c r="N122" t="s">
        <v>214</v>
      </c>
      <c r="O122" t="s">
        <v>214</v>
      </c>
      <c r="BA122" t="s">
        <v>3214</v>
      </c>
      <c r="BB122">
        <v>0</v>
      </c>
    </row>
    <row r="123" spans="1:54" x14ac:dyDescent="0.25">
      <c r="A123">
        <v>333885</v>
      </c>
      <c r="B123" t="s">
        <v>121</v>
      </c>
      <c r="D123" t="s">
        <v>214</v>
      </c>
      <c r="F123" t="s">
        <v>214</v>
      </c>
      <c r="H123" t="s">
        <v>214</v>
      </c>
      <c r="I123" t="s">
        <v>214</v>
      </c>
      <c r="J123" t="s">
        <v>214</v>
      </c>
      <c r="K123" t="s">
        <v>214</v>
      </c>
      <c r="L123" t="s">
        <v>214</v>
      </c>
      <c r="N123" t="s">
        <v>214</v>
      </c>
      <c r="O123" t="s">
        <v>214</v>
      </c>
      <c r="BA123" t="s">
        <v>3214</v>
      </c>
      <c r="BB123">
        <v>0</v>
      </c>
    </row>
    <row r="124" spans="1:54" x14ac:dyDescent="0.25">
      <c r="A124">
        <v>334027</v>
      </c>
      <c r="B124" t="s">
        <v>121</v>
      </c>
      <c r="J124" t="s">
        <v>214</v>
      </c>
      <c r="K124" t="s">
        <v>214</v>
      </c>
      <c r="L124" t="s">
        <v>214</v>
      </c>
      <c r="M124" t="s">
        <v>214</v>
      </c>
      <c r="N124" t="s">
        <v>214</v>
      </c>
      <c r="O124" t="s">
        <v>214</v>
      </c>
      <c r="BA124" t="s">
        <v>3214</v>
      </c>
      <c r="BB124">
        <v>0</v>
      </c>
    </row>
    <row r="125" spans="1:54" x14ac:dyDescent="0.25">
      <c r="A125">
        <v>334030</v>
      </c>
      <c r="B125" t="s">
        <v>121</v>
      </c>
      <c r="D125" t="s">
        <v>214</v>
      </c>
      <c r="E125" t="s">
        <v>214</v>
      </c>
      <c r="F125" t="s">
        <v>214</v>
      </c>
      <c r="G125" t="s">
        <v>214</v>
      </c>
      <c r="H125" t="s">
        <v>214</v>
      </c>
      <c r="I125" t="s">
        <v>214</v>
      </c>
      <c r="J125" t="s">
        <v>214</v>
      </c>
      <c r="K125" t="s">
        <v>214</v>
      </c>
      <c r="L125" t="s">
        <v>214</v>
      </c>
      <c r="M125" t="s">
        <v>214</v>
      </c>
      <c r="N125" t="s">
        <v>214</v>
      </c>
      <c r="O125" t="s">
        <v>214</v>
      </c>
      <c r="BA125" t="s">
        <v>3214</v>
      </c>
      <c r="BB125">
        <v>0</v>
      </c>
    </row>
    <row r="126" spans="1:54" x14ac:dyDescent="0.25">
      <c r="A126">
        <v>334075</v>
      </c>
      <c r="B126" t="s">
        <v>121</v>
      </c>
      <c r="D126" t="s">
        <v>214</v>
      </c>
      <c r="E126" t="s">
        <v>214</v>
      </c>
      <c r="F126" t="s">
        <v>214</v>
      </c>
      <c r="H126" t="s">
        <v>214</v>
      </c>
      <c r="I126" t="s">
        <v>214</v>
      </c>
      <c r="J126" t="s">
        <v>214</v>
      </c>
      <c r="K126" t="s">
        <v>214</v>
      </c>
      <c r="L126" t="s">
        <v>214</v>
      </c>
      <c r="M126" t="s">
        <v>214</v>
      </c>
      <c r="N126" t="s">
        <v>214</v>
      </c>
      <c r="O126" t="s">
        <v>214</v>
      </c>
      <c r="BA126" t="s">
        <v>3214</v>
      </c>
      <c r="BB126">
        <v>0</v>
      </c>
    </row>
    <row r="127" spans="1:54" x14ac:dyDescent="0.25">
      <c r="A127">
        <v>334324</v>
      </c>
      <c r="B127" t="s">
        <v>121</v>
      </c>
      <c r="D127" t="s">
        <v>214</v>
      </c>
      <c r="F127" t="s">
        <v>214</v>
      </c>
      <c r="G127" t="s">
        <v>214</v>
      </c>
      <c r="H127" t="s">
        <v>214</v>
      </c>
      <c r="J127" t="s">
        <v>214</v>
      </c>
      <c r="K127" t="s">
        <v>214</v>
      </c>
      <c r="L127" t="s">
        <v>214</v>
      </c>
      <c r="M127" t="s">
        <v>214</v>
      </c>
      <c r="N127" t="s">
        <v>214</v>
      </c>
      <c r="O127" t="s">
        <v>214</v>
      </c>
      <c r="BA127" t="s">
        <v>3214</v>
      </c>
      <c r="BB127">
        <v>0</v>
      </c>
    </row>
    <row r="128" spans="1:54" x14ac:dyDescent="0.25">
      <c r="A128">
        <v>334391</v>
      </c>
      <c r="B128" t="s">
        <v>121</v>
      </c>
      <c r="C128" t="s">
        <v>214</v>
      </c>
      <c r="D128" t="s">
        <v>214</v>
      </c>
      <c r="F128" t="s">
        <v>214</v>
      </c>
      <c r="G128" t="s">
        <v>214</v>
      </c>
      <c r="I128" t="s">
        <v>214</v>
      </c>
      <c r="J128" t="s">
        <v>214</v>
      </c>
      <c r="K128" t="s">
        <v>214</v>
      </c>
      <c r="L128" t="s">
        <v>214</v>
      </c>
      <c r="M128" t="s">
        <v>214</v>
      </c>
      <c r="N128" t="s">
        <v>214</v>
      </c>
      <c r="O128" t="s">
        <v>214</v>
      </c>
      <c r="BA128" t="s">
        <v>3214</v>
      </c>
      <c r="BB128">
        <v>0</v>
      </c>
    </row>
    <row r="129" spans="1:54" x14ac:dyDescent="0.25">
      <c r="A129">
        <v>334823</v>
      </c>
      <c r="B129" t="s">
        <v>121</v>
      </c>
      <c r="D129" t="s">
        <v>214</v>
      </c>
      <c r="E129" t="s">
        <v>214</v>
      </c>
      <c r="F129" t="s">
        <v>214</v>
      </c>
      <c r="G129" t="s">
        <v>214</v>
      </c>
      <c r="H129" t="s">
        <v>214</v>
      </c>
      <c r="I129" t="s">
        <v>214</v>
      </c>
      <c r="J129" t="s">
        <v>214</v>
      </c>
      <c r="K129" t="s">
        <v>214</v>
      </c>
      <c r="L129" t="s">
        <v>214</v>
      </c>
      <c r="M129" t="s">
        <v>214</v>
      </c>
      <c r="N129" t="s">
        <v>214</v>
      </c>
      <c r="O129" t="s">
        <v>214</v>
      </c>
      <c r="BA129" t="s">
        <v>3214</v>
      </c>
      <c r="BB129">
        <v>0</v>
      </c>
    </row>
    <row r="130" spans="1:54" x14ac:dyDescent="0.25">
      <c r="A130">
        <v>314961</v>
      </c>
      <c r="B130" t="s">
        <v>121</v>
      </c>
      <c r="D130" t="s">
        <v>214</v>
      </c>
      <c r="E130" t="s">
        <v>214</v>
      </c>
      <c r="F130" t="s">
        <v>214</v>
      </c>
      <c r="G130" t="s">
        <v>214</v>
      </c>
      <c r="H130" t="s">
        <v>214</v>
      </c>
      <c r="I130" t="s">
        <v>214</v>
      </c>
      <c r="J130" t="s">
        <v>214</v>
      </c>
      <c r="K130" t="s">
        <v>214</v>
      </c>
      <c r="L130" t="s">
        <v>214</v>
      </c>
      <c r="M130" t="s">
        <v>214</v>
      </c>
      <c r="N130" t="s">
        <v>214</v>
      </c>
      <c r="O130" t="s">
        <v>214</v>
      </c>
      <c r="BA130" t="s">
        <v>3214</v>
      </c>
      <c r="BB130">
        <v>0</v>
      </c>
    </row>
    <row r="131" spans="1:54" x14ac:dyDescent="0.25">
      <c r="A131">
        <v>325375</v>
      </c>
      <c r="B131" t="s">
        <v>121</v>
      </c>
      <c r="C131" t="s">
        <v>214</v>
      </c>
      <c r="D131" t="s">
        <v>214</v>
      </c>
      <c r="E131" t="s">
        <v>214</v>
      </c>
      <c r="F131" t="s">
        <v>214</v>
      </c>
      <c r="G131" t="s">
        <v>214</v>
      </c>
      <c r="H131" t="s">
        <v>214</v>
      </c>
      <c r="I131" t="s">
        <v>214</v>
      </c>
      <c r="J131" t="s">
        <v>214</v>
      </c>
      <c r="K131" t="s">
        <v>214</v>
      </c>
      <c r="L131" t="s">
        <v>214</v>
      </c>
      <c r="M131" t="s">
        <v>214</v>
      </c>
      <c r="N131" t="s">
        <v>214</v>
      </c>
      <c r="O131" t="s">
        <v>214</v>
      </c>
      <c r="BA131" t="s">
        <v>3214</v>
      </c>
      <c r="BB131">
        <v>0</v>
      </c>
    </row>
    <row r="132" spans="1:54" x14ac:dyDescent="0.25">
      <c r="A132">
        <v>334320</v>
      </c>
      <c r="B132" t="s">
        <v>121</v>
      </c>
      <c r="C132" t="s">
        <v>214</v>
      </c>
      <c r="D132" t="s">
        <v>214</v>
      </c>
      <c r="E132" t="s">
        <v>214</v>
      </c>
      <c r="F132" t="s">
        <v>214</v>
      </c>
      <c r="G132" t="s">
        <v>214</v>
      </c>
      <c r="H132" t="s">
        <v>214</v>
      </c>
      <c r="I132" t="s">
        <v>214</v>
      </c>
      <c r="J132" t="s">
        <v>214</v>
      </c>
      <c r="K132" t="s">
        <v>214</v>
      </c>
      <c r="L132" t="s">
        <v>214</v>
      </c>
      <c r="M132" t="s">
        <v>214</v>
      </c>
      <c r="N132" t="s">
        <v>214</v>
      </c>
      <c r="O132" t="s">
        <v>214</v>
      </c>
      <c r="BA132" t="s">
        <v>3214</v>
      </c>
      <c r="BB132">
        <v>0</v>
      </c>
    </row>
    <row r="133" spans="1:54" x14ac:dyDescent="0.25">
      <c r="A133">
        <v>334591</v>
      </c>
      <c r="B133" t="s">
        <v>121</v>
      </c>
      <c r="E133" t="s">
        <v>214</v>
      </c>
      <c r="G133" t="s">
        <v>214</v>
      </c>
      <c r="H133" t="s">
        <v>214</v>
      </c>
      <c r="J133" t="s">
        <v>214</v>
      </c>
      <c r="K133" t="s">
        <v>214</v>
      </c>
      <c r="L133" t="s">
        <v>214</v>
      </c>
      <c r="M133" t="s">
        <v>214</v>
      </c>
      <c r="N133" t="s">
        <v>214</v>
      </c>
      <c r="O133" t="s">
        <v>214</v>
      </c>
      <c r="BA133" t="s">
        <v>3214</v>
      </c>
      <c r="BB133">
        <v>0</v>
      </c>
    </row>
    <row r="134" spans="1:54" x14ac:dyDescent="0.25">
      <c r="A134">
        <v>326302</v>
      </c>
      <c r="B134" t="s">
        <v>121</v>
      </c>
      <c r="F134" t="s">
        <v>214</v>
      </c>
      <c r="H134" t="s">
        <v>214</v>
      </c>
      <c r="I134" t="s">
        <v>214</v>
      </c>
      <c r="K134" t="s">
        <v>214</v>
      </c>
      <c r="N134" t="s">
        <v>214</v>
      </c>
      <c r="O134" t="s">
        <v>214</v>
      </c>
      <c r="BA134" t="s">
        <v>3214</v>
      </c>
      <c r="BB134">
        <v>0</v>
      </c>
    </row>
    <row r="135" spans="1:54" x14ac:dyDescent="0.25">
      <c r="A135">
        <v>327254</v>
      </c>
      <c r="B135" t="s">
        <v>121</v>
      </c>
      <c r="C135" t="s">
        <v>214</v>
      </c>
      <c r="D135" t="s">
        <v>214</v>
      </c>
      <c r="F135" t="s">
        <v>214</v>
      </c>
      <c r="G135" t="s">
        <v>214</v>
      </c>
      <c r="J135" t="s">
        <v>214</v>
      </c>
      <c r="K135" t="s">
        <v>214</v>
      </c>
      <c r="L135" t="s">
        <v>214</v>
      </c>
      <c r="M135" t="s">
        <v>214</v>
      </c>
      <c r="N135" t="s">
        <v>214</v>
      </c>
      <c r="O135" t="s">
        <v>214</v>
      </c>
      <c r="BA135" t="s">
        <v>3214</v>
      </c>
      <c r="BB135">
        <v>0</v>
      </c>
    </row>
    <row r="136" spans="1:54" x14ac:dyDescent="0.25">
      <c r="A136">
        <v>327967</v>
      </c>
      <c r="B136" t="s">
        <v>121</v>
      </c>
      <c r="F136" t="s">
        <v>214</v>
      </c>
      <c r="H136" t="s">
        <v>214</v>
      </c>
      <c r="K136" t="s">
        <v>214</v>
      </c>
      <c r="M136" t="s">
        <v>214</v>
      </c>
      <c r="O136" t="s">
        <v>214</v>
      </c>
      <c r="BA136" t="s">
        <v>3214</v>
      </c>
      <c r="BB136">
        <v>0</v>
      </c>
    </row>
    <row r="137" spans="1:54" x14ac:dyDescent="0.25">
      <c r="A137">
        <v>328126</v>
      </c>
      <c r="B137" t="s">
        <v>121</v>
      </c>
      <c r="G137" t="s">
        <v>214</v>
      </c>
      <c r="H137" t="s">
        <v>214</v>
      </c>
      <c r="I137" t="s">
        <v>214</v>
      </c>
      <c r="J137" t="s">
        <v>214</v>
      </c>
      <c r="K137" t="s">
        <v>214</v>
      </c>
      <c r="L137" t="s">
        <v>214</v>
      </c>
      <c r="O137" t="s">
        <v>214</v>
      </c>
      <c r="BA137" t="s">
        <v>3214</v>
      </c>
      <c r="BB137">
        <v>0</v>
      </c>
    </row>
    <row r="138" spans="1:54" x14ac:dyDescent="0.25">
      <c r="A138">
        <v>328587</v>
      </c>
      <c r="B138" t="s">
        <v>121</v>
      </c>
      <c r="C138" t="s">
        <v>214</v>
      </c>
      <c r="E138" t="s">
        <v>214</v>
      </c>
      <c r="G138" t="s">
        <v>214</v>
      </c>
      <c r="H138" t="s">
        <v>214</v>
      </c>
      <c r="J138" t="s">
        <v>214</v>
      </c>
      <c r="K138" t="s">
        <v>214</v>
      </c>
      <c r="M138" t="s">
        <v>214</v>
      </c>
      <c r="N138" t="s">
        <v>214</v>
      </c>
      <c r="O138" t="s">
        <v>214</v>
      </c>
      <c r="BA138" t="s">
        <v>3214</v>
      </c>
      <c r="BB138">
        <v>0</v>
      </c>
    </row>
    <row r="139" spans="1:54" x14ac:dyDescent="0.25">
      <c r="A139">
        <v>333970</v>
      </c>
      <c r="B139" t="s">
        <v>121</v>
      </c>
      <c r="D139" t="s">
        <v>214</v>
      </c>
      <c r="I139" t="s">
        <v>214</v>
      </c>
      <c r="J139" t="s">
        <v>214</v>
      </c>
      <c r="K139" t="s">
        <v>214</v>
      </c>
      <c r="L139" t="s">
        <v>214</v>
      </c>
      <c r="M139" t="s">
        <v>214</v>
      </c>
      <c r="N139" t="s">
        <v>214</v>
      </c>
      <c r="O139" t="s">
        <v>214</v>
      </c>
      <c r="BA139" t="s">
        <v>3214</v>
      </c>
      <c r="BB139">
        <v>0</v>
      </c>
    </row>
    <row r="140" spans="1:54" x14ac:dyDescent="0.25">
      <c r="A140">
        <v>314021</v>
      </c>
      <c r="B140" t="s">
        <v>121</v>
      </c>
      <c r="C140" t="s">
        <v>214</v>
      </c>
      <c r="D140" t="s">
        <v>214</v>
      </c>
      <c r="E140" t="s">
        <v>214</v>
      </c>
      <c r="F140" t="s">
        <v>214</v>
      </c>
      <c r="G140" t="s">
        <v>214</v>
      </c>
      <c r="H140" t="s">
        <v>214</v>
      </c>
      <c r="J140" t="s">
        <v>214</v>
      </c>
      <c r="K140" t="s">
        <v>214</v>
      </c>
      <c r="L140" t="s">
        <v>214</v>
      </c>
      <c r="M140" t="s">
        <v>214</v>
      </c>
      <c r="O140" t="s">
        <v>214</v>
      </c>
      <c r="BA140" t="s">
        <v>3214</v>
      </c>
      <c r="BB140">
        <v>0</v>
      </c>
    </row>
    <row r="141" spans="1:54" x14ac:dyDescent="0.25">
      <c r="A141">
        <v>327355</v>
      </c>
      <c r="B141" t="s">
        <v>121</v>
      </c>
      <c r="E141" t="s">
        <v>214</v>
      </c>
      <c r="G141" t="s">
        <v>214</v>
      </c>
      <c r="H141" t="s">
        <v>214</v>
      </c>
      <c r="I141" t="s">
        <v>214</v>
      </c>
      <c r="L141" t="s">
        <v>214</v>
      </c>
      <c r="M141" t="s">
        <v>214</v>
      </c>
      <c r="N141" t="s">
        <v>214</v>
      </c>
      <c r="BA141" t="s">
        <v>3214</v>
      </c>
      <c r="BB141">
        <v>0</v>
      </c>
    </row>
    <row r="142" spans="1:54" x14ac:dyDescent="0.25">
      <c r="A142">
        <v>329910</v>
      </c>
      <c r="B142" t="s">
        <v>121</v>
      </c>
      <c r="D142" t="s">
        <v>214</v>
      </c>
      <c r="E142" t="s">
        <v>214</v>
      </c>
      <c r="G142" t="s">
        <v>214</v>
      </c>
      <c r="H142" t="s">
        <v>214</v>
      </c>
      <c r="I142" t="s">
        <v>214</v>
      </c>
      <c r="J142" t="s">
        <v>214</v>
      </c>
      <c r="K142" t="s">
        <v>214</v>
      </c>
      <c r="N142" t="s">
        <v>214</v>
      </c>
      <c r="BA142" t="s">
        <v>3214</v>
      </c>
      <c r="BB142">
        <v>0</v>
      </c>
    </row>
    <row r="143" spans="1:54" x14ac:dyDescent="0.25">
      <c r="A143">
        <v>334285</v>
      </c>
      <c r="B143" t="s">
        <v>121</v>
      </c>
      <c r="C143" t="s">
        <v>214</v>
      </c>
      <c r="D143" t="s">
        <v>214</v>
      </c>
      <c r="G143" t="s">
        <v>214</v>
      </c>
      <c r="H143" t="s">
        <v>214</v>
      </c>
      <c r="I143" t="s">
        <v>214</v>
      </c>
      <c r="K143" t="s">
        <v>214</v>
      </c>
      <c r="M143" t="s">
        <v>214</v>
      </c>
      <c r="N143" t="s">
        <v>214</v>
      </c>
      <c r="BA143" t="s">
        <v>3214</v>
      </c>
      <c r="BB143">
        <v>0</v>
      </c>
    </row>
    <row r="144" spans="1:54" x14ac:dyDescent="0.25">
      <c r="A144">
        <v>334294</v>
      </c>
      <c r="B144" t="s">
        <v>121</v>
      </c>
      <c r="D144" t="s">
        <v>214</v>
      </c>
      <c r="G144" t="s">
        <v>214</v>
      </c>
      <c r="H144" t="s">
        <v>214</v>
      </c>
      <c r="J144" t="s">
        <v>214</v>
      </c>
      <c r="K144" t="s">
        <v>214</v>
      </c>
      <c r="L144" t="s">
        <v>214</v>
      </c>
      <c r="M144" t="s">
        <v>214</v>
      </c>
      <c r="BA144" t="s">
        <v>3214</v>
      </c>
      <c r="BB144">
        <v>0</v>
      </c>
    </row>
    <row r="145" spans="1:54" x14ac:dyDescent="0.25">
      <c r="A145">
        <v>320342</v>
      </c>
      <c r="B145" t="s">
        <v>121</v>
      </c>
      <c r="D145" t="s">
        <v>214</v>
      </c>
      <c r="H145" t="s">
        <v>214</v>
      </c>
      <c r="I145" t="s">
        <v>214</v>
      </c>
      <c r="M145" t="s">
        <v>214</v>
      </c>
      <c r="N145" t="s">
        <v>214</v>
      </c>
      <c r="BA145" t="s">
        <v>3214</v>
      </c>
      <c r="BB145">
        <v>0</v>
      </c>
    </row>
    <row r="146" spans="1:54" x14ac:dyDescent="0.25">
      <c r="A146">
        <v>335019</v>
      </c>
      <c r="B146" t="s">
        <v>121</v>
      </c>
      <c r="F146" t="s">
        <v>214</v>
      </c>
      <c r="H146" t="s">
        <v>214</v>
      </c>
      <c r="J146" t="s">
        <v>214</v>
      </c>
      <c r="K146" t="s">
        <v>214</v>
      </c>
      <c r="L146" t="s">
        <v>214</v>
      </c>
      <c r="O146" t="s">
        <v>214</v>
      </c>
      <c r="BA146" t="s">
        <v>3215</v>
      </c>
      <c r="BB146">
        <v>0</v>
      </c>
    </row>
    <row r="147" spans="1:54" x14ac:dyDescent="0.25">
      <c r="A147">
        <v>335033</v>
      </c>
      <c r="B147" t="s">
        <v>121</v>
      </c>
      <c r="C147" t="s">
        <v>214</v>
      </c>
      <c r="D147" t="s">
        <v>214</v>
      </c>
      <c r="E147" t="s">
        <v>214</v>
      </c>
      <c r="F147" t="s">
        <v>214</v>
      </c>
      <c r="G147" t="s">
        <v>214</v>
      </c>
      <c r="H147" t="s">
        <v>214</v>
      </c>
      <c r="I147" t="s">
        <v>214</v>
      </c>
      <c r="J147" t="s">
        <v>214</v>
      </c>
      <c r="K147" t="s">
        <v>214</v>
      </c>
      <c r="L147" t="s">
        <v>214</v>
      </c>
      <c r="M147" t="s">
        <v>214</v>
      </c>
      <c r="N147" t="s">
        <v>214</v>
      </c>
      <c r="O147" t="s">
        <v>214</v>
      </c>
      <c r="BA147" t="s">
        <v>3215</v>
      </c>
      <c r="BB147">
        <v>0</v>
      </c>
    </row>
    <row r="148" spans="1:54" x14ac:dyDescent="0.25">
      <c r="A148">
        <v>335034</v>
      </c>
      <c r="B148" t="s">
        <v>121</v>
      </c>
      <c r="E148" t="s">
        <v>214</v>
      </c>
      <c r="F148" t="s">
        <v>214</v>
      </c>
      <c r="G148" t="s">
        <v>214</v>
      </c>
      <c r="H148" t="s">
        <v>214</v>
      </c>
      <c r="I148" t="s">
        <v>214</v>
      </c>
      <c r="K148" t="s">
        <v>214</v>
      </c>
      <c r="L148" t="s">
        <v>214</v>
      </c>
      <c r="N148" t="s">
        <v>214</v>
      </c>
      <c r="O148" t="s">
        <v>214</v>
      </c>
      <c r="BA148" t="s">
        <v>3215</v>
      </c>
      <c r="BB148">
        <v>0</v>
      </c>
    </row>
    <row r="149" spans="1:54" x14ac:dyDescent="0.25">
      <c r="A149">
        <v>335036</v>
      </c>
      <c r="B149" t="s">
        <v>121</v>
      </c>
      <c r="D149" t="s">
        <v>214</v>
      </c>
      <c r="E149" t="s">
        <v>214</v>
      </c>
      <c r="F149" t="s">
        <v>214</v>
      </c>
      <c r="G149" t="s">
        <v>214</v>
      </c>
      <c r="H149" t="s">
        <v>214</v>
      </c>
      <c r="I149" t="s">
        <v>214</v>
      </c>
      <c r="J149" t="s">
        <v>214</v>
      </c>
      <c r="K149" t="s">
        <v>214</v>
      </c>
      <c r="L149" t="s">
        <v>214</v>
      </c>
      <c r="M149" t="s">
        <v>214</v>
      </c>
      <c r="N149" t="s">
        <v>214</v>
      </c>
      <c r="O149" t="s">
        <v>214</v>
      </c>
      <c r="BA149" t="s">
        <v>3215</v>
      </c>
      <c r="BB149">
        <v>0</v>
      </c>
    </row>
    <row r="150" spans="1:54" x14ac:dyDescent="0.25">
      <c r="A150">
        <v>335050</v>
      </c>
      <c r="B150" t="s">
        <v>121</v>
      </c>
      <c r="C150" t="s">
        <v>214</v>
      </c>
      <c r="D150" t="s">
        <v>214</v>
      </c>
      <c r="E150" t="s">
        <v>214</v>
      </c>
      <c r="F150" t="s">
        <v>214</v>
      </c>
      <c r="G150" t="s">
        <v>214</v>
      </c>
      <c r="H150" t="s">
        <v>214</v>
      </c>
      <c r="I150" t="s">
        <v>214</v>
      </c>
      <c r="J150" t="s">
        <v>214</v>
      </c>
      <c r="K150" t="s">
        <v>214</v>
      </c>
      <c r="L150" t="s">
        <v>214</v>
      </c>
      <c r="M150" t="s">
        <v>214</v>
      </c>
      <c r="N150" t="s">
        <v>214</v>
      </c>
      <c r="O150" t="s">
        <v>214</v>
      </c>
      <c r="BA150" t="s">
        <v>3215</v>
      </c>
      <c r="BB150">
        <v>0</v>
      </c>
    </row>
    <row r="151" spans="1:54" x14ac:dyDescent="0.25">
      <c r="A151">
        <v>335051</v>
      </c>
      <c r="B151" t="s">
        <v>121</v>
      </c>
      <c r="C151" t="s">
        <v>214</v>
      </c>
      <c r="D151" t="s">
        <v>214</v>
      </c>
      <c r="E151" t="s">
        <v>214</v>
      </c>
      <c r="F151" t="s">
        <v>214</v>
      </c>
      <c r="H151" t="s">
        <v>214</v>
      </c>
      <c r="I151" t="s">
        <v>214</v>
      </c>
      <c r="J151" t="s">
        <v>214</v>
      </c>
      <c r="K151" t="s">
        <v>214</v>
      </c>
      <c r="L151" t="s">
        <v>214</v>
      </c>
      <c r="M151" t="s">
        <v>214</v>
      </c>
      <c r="N151" t="s">
        <v>214</v>
      </c>
      <c r="O151" t="s">
        <v>214</v>
      </c>
      <c r="BA151" t="s">
        <v>3215</v>
      </c>
      <c r="BB151">
        <v>0</v>
      </c>
    </row>
    <row r="152" spans="1:54" x14ac:dyDescent="0.25">
      <c r="A152">
        <v>335052</v>
      </c>
      <c r="B152" t="s">
        <v>121</v>
      </c>
      <c r="D152" t="s">
        <v>214</v>
      </c>
      <c r="E152" t="s">
        <v>214</v>
      </c>
      <c r="F152" t="s">
        <v>214</v>
      </c>
      <c r="G152" t="s">
        <v>214</v>
      </c>
      <c r="H152" t="s">
        <v>214</v>
      </c>
      <c r="I152" t="s">
        <v>214</v>
      </c>
      <c r="J152" t="s">
        <v>214</v>
      </c>
      <c r="K152" t="s">
        <v>214</v>
      </c>
      <c r="L152" t="s">
        <v>214</v>
      </c>
      <c r="M152" t="s">
        <v>214</v>
      </c>
      <c r="N152" t="s">
        <v>214</v>
      </c>
      <c r="O152" t="s">
        <v>214</v>
      </c>
      <c r="BA152" t="s">
        <v>3215</v>
      </c>
      <c r="BB152">
        <v>0</v>
      </c>
    </row>
    <row r="153" spans="1:54" x14ac:dyDescent="0.25">
      <c r="A153">
        <v>335057</v>
      </c>
      <c r="B153" t="s">
        <v>121</v>
      </c>
      <c r="D153" t="s">
        <v>214</v>
      </c>
      <c r="E153" t="s">
        <v>214</v>
      </c>
      <c r="G153" t="s">
        <v>214</v>
      </c>
      <c r="H153" t="s">
        <v>214</v>
      </c>
      <c r="I153" t="s">
        <v>214</v>
      </c>
      <c r="J153" t="s">
        <v>214</v>
      </c>
      <c r="K153" t="s">
        <v>214</v>
      </c>
      <c r="L153" t="s">
        <v>214</v>
      </c>
      <c r="M153" t="s">
        <v>214</v>
      </c>
      <c r="N153" t="s">
        <v>214</v>
      </c>
      <c r="O153" t="s">
        <v>214</v>
      </c>
      <c r="BA153" t="s">
        <v>3215</v>
      </c>
      <c r="BB153">
        <v>0</v>
      </c>
    </row>
    <row r="154" spans="1:54" x14ac:dyDescent="0.25">
      <c r="A154">
        <v>335058</v>
      </c>
      <c r="B154" t="s">
        <v>121</v>
      </c>
      <c r="C154" t="s">
        <v>214</v>
      </c>
      <c r="D154" t="s">
        <v>214</v>
      </c>
      <c r="E154" t="s">
        <v>214</v>
      </c>
      <c r="F154" t="s">
        <v>214</v>
      </c>
      <c r="G154" t="s">
        <v>214</v>
      </c>
      <c r="H154" t="s">
        <v>214</v>
      </c>
      <c r="I154" t="s">
        <v>214</v>
      </c>
      <c r="J154" t="s">
        <v>214</v>
      </c>
      <c r="K154" t="s">
        <v>214</v>
      </c>
      <c r="L154" t="s">
        <v>214</v>
      </c>
      <c r="M154" t="s">
        <v>214</v>
      </c>
      <c r="N154" t="s">
        <v>214</v>
      </c>
      <c r="O154" t="s">
        <v>214</v>
      </c>
      <c r="BA154" t="s">
        <v>3215</v>
      </c>
      <c r="BB154">
        <v>0</v>
      </c>
    </row>
    <row r="155" spans="1:54" x14ac:dyDescent="0.25">
      <c r="A155">
        <v>335062</v>
      </c>
      <c r="B155" t="s">
        <v>121</v>
      </c>
      <c r="D155" t="s">
        <v>214</v>
      </c>
      <c r="E155" t="s">
        <v>214</v>
      </c>
      <c r="F155" t="s">
        <v>214</v>
      </c>
      <c r="G155" t="s">
        <v>214</v>
      </c>
      <c r="H155" t="s">
        <v>214</v>
      </c>
      <c r="I155" t="s">
        <v>214</v>
      </c>
      <c r="J155" t="s">
        <v>214</v>
      </c>
      <c r="K155" t="s">
        <v>214</v>
      </c>
      <c r="L155" t="s">
        <v>214</v>
      </c>
      <c r="M155" t="s">
        <v>214</v>
      </c>
      <c r="N155" t="s">
        <v>214</v>
      </c>
      <c r="O155" t="s">
        <v>214</v>
      </c>
      <c r="BA155" t="s">
        <v>3215</v>
      </c>
      <c r="BB155">
        <v>0</v>
      </c>
    </row>
    <row r="156" spans="1:54" x14ac:dyDescent="0.25">
      <c r="A156">
        <v>335063</v>
      </c>
      <c r="B156" t="s">
        <v>121</v>
      </c>
      <c r="C156" t="s">
        <v>214</v>
      </c>
      <c r="G156" t="s">
        <v>214</v>
      </c>
      <c r="J156" t="s">
        <v>214</v>
      </c>
      <c r="K156" t="s">
        <v>214</v>
      </c>
      <c r="L156" t="s">
        <v>214</v>
      </c>
      <c r="M156" t="s">
        <v>214</v>
      </c>
      <c r="N156" t="s">
        <v>214</v>
      </c>
      <c r="O156" t="s">
        <v>214</v>
      </c>
      <c r="BA156" t="s">
        <v>3215</v>
      </c>
      <c r="BB156">
        <v>0</v>
      </c>
    </row>
    <row r="157" spans="1:54" x14ac:dyDescent="0.25">
      <c r="A157">
        <v>335065</v>
      </c>
      <c r="B157" t="s">
        <v>121</v>
      </c>
      <c r="D157" t="s">
        <v>214</v>
      </c>
      <c r="E157" t="s">
        <v>214</v>
      </c>
      <c r="F157" t="s">
        <v>214</v>
      </c>
      <c r="G157" t="s">
        <v>214</v>
      </c>
      <c r="H157" t="s">
        <v>214</v>
      </c>
      <c r="I157" t="s">
        <v>214</v>
      </c>
      <c r="J157" t="s">
        <v>214</v>
      </c>
      <c r="K157" t="s">
        <v>214</v>
      </c>
      <c r="L157" t="s">
        <v>214</v>
      </c>
      <c r="M157" t="s">
        <v>214</v>
      </c>
      <c r="N157" t="s">
        <v>214</v>
      </c>
      <c r="O157" t="s">
        <v>214</v>
      </c>
      <c r="BA157" t="s">
        <v>3215</v>
      </c>
      <c r="BB157">
        <v>0</v>
      </c>
    </row>
    <row r="158" spans="1:54" x14ac:dyDescent="0.25">
      <c r="A158">
        <v>335068</v>
      </c>
      <c r="B158" t="s">
        <v>121</v>
      </c>
      <c r="C158" t="s">
        <v>214</v>
      </c>
      <c r="D158" t="s">
        <v>214</v>
      </c>
      <c r="E158" t="s">
        <v>214</v>
      </c>
      <c r="F158" t="s">
        <v>214</v>
      </c>
      <c r="G158" t="s">
        <v>214</v>
      </c>
      <c r="H158" t="s">
        <v>214</v>
      </c>
      <c r="I158" t="s">
        <v>214</v>
      </c>
      <c r="J158" t="s">
        <v>214</v>
      </c>
      <c r="K158" t="s">
        <v>214</v>
      </c>
      <c r="L158" t="s">
        <v>214</v>
      </c>
      <c r="M158" t="s">
        <v>214</v>
      </c>
      <c r="N158" t="s">
        <v>214</v>
      </c>
      <c r="O158" t="s">
        <v>214</v>
      </c>
      <c r="BA158" t="s">
        <v>3215</v>
      </c>
      <c r="BB158">
        <v>0</v>
      </c>
    </row>
    <row r="159" spans="1:54" x14ac:dyDescent="0.25">
      <c r="A159">
        <v>335070</v>
      </c>
      <c r="B159" t="s">
        <v>121</v>
      </c>
      <c r="E159" t="s">
        <v>214</v>
      </c>
      <c r="F159" t="s">
        <v>214</v>
      </c>
      <c r="G159" t="s">
        <v>214</v>
      </c>
      <c r="I159" t="s">
        <v>214</v>
      </c>
      <c r="J159" t="s">
        <v>214</v>
      </c>
      <c r="K159" t="s">
        <v>214</v>
      </c>
      <c r="L159" t="s">
        <v>214</v>
      </c>
      <c r="M159" t="s">
        <v>214</v>
      </c>
      <c r="N159" t="s">
        <v>214</v>
      </c>
      <c r="O159" t="s">
        <v>214</v>
      </c>
      <c r="BA159" t="s">
        <v>3215</v>
      </c>
      <c r="BB159">
        <v>0</v>
      </c>
    </row>
    <row r="160" spans="1:54" x14ac:dyDescent="0.25">
      <c r="A160">
        <v>335077</v>
      </c>
      <c r="B160" t="s">
        <v>121</v>
      </c>
      <c r="C160" t="s">
        <v>214</v>
      </c>
      <c r="D160" t="s">
        <v>214</v>
      </c>
      <c r="E160" t="s">
        <v>214</v>
      </c>
      <c r="F160" t="s">
        <v>214</v>
      </c>
      <c r="G160" t="s">
        <v>214</v>
      </c>
      <c r="H160" t="s">
        <v>214</v>
      </c>
      <c r="I160" t="s">
        <v>214</v>
      </c>
      <c r="J160" t="s">
        <v>214</v>
      </c>
      <c r="K160" t="s">
        <v>214</v>
      </c>
      <c r="L160" t="s">
        <v>214</v>
      </c>
      <c r="M160" t="s">
        <v>214</v>
      </c>
      <c r="N160" t="s">
        <v>214</v>
      </c>
      <c r="O160" t="s">
        <v>214</v>
      </c>
      <c r="BA160" t="s">
        <v>3215</v>
      </c>
      <c r="BB160">
        <v>0</v>
      </c>
    </row>
    <row r="161" spans="1:54" x14ac:dyDescent="0.25">
      <c r="A161">
        <v>335081</v>
      </c>
      <c r="B161" t="s">
        <v>121</v>
      </c>
      <c r="C161" t="s">
        <v>214</v>
      </c>
      <c r="D161" t="s">
        <v>214</v>
      </c>
      <c r="E161" t="s">
        <v>214</v>
      </c>
      <c r="F161" t="s">
        <v>214</v>
      </c>
      <c r="G161" t="s">
        <v>214</v>
      </c>
      <c r="H161" t="s">
        <v>214</v>
      </c>
      <c r="I161" t="s">
        <v>214</v>
      </c>
      <c r="J161" t="s">
        <v>214</v>
      </c>
      <c r="K161" t="s">
        <v>214</v>
      </c>
      <c r="L161" t="s">
        <v>214</v>
      </c>
      <c r="M161" t="s">
        <v>214</v>
      </c>
      <c r="N161" t="s">
        <v>214</v>
      </c>
      <c r="O161" t="s">
        <v>214</v>
      </c>
      <c r="BA161" t="s">
        <v>3215</v>
      </c>
      <c r="BB161">
        <v>0</v>
      </c>
    </row>
    <row r="162" spans="1:54" x14ac:dyDescent="0.25">
      <c r="A162">
        <v>335082</v>
      </c>
      <c r="B162" t="s">
        <v>121</v>
      </c>
      <c r="D162" t="s">
        <v>214</v>
      </c>
      <c r="E162" t="s">
        <v>214</v>
      </c>
      <c r="G162" t="s">
        <v>214</v>
      </c>
      <c r="H162" t="s">
        <v>214</v>
      </c>
      <c r="I162" t="s">
        <v>214</v>
      </c>
      <c r="J162" t="s">
        <v>214</v>
      </c>
      <c r="K162" t="s">
        <v>214</v>
      </c>
      <c r="L162" t="s">
        <v>214</v>
      </c>
      <c r="M162" t="s">
        <v>214</v>
      </c>
      <c r="N162" t="s">
        <v>214</v>
      </c>
      <c r="O162" t="s">
        <v>214</v>
      </c>
      <c r="BA162" t="s">
        <v>3215</v>
      </c>
      <c r="BB162">
        <v>0</v>
      </c>
    </row>
    <row r="163" spans="1:54" x14ac:dyDescent="0.25">
      <c r="A163">
        <v>335084</v>
      </c>
      <c r="B163" t="s">
        <v>121</v>
      </c>
      <c r="C163" t="s">
        <v>214</v>
      </c>
      <c r="E163" t="s">
        <v>214</v>
      </c>
      <c r="F163" t="s">
        <v>214</v>
      </c>
      <c r="H163" t="s">
        <v>214</v>
      </c>
      <c r="I163" t="s">
        <v>214</v>
      </c>
      <c r="J163" t="s">
        <v>214</v>
      </c>
      <c r="K163" t="s">
        <v>214</v>
      </c>
      <c r="L163" t="s">
        <v>214</v>
      </c>
      <c r="M163" t="s">
        <v>214</v>
      </c>
      <c r="N163" t="s">
        <v>214</v>
      </c>
      <c r="O163" t="s">
        <v>214</v>
      </c>
      <c r="BA163" t="s">
        <v>3215</v>
      </c>
      <c r="BB163">
        <v>0</v>
      </c>
    </row>
    <row r="164" spans="1:54" x14ac:dyDescent="0.25">
      <c r="A164">
        <v>335087</v>
      </c>
      <c r="B164" t="s">
        <v>121</v>
      </c>
      <c r="C164" t="s">
        <v>214</v>
      </c>
      <c r="D164" t="s">
        <v>214</v>
      </c>
      <c r="E164" t="s">
        <v>214</v>
      </c>
      <c r="F164" t="s">
        <v>214</v>
      </c>
      <c r="G164" t="s">
        <v>214</v>
      </c>
      <c r="H164" t="s">
        <v>214</v>
      </c>
      <c r="I164" t="s">
        <v>214</v>
      </c>
      <c r="J164" t="s">
        <v>214</v>
      </c>
      <c r="K164" t="s">
        <v>214</v>
      </c>
      <c r="L164" t="s">
        <v>214</v>
      </c>
      <c r="M164" t="s">
        <v>214</v>
      </c>
      <c r="N164" t="s">
        <v>214</v>
      </c>
      <c r="O164" t="s">
        <v>214</v>
      </c>
      <c r="BA164" t="s">
        <v>3215</v>
      </c>
      <c r="BB164">
        <v>0</v>
      </c>
    </row>
    <row r="165" spans="1:54" x14ac:dyDescent="0.25">
      <c r="A165">
        <v>335088</v>
      </c>
      <c r="B165" t="s">
        <v>121</v>
      </c>
      <c r="C165" t="s">
        <v>214</v>
      </c>
      <c r="D165" t="s">
        <v>214</v>
      </c>
      <c r="E165" t="s">
        <v>214</v>
      </c>
      <c r="F165" t="s">
        <v>214</v>
      </c>
      <c r="G165" t="s">
        <v>214</v>
      </c>
      <c r="H165" t="s">
        <v>214</v>
      </c>
      <c r="I165" t="s">
        <v>214</v>
      </c>
      <c r="J165" t="s">
        <v>214</v>
      </c>
      <c r="K165" t="s">
        <v>214</v>
      </c>
      <c r="L165" t="s">
        <v>214</v>
      </c>
      <c r="M165" t="s">
        <v>214</v>
      </c>
      <c r="N165" t="s">
        <v>214</v>
      </c>
      <c r="O165" t="s">
        <v>214</v>
      </c>
      <c r="BA165" t="s">
        <v>3215</v>
      </c>
      <c r="BB165">
        <v>0</v>
      </c>
    </row>
    <row r="166" spans="1:54" x14ac:dyDescent="0.25">
      <c r="A166">
        <v>335091</v>
      </c>
      <c r="B166" t="s">
        <v>121</v>
      </c>
      <c r="C166" t="s">
        <v>214</v>
      </c>
      <c r="D166" t="s">
        <v>214</v>
      </c>
      <c r="E166" t="s">
        <v>214</v>
      </c>
      <c r="F166" t="s">
        <v>214</v>
      </c>
      <c r="G166" t="s">
        <v>214</v>
      </c>
      <c r="H166" t="s">
        <v>214</v>
      </c>
      <c r="I166" t="s">
        <v>214</v>
      </c>
      <c r="J166" t="s">
        <v>214</v>
      </c>
      <c r="K166" t="s">
        <v>214</v>
      </c>
      <c r="L166" t="s">
        <v>214</v>
      </c>
      <c r="M166" t="s">
        <v>214</v>
      </c>
      <c r="N166" t="s">
        <v>214</v>
      </c>
      <c r="O166" t="s">
        <v>214</v>
      </c>
      <c r="BA166" t="s">
        <v>3215</v>
      </c>
      <c r="BB166">
        <v>0</v>
      </c>
    </row>
    <row r="167" spans="1:54" x14ac:dyDescent="0.25">
      <c r="A167">
        <v>335092</v>
      </c>
      <c r="B167" t="s">
        <v>121</v>
      </c>
      <c r="D167" t="s">
        <v>214</v>
      </c>
      <c r="F167" t="s">
        <v>214</v>
      </c>
      <c r="H167" t="s">
        <v>214</v>
      </c>
      <c r="I167" t="s">
        <v>214</v>
      </c>
      <c r="J167" t="s">
        <v>214</v>
      </c>
      <c r="K167" t="s">
        <v>214</v>
      </c>
      <c r="L167" t="s">
        <v>214</v>
      </c>
      <c r="M167" t="s">
        <v>214</v>
      </c>
      <c r="N167" t="s">
        <v>214</v>
      </c>
      <c r="O167" t="s">
        <v>214</v>
      </c>
      <c r="BA167" t="s">
        <v>3215</v>
      </c>
      <c r="BB167">
        <v>0</v>
      </c>
    </row>
    <row r="168" spans="1:54" x14ac:dyDescent="0.25">
      <c r="A168">
        <v>335100</v>
      </c>
      <c r="B168" t="s">
        <v>121</v>
      </c>
      <c r="E168" t="s">
        <v>214</v>
      </c>
      <c r="G168" t="s">
        <v>214</v>
      </c>
      <c r="H168" t="s">
        <v>214</v>
      </c>
      <c r="I168" t="s">
        <v>214</v>
      </c>
      <c r="J168" t="s">
        <v>214</v>
      </c>
      <c r="M168" t="s">
        <v>214</v>
      </c>
      <c r="N168" t="s">
        <v>214</v>
      </c>
      <c r="O168" t="s">
        <v>214</v>
      </c>
      <c r="BA168" t="s">
        <v>3215</v>
      </c>
      <c r="BB168">
        <v>0</v>
      </c>
    </row>
    <row r="169" spans="1:54" x14ac:dyDescent="0.25">
      <c r="A169">
        <v>335111</v>
      </c>
      <c r="B169" t="s">
        <v>121</v>
      </c>
      <c r="C169" t="s">
        <v>214</v>
      </c>
      <c r="D169" t="s">
        <v>214</v>
      </c>
      <c r="E169" t="s">
        <v>214</v>
      </c>
      <c r="F169" t="s">
        <v>214</v>
      </c>
      <c r="G169" t="s">
        <v>214</v>
      </c>
      <c r="H169" t="s">
        <v>214</v>
      </c>
      <c r="I169" t="s">
        <v>214</v>
      </c>
      <c r="J169" t="s">
        <v>214</v>
      </c>
      <c r="K169" t="s">
        <v>214</v>
      </c>
      <c r="L169" t="s">
        <v>214</v>
      </c>
      <c r="M169" t="s">
        <v>214</v>
      </c>
      <c r="N169" t="s">
        <v>214</v>
      </c>
      <c r="O169" t="s">
        <v>214</v>
      </c>
      <c r="BA169" t="s">
        <v>3215</v>
      </c>
      <c r="BB169">
        <v>0</v>
      </c>
    </row>
    <row r="170" spans="1:54" x14ac:dyDescent="0.25">
      <c r="A170">
        <v>335114</v>
      </c>
      <c r="B170" t="s">
        <v>121</v>
      </c>
      <c r="C170" t="s">
        <v>214</v>
      </c>
      <c r="D170" t="s">
        <v>214</v>
      </c>
      <c r="E170" t="s">
        <v>214</v>
      </c>
      <c r="F170" t="s">
        <v>214</v>
      </c>
      <c r="H170" t="s">
        <v>214</v>
      </c>
      <c r="I170" t="s">
        <v>214</v>
      </c>
      <c r="J170" t="s">
        <v>214</v>
      </c>
      <c r="K170" t="s">
        <v>214</v>
      </c>
      <c r="L170" t="s">
        <v>214</v>
      </c>
      <c r="M170" t="s">
        <v>214</v>
      </c>
      <c r="N170" t="s">
        <v>214</v>
      </c>
      <c r="O170" t="s">
        <v>214</v>
      </c>
      <c r="BA170" t="s">
        <v>3215</v>
      </c>
      <c r="BB170">
        <v>0</v>
      </c>
    </row>
    <row r="171" spans="1:54" x14ac:dyDescent="0.25">
      <c r="A171">
        <v>335115</v>
      </c>
      <c r="B171" t="s">
        <v>121</v>
      </c>
      <c r="D171" t="s">
        <v>214</v>
      </c>
      <c r="E171" t="s">
        <v>214</v>
      </c>
      <c r="F171" t="s">
        <v>214</v>
      </c>
      <c r="G171" t="s">
        <v>214</v>
      </c>
      <c r="H171" t="s">
        <v>214</v>
      </c>
      <c r="I171" t="s">
        <v>214</v>
      </c>
      <c r="J171" t="s">
        <v>214</v>
      </c>
      <c r="K171" t="s">
        <v>214</v>
      </c>
      <c r="L171" t="s">
        <v>214</v>
      </c>
      <c r="M171" t="s">
        <v>214</v>
      </c>
      <c r="N171" t="s">
        <v>214</v>
      </c>
      <c r="O171" t="s">
        <v>214</v>
      </c>
      <c r="BA171" t="s">
        <v>3215</v>
      </c>
      <c r="BB171">
        <v>0</v>
      </c>
    </row>
    <row r="172" spans="1:54" x14ac:dyDescent="0.25">
      <c r="A172">
        <v>335116</v>
      </c>
      <c r="B172" t="s">
        <v>121</v>
      </c>
      <c r="C172" t="s">
        <v>214</v>
      </c>
      <c r="D172" t="s">
        <v>214</v>
      </c>
      <c r="E172" t="s">
        <v>214</v>
      </c>
      <c r="F172" t="s">
        <v>214</v>
      </c>
      <c r="G172" t="s">
        <v>214</v>
      </c>
      <c r="H172" t="s">
        <v>214</v>
      </c>
      <c r="I172" t="s">
        <v>214</v>
      </c>
      <c r="J172" t="s">
        <v>214</v>
      </c>
      <c r="K172" t="s">
        <v>214</v>
      </c>
      <c r="L172" t="s">
        <v>214</v>
      </c>
      <c r="M172" t="s">
        <v>214</v>
      </c>
      <c r="N172" t="s">
        <v>214</v>
      </c>
      <c r="O172" t="s">
        <v>214</v>
      </c>
      <c r="BA172" t="s">
        <v>3215</v>
      </c>
      <c r="BB172">
        <v>0</v>
      </c>
    </row>
    <row r="173" spans="1:54" x14ac:dyDescent="0.25">
      <c r="A173">
        <v>335117</v>
      </c>
      <c r="B173" t="s">
        <v>121</v>
      </c>
      <c r="C173" t="s">
        <v>214</v>
      </c>
      <c r="D173" t="s">
        <v>214</v>
      </c>
      <c r="E173" t="s">
        <v>214</v>
      </c>
      <c r="F173" t="s">
        <v>214</v>
      </c>
      <c r="G173" t="s">
        <v>214</v>
      </c>
      <c r="H173" t="s">
        <v>214</v>
      </c>
      <c r="I173" t="s">
        <v>214</v>
      </c>
      <c r="J173" t="s">
        <v>214</v>
      </c>
      <c r="K173" t="s">
        <v>214</v>
      </c>
      <c r="L173" t="s">
        <v>214</v>
      </c>
      <c r="M173" t="s">
        <v>214</v>
      </c>
      <c r="N173" t="s">
        <v>214</v>
      </c>
      <c r="O173" t="s">
        <v>214</v>
      </c>
      <c r="BA173" t="s">
        <v>3215</v>
      </c>
      <c r="BB173">
        <v>0</v>
      </c>
    </row>
    <row r="174" spans="1:54" x14ac:dyDescent="0.25">
      <c r="A174">
        <v>335122</v>
      </c>
      <c r="B174" t="s">
        <v>121</v>
      </c>
      <c r="C174" t="s">
        <v>214</v>
      </c>
      <c r="D174" t="s">
        <v>214</v>
      </c>
      <c r="E174" t="s">
        <v>214</v>
      </c>
      <c r="F174" t="s">
        <v>214</v>
      </c>
      <c r="G174" t="s">
        <v>214</v>
      </c>
      <c r="H174" t="s">
        <v>214</v>
      </c>
      <c r="I174" t="s">
        <v>214</v>
      </c>
      <c r="J174" t="s">
        <v>214</v>
      </c>
      <c r="K174" t="s">
        <v>214</v>
      </c>
      <c r="L174" t="s">
        <v>214</v>
      </c>
      <c r="M174" t="s">
        <v>214</v>
      </c>
      <c r="N174" t="s">
        <v>214</v>
      </c>
      <c r="O174" t="s">
        <v>214</v>
      </c>
      <c r="BA174" t="s">
        <v>3215</v>
      </c>
      <c r="BB174">
        <v>0</v>
      </c>
    </row>
    <row r="175" spans="1:54" x14ac:dyDescent="0.25">
      <c r="A175">
        <v>335123</v>
      </c>
      <c r="B175" t="s">
        <v>121</v>
      </c>
      <c r="C175" t="s">
        <v>214</v>
      </c>
      <c r="D175" t="s">
        <v>214</v>
      </c>
      <c r="E175" t="s">
        <v>214</v>
      </c>
      <c r="F175" t="s">
        <v>214</v>
      </c>
      <c r="G175" t="s">
        <v>214</v>
      </c>
      <c r="H175" t="s">
        <v>214</v>
      </c>
      <c r="I175" t="s">
        <v>214</v>
      </c>
      <c r="J175" t="s">
        <v>214</v>
      </c>
      <c r="K175" t="s">
        <v>214</v>
      </c>
      <c r="L175" t="s">
        <v>214</v>
      </c>
      <c r="M175" t="s">
        <v>214</v>
      </c>
      <c r="N175" t="s">
        <v>214</v>
      </c>
      <c r="O175" t="s">
        <v>214</v>
      </c>
      <c r="BA175" t="s">
        <v>3215</v>
      </c>
      <c r="BB175">
        <v>0</v>
      </c>
    </row>
    <row r="176" spans="1:54" x14ac:dyDescent="0.25">
      <c r="A176">
        <v>335125</v>
      </c>
      <c r="B176" t="s">
        <v>121</v>
      </c>
      <c r="C176" t="s">
        <v>214</v>
      </c>
      <c r="D176" t="s">
        <v>214</v>
      </c>
      <c r="E176" t="s">
        <v>214</v>
      </c>
      <c r="F176" t="s">
        <v>214</v>
      </c>
      <c r="H176" t="s">
        <v>214</v>
      </c>
      <c r="I176" t="s">
        <v>214</v>
      </c>
      <c r="J176" t="s">
        <v>214</v>
      </c>
      <c r="K176" t="s">
        <v>214</v>
      </c>
      <c r="L176" t="s">
        <v>214</v>
      </c>
      <c r="M176" t="s">
        <v>214</v>
      </c>
      <c r="N176" t="s">
        <v>214</v>
      </c>
      <c r="O176" t="s">
        <v>214</v>
      </c>
      <c r="BA176" t="s">
        <v>3215</v>
      </c>
      <c r="BB176">
        <v>0</v>
      </c>
    </row>
    <row r="177" spans="1:54" x14ac:dyDescent="0.25">
      <c r="A177">
        <v>335134</v>
      </c>
      <c r="B177" t="s">
        <v>121</v>
      </c>
      <c r="D177" t="s">
        <v>214</v>
      </c>
      <c r="H177" t="s">
        <v>214</v>
      </c>
      <c r="I177" t="s">
        <v>214</v>
      </c>
      <c r="K177" t="s">
        <v>214</v>
      </c>
      <c r="N177" t="s">
        <v>214</v>
      </c>
      <c r="O177" t="s">
        <v>214</v>
      </c>
      <c r="BA177" t="s">
        <v>3215</v>
      </c>
      <c r="BB177">
        <v>0</v>
      </c>
    </row>
    <row r="178" spans="1:54" x14ac:dyDescent="0.25">
      <c r="A178">
        <v>335139</v>
      </c>
      <c r="B178" t="s">
        <v>121</v>
      </c>
      <c r="C178" t="s">
        <v>214</v>
      </c>
      <c r="D178" t="s">
        <v>214</v>
      </c>
      <c r="E178" t="s">
        <v>214</v>
      </c>
      <c r="F178" t="s">
        <v>214</v>
      </c>
      <c r="G178" t="s">
        <v>214</v>
      </c>
      <c r="H178" t="s">
        <v>214</v>
      </c>
      <c r="I178" t="s">
        <v>214</v>
      </c>
      <c r="J178" t="s">
        <v>214</v>
      </c>
      <c r="K178" t="s">
        <v>214</v>
      </c>
      <c r="L178" t="s">
        <v>214</v>
      </c>
      <c r="M178" t="s">
        <v>214</v>
      </c>
      <c r="N178" t="s">
        <v>214</v>
      </c>
      <c r="O178" t="s">
        <v>214</v>
      </c>
      <c r="BA178" t="s">
        <v>3215</v>
      </c>
      <c r="BB178">
        <v>0</v>
      </c>
    </row>
    <row r="179" spans="1:54" x14ac:dyDescent="0.25">
      <c r="A179">
        <v>335141</v>
      </c>
      <c r="B179" t="s">
        <v>121</v>
      </c>
      <c r="D179" t="s">
        <v>214</v>
      </c>
      <c r="E179" t="s">
        <v>214</v>
      </c>
      <c r="F179" t="s">
        <v>214</v>
      </c>
      <c r="G179" t="s">
        <v>214</v>
      </c>
      <c r="H179" t="s">
        <v>214</v>
      </c>
      <c r="I179" t="s">
        <v>214</v>
      </c>
      <c r="J179" t="s">
        <v>214</v>
      </c>
      <c r="K179" t="s">
        <v>214</v>
      </c>
      <c r="L179" t="s">
        <v>214</v>
      </c>
      <c r="M179" t="s">
        <v>214</v>
      </c>
      <c r="N179" t="s">
        <v>214</v>
      </c>
      <c r="O179" t="s">
        <v>214</v>
      </c>
      <c r="BA179" t="s">
        <v>3215</v>
      </c>
      <c r="BB179">
        <v>0</v>
      </c>
    </row>
    <row r="180" spans="1:54" x14ac:dyDescent="0.25">
      <c r="A180">
        <v>335149</v>
      </c>
      <c r="B180" t="s">
        <v>121</v>
      </c>
      <c r="C180" t="s">
        <v>214</v>
      </c>
      <c r="E180" t="s">
        <v>214</v>
      </c>
      <c r="F180" t="s">
        <v>214</v>
      </c>
      <c r="J180" t="s">
        <v>214</v>
      </c>
      <c r="K180" t="s">
        <v>214</v>
      </c>
      <c r="M180" t="s">
        <v>214</v>
      </c>
      <c r="N180" t="s">
        <v>214</v>
      </c>
      <c r="O180" t="s">
        <v>214</v>
      </c>
      <c r="BA180" t="s">
        <v>3215</v>
      </c>
      <c r="BB180">
        <v>0</v>
      </c>
    </row>
    <row r="181" spans="1:54" x14ac:dyDescent="0.25">
      <c r="A181">
        <v>335160</v>
      </c>
      <c r="B181" t="s">
        <v>121</v>
      </c>
      <c r="D181" t="s">
        <v>214</v>
      </c>
      <c r="E181" t="s">
        <v>214</v>
      </c>
      <c r="F181" t="s">
        <v>214</v>
      </c>
      <c r="G181" t="s">
        <v>214</v>
      </c>
      <c r="I181" t="s">
        <v>214</v>
      </c>
      <c r="K181" t="s">
        <v>214</v>
      </c>
      <c r="N181" t="s">
        <v>214</v>
      </c>
      <c r="O181" t="s">
        <v>214</v>
      </c>
      <c r="BA181" t="s">
        <v>3215</v>
      </c>
      <c r="BB181">
        <v>0</v>
      </c>
    </row>
    <row r="182" spans="1:54" x14ac:dyDescent="0.25">
      <c r="A182">
        <v>335165</v>
      </c>
      <c r="B182" t="s">
        <v>121</v>
      </c>
      <c r="C182" t="s">
        <v>214</v>
      </c>
      <c r="D182" t="s">
        <v>214</v>
      </c>
      <c r="E182" t="s">
        <v>214</v>
      </c>
      <c r="F182" t="s">
        <v>214</v>
      </c>
      <c r="G182" t="s">
        <v>214</v>
      </c>
      <c r="H182" t="s">
        <v>214</v>
      </c>
      <c r="I182" t="s">
        <v>214</v>
      </c>
      <c r="J182" t="s">
        <v>214</v>
      </c>
      <c r="K182" t="s">
        <v>214</v>
      </c>
      <c r="L182" t="s">
        <v>214</v>
      </c>
      <c r="M182" t="s">
        <v>214</v>
      </c>
      <c r="N182" t="s">
        <v>214</v>
      </c>
      <c r="O182" t="s">
        <v>214</v>
      </c>
      <c r="BA182" t="s">
        <v>3215</v>
      </c>
      <c r="BB182">
        <v>0</v>
      </c>
    </row>
    <row r="183" spans="1:54" x14ac:dyDescent="0.25">
      <c r="A183">
        <v>335166</v>
      </c>
      <c r="B183" t="s">
        <v>121</v>
      </c>
      <c r="C183" t="s">
        <v>214</v>
      </c>
      <c r="D183" t="s">
        <v>214</v>
      </c>
      <c r="E183" t="s">
        <v>214</v>
      </c>
      <c r="F183" t="s">
        <v>214</v>
      </c>
      <c r="G183" t="s">
        <v>214</v>
      </c>
      <c r="H183" t="s">
        <v>214</v>
      </c>
      <c r="I183" t="s">
        <v>214</v>
      </c>
      <c r="J183" t="s">
        <v>214</v>
      </c>
      <c r="K183" t="s">
        <v>214</v>
      </c>
      <c r="L183" t="s">
        <v>214</v>
      </c>
      <c r="M183" t="s">
        <v>214</v>
      </c>
      <c r="N183" t="s">
        <v>214</v>
      </c>
      <c r="O183" t="s">
        <v>214</v>
      </c>
      <c r="BA183" t="s">
        <v>3215</v>
      </c>
      <c r="BB183">
        <v>0</v>
      </c>
    </row>
    <row r="184" spans="1:54" x14ac:dyDescent="0.25">
      <c r="A184">
        <v>335171</v>
      </c>
      <c r="B184" t="s">
        <v>121</v>
      </c>
      <c r="C184" t="s">
        <v>214</v>
      </c>
      <c r="D184" t="s">
        <v>214</v>
      </c>
      <c r="E184" t="s">
        <v>214</v>
      </c>
      <c r="F184" t="s">
        <v>214</v>
      </c>
      <c r="G184" t="s">
        <v>214</v>
      </c>
      <c r="H184" t="s">
        <v>214</v>
      </c>
      <c r="I184" t="s">
        <v>214</v>
      </c>
      <c r="J184" t="s">
        <v>214</v>
      </c>
      <c r="K184" t="s">
        <v>214</v>
      </c>
      <c r="L184" t="s">
        <v>214</v>
      </c>
      <c r="M184" t="s">
        <v>214</v>
      </c>
      <c r="N184" t="s">
        <v>214</v>
      </c>
      <c r="O184" t="s">
        <v>214</v>
      </c>
      <c r="BA184" t="s">
        <v>3215</v>
      </c>
      <c r="BB184">
        <v>0</v>
      </c>
    </row>
    <row r="185" spans="1:54" x14ac:dyDescent="0.25">
      <c r="A185">
        <v>335175</v>
      </c>
      <c r="B185" t="s">
        <v>121</v>
      </c>
      <c r="C185" t="s">
        <v>214</v>
      </c>
      <c r="D185" t="s">
        <v>214</v>
      </c>
      <c r="E185" t="s">
        <v>214</v>
      </c>
      <c r="F185" t="s">
        <v>214</v>
      </c>
      <c r="G185" t="s">
        <v>214</v>
      </c>
      <c r="H185" t="s">
        <v>214</v>
      </c>
      <c r="I185" t="s">
        <v>214</v>
      </c>
      <c r="J185" t="s">
        <v>214</v>
      </c>
      <c r="K185" t="s">
        <v>214</v>
      </c>
      <c r="L185" t="s">
        <v>214</v>
      </c>
      <c r="M185" t="s">
        <v>214</v>
      </c>
      <c r="N185" t="s">
        <v>214</v>
      </c>
      <c r="O185" t="s">
        <v>214</v>
      </c>
      <c r="BA185" t="s">
        <v>3215</v>
      </c>
      <c r="BB185">
        <v>0</v>
      </c>
    </row>
    <row r="186" spans="1:54" x14ac:dyDescent="0.25">
      <c r="A186">
        <v>335176</v>
      </c>
      <c r="B186" t="s">
        <v>121</v>
      </c>
      <c r="C186" t="s">
        <v>214</v>
      </c>
      <c r="D186" t="s">
        <v>214</v>
      </c>
      <c r="E186" t="s">
        <v>214</v>
      </c>
      <c r="F186" t="s">
        <v>214</v>
      </c>
      <c r="G186" t="s">
        <v>214</v>
      </c>
      <c r="H186" t="s">
        <v>214</v>
      </c>
      <c r="I186" t="s">
        <v>214</v>
      </c>
      <c r="J186" t="s">
        <v>214</v>
      </c>
      <c r="K186" t="s">
        <v>214</v>
      </c>
      <c r="L186" t="s">
        <v>214</v>
      </c>
      <c r="M186" t="s">
        <v>214</v>
      </c>
      <c r="N186" t="s">
        <v>214</v>
      </c>
      <c r="O186" t="s">
        <v>214</v>
      </c>
      <c r="BA186" t="s">
        <v>3215</v>
      </c>
      <c r="BB186">
        <v>0</v>
      </c>
    </row>
    <row r="187" spans="1:54" x14ac:dyDescent="0.25">
      <c r="A187">
        <v>335178</v>
      </c>
      <c r="B187" t="s">
        <v>121</v>
      </c>
      <c r="D187" t="s">
        <v>214</v>
      </c>
      <c r="E187" t="s">
        <v>214</v>
      </c>
      <c r="F187" t="s">
        <v>214</v>
      </c>
      <c r="H187" t="s">
        <v>214</v>
      </c>
      <c r="I187" t="s">
        <v>214</v>
      </c>
      <c r="J187" t="s">
        <v>214</v>
      </c>
      <c r="K187" t="s">
        <v>214</v>
      </c>
      <c r="L187" t="s">
        <v>214</v>
      </c>
      <c r="M187" t="s">
        <v>214</v>
      </c>
      <c r="N187" t="s">
        <v>214</v>
      </c>
      <c r="O187" t="s">
        <v>214</v>
      </c>
      <c r="BA187" t="s">
        <v>3215</v>
      </c>
      <c r="BB187">
        <v>0</v>
      </c>
    </row>
    <row r="188" spans="1:54" x14ac:dyDescent="0.25">
      <c r="A188">
        <v>335182</v>
      </c>
      <c r="B188" t="s">
        <v>121</v>
      </c>
      <c r="C188" t="s">
        <v>214</v>
      </c>
      <c r="D188" t="s">
        <v>214</v>
      </c>
      <c r="E188" t="s">
        <v>214</v>
      </c>
      <c r="F188" t="s">
        <v>214</v>
      </c>
      <c r="G188" t="s">
        <v>214</v>
      </c>
      <c r="H188" t="s">
        <v>214</v>
      </c>
      <c r="I188" t="s">
        <v>214</v>
      </c>
      <c r="J188" t="s">
        <v>214</v>
      </c>
      <c r="K188" t="s">
        <v>214</v>
      </c>
      <c r="L188" t="s">
        <v>214</v>
      </c>
      <c r="M188" t="s">
        <v>214</v>
      </c>
      <c r="N188" t="s">
        <v>214</v>
      </c>
      <c r="O188" t="s">
        <v>214</v>
      </c>
      <c r="BA188" t="s">
        <v>3215</v>
      </c>
      <c r="BB188">
        <v>0</v>
      </c>
    </row>
    <row r="189" spans="1:54" x14ac:dyDescent="0.25">
      <c r="A189">
        <v>335190</v>
      </c>
      <c r="B189" t="s">
        <v>121</v>
      </c>
      <c r="C189" t="s">
        <v>214</v>
      </c>
      <c r="D189" t="s">
        <v>214</v>
      </c>
      <c r="F189" t="s">
        <v>214</v>
      </c>
      <c r="G189" t="s">
        <v>214</v>
      </c>
      <c r="H189" t="s">
        <v>214</v>
      </c>
      <c r="I189" t="s">
        <v>214</v>
      </c>
      <c r="J189" t="s">
        <v>214</v>
      </c>
      <c r="K189" t="s">
        <v>214</v>
      </c>
      <c r="L189" t="s">
        <v>214</v>
      </c>
      <c r="M189" t="s">
        <v>214</v>
      </c>
      <c r="N189" t="s">
        <v>214</v>
      </c>
      <c r="O189" t="s">
        <v>214</v>
      </c>
      <c r="BA189" t="s">
        <v>3215</v>
      </c>
      <c r="BB189">
        <v>0</v>
      </c>
    </row>
    <row r="190" spans="1:54" x14ac:dyDescent="0.25">
      <c r="A190">
        <v>335197</v>
      </c>
      <c r="B190" t="s">
        <v>121</v>
      </c>
      <c r="C190" t="s">
        <v>214</v>
      </c>
      <c r="D190" t="s">
        <v>214</v>
      </c>
      <c r="E190" t="s">
        <v>214</v>
      </c>
      <c r="F190" t="s">
        <v>214</v>
      </c>
      <c r="G190" t="s">
        <v>214</v>
      </c>
      <c r="H190" t="s">
        <v>214</v>
      </c>
      <c r="I190" t="s">
        <v>214</v>
      </c>
      <c r="J190" t="s">
        <v>214</v>
      </c>
      <c r="K190" t="s">
        <v>214</v>
      </c>
      <c r="L190" t="s">
        <v>214</v>
      </c>
      <c r="M190" t="s">
        <v>214</v>
      </c>
      <c r="N190" t="s">
        <v>214</v>
      </c>
      <c r="O190" t="s">
        <v>214</v>
      </c>
      <c r="BA190" t="s">
        <v>3215</v>
      </c>
      <c r="BB190">
        <v>0</v>
      </c>
    </row>
    <row r="191" spans="1:54" x14ac:dyDescent="0.25">
      <c r="A191">
        <v>335201</v>
      </c>
      <c r="B191" t="s">
        <v>121</v>
      </c>
      <c r="C191" t="s">
        <v>214</v>
      </c>
      <c r="D191" t="s">
        <v>214</v>
      </c>
      <c r="E191" t="s">
        <v>214</v>
      </c>
      <c r="F191" t="s">
        <v>214</v>
      </c>
      <c r="G191" t="s">
        <v>214</v>
      </c>
      <c r="H191" t="s">
        <v>214</v>
      </c>
      <c r="I191" t="s">
        <v>214</v>
      </c>
      <c r="J191" t="s">
        <v>214</v>
      </c>
      <c r="K191" t="s">
        <v>214</v>
      </c>
      <c r="L191" t="s">
        <v>214</v>
      </c>
      <c r="M191" t="s">
        <v>214</v>
      </c>
      <c r="N191" t="s">
        <v>214</v>
      </c>
      <c r="O191" t="s">
        <v>214</v>
      </c>
      <c r="BA191" t="s">
        <v>3215</v>
      </c>
      <c r="BB191">
        <v>0</v>
      </c>
    </row>
    <row r="192" spans="1:54" x14ac:dyDescent="0.25">
      <c r="A192">
        <v>335203</v>
      </c>
      <c r="B192" t="s">
        <v>121</v>
      </c>
      <c r="D192" t="s">
        <v>214</v>
      </c>
      <c r="F192" t="s">
        <v>214</v>
      </c>
      <c r="H192" t="s">
        <v>214</v>
      </c>
      <c r="J192" t="s">
        <v>214</v>
      </c>
      <c r="K192" t="s">
        <v>214</v>
      </c>
      <c r="L192" t="s">
        <v>214</v>
      </c>
      <c r="M192" t="s">
        <v>214</v>
      </c>
      <c r="N192" t="s">
        <v>214</v>
      </c>
      <c r="O192" t="s">
        <v>214</v>
      </c>
      <c r="BA192" t="s">
        <v>3215</v>
      </c>
      <c r="BB192">
        <v>0</v>
      </c>
    </row>
    <row r="193" spans="1:54" x14ac:dyDescent="0.25">
      <c r="A193">
        <v>335204</v>
      </c>
      <c r="B193" t="s">
        <v>121</v>
      </c>
      <c r="C193" t="s">
        <v>214</v>
      </c>
      <c r="D193" t="s">
        <v>214</v>
      </c>
      <c r="E193" t="s">
        <v>214</v>
      </c>
      <c r="F193" t="s">
        <v>214</v>
      </c>
      <c r="H193" t="s">
        <v>214</v>
      </c>
      <c r="I193" t="s">
        <v>214</v>
      </c>
      <c r="J193" t="s">
        <v>214</v>
      </c>
      <c r="K193" t="s">
        <v>214</v>
      </c>
      <c r="L193" t="s">
        <v>214</v>
      </c>
      <c r="M193" t="s">
        <v>214</v>
      </c>
      <c r="N193" t="s">
        <v>214</v>
      </c>
      <c r="O193" t="s">
        <v>214</v>
      </c>
      <c r="BA193" t="s">
        <v>3215</v>
      </c>
      <c r="BB193">
        <v>0</v>
      </c>
    </row>
    <row r="194" spans="1:54" x14ac:dyDescent="0.25">
      <c r="A194">
        <v>335205</v>
      </c>
      <c r="B194" t="s">
        <v>121</v>
      </c>
      <c r="C194" t="s">
        <v>214</v>
      </c>
      <c r="D194" t="s">
        <v>214</v>
      </c>
      <c r="E194" t="s">
        <v>214</v>
      </c>
      <c r="F194" t="s">
        <v>214</v>
      </c>
      <c r="G194" t="s">
        <v>214</v>
      </c>
      <c r="H194" t="s">
        <v>214</v>
      </c>
      <c r="I194" t="s">
        <v>214</v>
      </c>
      <c r="J194" t="s">
        <v>214</v>
      </c>
      <c r="K194" t="s">
        <v>214</v>
      </c>
      <c r="L194" t="s">
        <v>214</v>
      </c>
      <c r="M194" t="s">
        <v>214</v>
      </c>
      <c r="N194" t="s">
        <v>214</v>
      </c>
      <c r="O194" t="s">
        <v>214</v>
      </c>
      <c r="BA194" t="s">
        <v>3215</v>
      </c>
      <c r="BB194">
        <v>0</v>
      </c>
    </row>
    <row r="195" spans="1:54" x14ac:dyDescent="0.25">
      <c r="A195">
        <v>335208</v>
      </c>
      <c r="B195" t="s">
        <v>121</v>
      </c>
      <c r="C195" t="s">
        <v>214</v>
      </c>
      <c r="D195" t="s">
        <v>214</v>
      </c>
      <c r="E195" t="s">
        <v>214</v>
      </c>
      <c r="F195" t="s">
        <v>214</v>
      </c>
      <c r="G195" t="s">
        <v>214</v>
      </c>
      <c r="H195" t="s">
        <v>214</v>
      </c>
      <c r="I195" t="s">
        <v>214</v>
      </c>
      <c r="J195" t="s">
        <v>214</v>
      </c>
      <c r="K195" t="s">
        <v>214</v>
      </c>
      <c r="L195" t="s">
        <v>214</v>
      </c>
      <c r="M195" t="s">
        <v>214</v>
      </c>
      <c r="N195" t="s">
        <v>214</v>
      </c>
      <c r="O195" t="s">
        <v>214</v>
      </c>
      <c r="BA195" t="s">
        <v>3215</v>
      </c>
      <c r="BB195">
        <v>0</v>
      </c>
    </row>
    <row r="196" spans="1:54" x14ac:dyDescent="0.25">
      <c r="A196">
        <v>335210</v>
      </c>
      <c r="B196" t="s">
        <v>121</v>
      </c>
      <c r="F196" t="s">
        <v>214</v>
      </c>
      <c r="I196" t="s">
        <v>214</v>
      </c>
      <c r="J196" t="s">
        <v>214</v>
      </c>
      <c r="K196" t="s">
        <v>214</v>
      </c>
      <c r="L196" t="s">
        <v>214</v>
      </c>
      <c r="M196" t="s">
        <v>214</v>
      </c>
      <c r="N196" t="s">
        <v>214</v>
      </c>
      <c r="O196" t="s">
        <v>214</v>
      </c>
      <c r="BA196" t="s">
        <v>3215</v>
      </c>
      <c r="BB196">
        <v>0</v>
      </c>
    </row>
    <row r="197" spans="1:54" x14ac:dyDescent="0.25">
      <c r="A197">
        <v>335217</v>
      </c>
      <c r="B197" t="s">
        <v>121</v>
      </c>
      <c r="C197" t="s">
        <v>214</v>
      </c>
      <c r="D197" t="s">
        <v>214</v>
      </c>
      <c r="E197" t="s">
        <v>214</v>
      </c>
      <c r="F197" t="s">
        <v>214</v>
      </c>
      <c r="G197" t="s">
        <v>214</v>
      </c>
      <c r="H197" t="s">
        <v>214</v>
      </c>
      <c r="I197" t="s">
        <v>214</v>
      </c>
      <c r="J197" t="s">
        <v>214</v>
      </c>
      <c r="K197" t="s">
        <v>214</v>
      </c>
      <c r="L197" t="s">
        <v>214</v>
      </c>
      <c r="M197" t="s">
        <v>214</v>
      </c>
      <c r="N197" t="s">
        <v>214</v>
      </c>
      <c r="O197" t="s">
        <v>214</v>
      </c>
      <c r="BA197" t="s">
        <v>3215</v>
      </c>
      <c r="BB197">
        <v>0</v>
      </c>
    </row>
    <row r="198" spans="1:54" x14ac:dyDescent="0.25">
      <c r="A198">
        <v>335220</v>
      </c>
      <c r="B198" t="s">
        <v>121</v>
      </c>
      <c r="C198" t="s">
        <v>214</v>
      </c>
      <c r="D198" t="s">
        <v>214</v>
      </c>
      <c r="E198" t="s">
        <v>214</v>
      </c>
      <c r="F198" t="s">
        <v>214</v>
      </c>
      <c r="G198" t="s">
        <v>214</v>
      </c>
      <c r="H198" t="s">
        <v>214</v>
      </c>
      <c r="I198" t="s">
        <v>214</v>
      </c>
      <c r="J198" t="s">
        <v>214</v>
      </c>
      <c r="K198" t="s">
        <v>214</v>
      </c>
      <c r="L198" t="s">
        <v>214</v>
      </c>
      <c r="M198" t="s">
        <v>214</v>
      </c>
      <c r="N198" t="s">
        <v>214</v>
      </c>
      <c r="O198" t="s">
        <v>214</v>
      </c>
      <c r="BA198" t="s">
        <v>3215</v>
      </c>
      <c r="BB198">
        <v>0</v>
      </c>
    </row>
    <row r="199" spans="1:54" x14ac:dyDescent="0.25">
      <c r="A199">
        <v>335223</v>
      </c>
      <c r="B199" t="s">
        <v>121</v>
      </c>
      <c r="C199" t="s">
        <v>214</v>
      </c>
      <c r="D199" t="s">
        <v>214</v>
      </c>
      <c r="E199" t="s">
        <v>214</v>
      </c>
      <c r="F199" t="s">
        <v>214</v>
      </c>
      <c r="G199" t="s">
        <v>214</v>
      </c>
      <c r="H199" t="s">
        <v>214</v>
      </c>
      <c r="I199" t="s">
        <v>214</v>
      </c>
      <c r="J199" t="s">
        <v>214</v>
      </c>
      <c r="K199" t="s">
        <v>214</v>
      </c>
      <c r="L199" t="s">
        <v>214</v>
      </c>
      <c r="M199" t="s">
        <v>214</v>
      </c>
      <c r="N199" t="s">
        <v>214</v>
      </c>
      <c r="O199" t="s">
        <v>214</v>
      </c>
      <c r="BA199" t="s">
        <v>3215</v>
      </c>
      <c r="BB199">
        <v>0</v>
      </c>
    </row>
    <row r="200" spans="1:54" x14ac:dyDescent="0.25">
      <c r="A200">
        <v>335226</v>
      </c>
      <c r="B200" t="s">
        <v>121</v>
      </c>
      <c r="C200" t="s">
        <v>214</v>
      </c>
      <c r="D200" t="s">
        <v>214</v>
      </c>
      <c r="E200" t="s">
        <v>214</v>
      </c>
      <c r="F200" t="s">
        <v>214</v>
      </c>
      <c r="G200" t="s">
        <v>214</v>
      </c>
      <c r="H200" t="s">
        <v>214</v>
      </c>
      <c r="I200" t="s">
        <v>214</v>
      </c>
      <c r="J200" t="s">
        <v>214</v>
      </c>
      <c r="K200" t="s">
        <v>214</v>
      </c>
      <c r="L200" t="s">
        <v>214</v>
      </c>
      <c r="M200" t="s">
        <v>214</v>
      </c>
      <c r="N200" t="s">
        <v>214</v>
      </c>
      <c r="O200" t="s">
        <v>214</v>
      </c>
      <c r="BA200" t="s">
        <v>3215</v>
      </c>
      <c r="BB200">
        <v>0</v>
      </c>
    </row>
    <row r="201" spans="1:54" x14ac:dyDescent="0.25">
      <c r="A201">
        <v>335227</v>
      </c>
      <c r="B201" t="s">
        <v>121</v>
      </c>
      <c r="C201" t="s">
        <v>214</v>
      </c>
      <c r="D201" t="s">
        <v>214</v>
      </c>
      <c r="E201" t="s">
        <v>214</v>
      </c>
      <c r="F201" t="s">
        <v>214</v>
      </c>
      <c r="G201" t="s">
        <v>214</v>
      </c>
      <c r="H201" t="s">
        <v>214</v>
      </c>
      <c r="I201" t="s">
        <v>214</v>
      </c>
      <c r="J201" t="s">
        <v>214</v>
      </c>
      <c r="K201" t="s">
        <v>214</v>
      </c>
      <c r="L201" t="s">
        <v>214</v>
      </c>
      <c r="M201" t="s">
        <v>214</v>
      </c>
      <c r="N201" t="s">
        <v>214</v>
      </c>
      <c r="O201" t="s">
        <v>214</v>
      </c>
      <c r="BA201" t="s">
        <v>3215</v>
      </c>
      <c r="BB201">
        <v>0</v>
      </c>
    </row>
    <row r="202" spans="1:54" x14ac:dyDescent="0.25">
      <c r="A202">
        <v>335229</v>
      </c>
      <c r="B202" t="s">
        <v>121</v>
      </c>
      <c r="C202" t="s">
        <v>214</v>
      </c>
      <c r="D202" t="s">
        <v>214</v>
      </c>
      <c r="E202" t="s">
        <v>214</v>
      </c>
      <c r="F202" t="s">
        <v>214</v>
      </c>
      <c r="G202" t="s">
        <v>214</v>
      </c>
      <c r="H202" t="s">
        <v>214</v>
      </c>
      <c r="I202" t="s">
        <v>214</v>
      </c>
      <c r="J202" t="s">
        <v>214</v>
      </c>
      <c r="K202" t="s">
        <v>214</v>
      </c>
      <c r="L202" t="s">
        <v>214</v>
      </c>
      <c r="M202" t="s">
        <v>214</v>
      </c>
      <c r="N202" t="s">
        <v>214</v>
      </c>
      <c r="O202" t="s">
        <v>214</v>
      </c>
      <c r="BA202" t="s">
        <v>3215</v>
      </c>
      <c r="BB202">
        <v>0</v>
      </c>
    </row>
    <row r="203" spans="1:54" x14ac:dyDescent="0.25">
      <c r="A203">
        <v>335236</v>
      </c>
      <c r="B203" t="s">
        <v>121</v>
      </c>
      <c r="D203" t="s">
        <v>214</v>
      </c>
      <c r="E203" t="s">
        <v>214</v>
      </c>
      <c r="F203" t="s">
        <v>214</v>
      </c>
      <c r="G203" t="s">
        <v>214</v>
      </c>
      <c r="H203" t="s">
        <v>214</v>
      </c>
      <c r="I203" t="s">
        <v>214</v>
      </c>
      <c r="J203" t="s">
        <v>214</v>
      </c>
      <c r="K203" t="s">
        <v>214</v>
      </c>
      <c r="L203" t="s">
        <v>214</v>
      </c>
      <c r="M203" t="s">
        <v>214</v>
      </c>
      <c r="N203" t="s">
        <v>214</v>
      </c>
      <c r="O203" t="s">
        <v>214</v>
      </c>
      <c r="BA203" t="s">
        <v>3215</v>
      </c>
      <c r="BB203">
        <v>0</v>
      </c>
    </row>
    <row r="204" spans="1:54" x14ac:dyDescent="0.25">
      <c r="A204">
        <v>335238</v>
      </c>
      <c r="B204" t="s">
        <v>121</v>
      </c>
      <c r="C204" t="s">
        <v>214</v>
      </c>
      <c r="D204" t="s">
        <v>214</v>
      </c>
      <c r="E204" t="s">
        <v>214</v>
      </c>
      <c r="F204" t="s">
        <v>214</v>
      </c>
      <c r="G204" t="s">
        <v>214</v>
      </c>
      <c r="H204" t="s">
        <v>214</v>
      </c>
      <c r="I204" t="s">
        <v>214</v>
      </c>
      <c r="J204" t="s">
        <v>214</v>
      </c>
      <c r="K204" t="s">
        <v>214</v>
      </c>
      <c r="L204" t="s">
        <v>214</v>
      </c>
      <c r="M204" t="s">
        <v>214</v>
      </c>
      <c r="N204" t="s">
        <v>214</v>
      </c>
      <c r="O204" t="s">
        <v>214</v>
      </c>
      <c r="BA204" t="s">
        <v>3215</v>
      </c>
      <c r="BB204">
        <v>0</v>
      </c>
    </row>
    <row r="205" spans="1:54" x14ac:dyDescent="0.25">
      <c r="A205">
        <v>335239</v>
      </c>
      <c r="B205" t="s">
        <v>121</v>
      </c>
      <c r="C205" t="s">
        <v>214</v>
      </c>
      <c r="D205" t="s">
        <v>214</v>
      </c>
      <c r="E205" t="s">
        <v>214</v>
      </c>
      <c r="F205" t="s">
        <v>214</v>
      </c>
      <c r="G205" t="s">
        <v>214</v>
      </c>
      <c r="H205" t="s">
        <v>214</v>
      </c>
      <c r="I205" t="s">
        <v>214</v>
      </c>
      <c r="J205" t="s">
        <v>214</v>
      </c>
      <c r="K205" t="s">
        <v>214</v>
      </c>
      <c r="L205" t="s">
        <v>214</v>
      </c>
      <c r="M205" t="s">
        <v>214</v>
      </c>
      <c r="N205" t="s">
        <v>214</v>
      </c>
      <c r="O205" t="s">
        <v>214</v>
      </c>
      <c r="BA205" t="s">
        <v>3215</v>
      </c>
      <c r="BB205">
        <v>0</v>
      </c>
    </row>
    <row r="206" spans="1:54" x14ac:dyDescent="0.25">
      <c r="A206">
        <v>335240</v>
      </c>
      <c r="B206" t="s">
        <v>121</v>
      </c>
      <c r="C206" t="s">
        <v>214</v>
      </c>
      <c r="D206" t="s">
        <v>214</v>
      </c>
      <c r="E206" t="s">
        <v>214</v>
      </c>
      <c r="F206" t="s">
        <v>214</v>
      </c>
      <c r="G206" t="s">
        <v>214</v>
      </c>
      <c r="H206" t="s">
        <v>214</v>
      </c>
      <c r="I206" t="s">
        <v>214</v>
      </c>
      <c r="J206" t="s">
        <v>214</v>
      </c>
      <c r="K206" t="s">
        <v>214</v>
      </c>
      <c r="L206" t="s">
        <v>214</v>
      </c>
      <c r="M206" t="s">
        <v>214</v>
      </c>
      <c r="N206" t="s">
        <v>214</v>
      </c>
      <c r="O206" t="s">
        <v>214</v>
      </c>
      <c r="BA206" t="s">
        <v>3215</v>
      </c>
      <c r="BB206">
        <v>0</v>
      </c>
    </row>
    <row r="207" spans="1:54" x14ac:dyDescent="0.25">
      <c r="A207">
        <v>335243</v>
      </c>
      <c r="B207" t="s">
        <v>121</v>
      </c>
      <c r="D207" t="s">
        <v>214</v>
      </c>
      <c r="E207" t="s">
        <v>214</v>
      </c>
      <c r="F207" t="s">
        <v>214</v>
      </c>
      <c r="G207" t="s">
        <v>214</v>
      </c>
      <c r="H207" t="s">
        <v>214</v>
      </c>
      <c r="J207" t="s">
        <v>214</v>
      </c>
      <c r="K207" t="s">
        <v>214</v>
      </c>
      <c r="L207" t="s">
        <v>214</v>
      </c>
      <c r="M207" t="s">
        <v>214</v>
      </c>
      <c r="N207" t="s">
        <v>214</v>
      </c>
      <c r="O207" t="s">
        <v>214</v>
      </c>
      <c r="BA207" t="s">
        <v>3215</v>
      </c>
      <c r="BB207">
        <v>0</v>
      </c>
    </row>
    <row r="208" spans="1:54" x14ac:dyDescent="0.25">
      <c r="A208">
        <v>335250</v>
      </c>
      <c r="B208" t="s">
        <v>121</v>
      </c>
      <c r="C208" t="s">
        <v>214</v>
      </c>
      <c r="D208" t="s">
        <v>214</v>
      </c>
      <c r="F208" t="s">
        <v>214</v>
      </c>
      <c r="G208" t="s">
        <v>214</v>
      </c>
      <c r="H208" t="s">
        <v>214</v>
      </c>
      <c r="J208" t="s">
        <v>214</v>
      </c>
      <c r="K208" t="s">
        <v>214</v>
      </c>
      <c r="L208" t="s">
        <v>214</v>
      </c>
      <c r="M208" t="s">
        <v>214</v>
      </c>
      <c r="N208" t="s">
        <v>214</v>
      </c>
      <c r="O208" t="s">
        <v>214</v>
      </c>
      <c r="BA208" t="s">
        <v>3215</v>
      </c>
      <c r="BB208">
        <v>0</v>
      </c>
    </row>
    <row r="209" spans="1:54" x14ac:dyDescent="0.25">
      <c r="A209">
        <v>335251</v>
      </c>
      <c r="B209" t="s">
        <v>121</v>
      </c>
      <c r="F209" t="s">
        <v>214</v>
      </c>
      <c r="G209" t="s">
        <v>214</v>
      </c>
      <c r="I209" t="s">
        <v>214</v>
      </c>
      <c r="J209" t="s">
        <v>214</v>
      </c>
      <c r="K209" t="s">
        <v>214</v>
      </c>
      <c r="M209" t="s">
        <v>214</v>
      </c>
      <c r="N209" t="s">
        <v>214</v>
      </c>
      <c r="O209" t="s">
        <v>214</v>
      </c>
      <c r="BA209" t="s">
        <v>3215</v>
      </c>
      <c r="BB209">
        <v>0</v>
      </c>
    </row>
    <row r="210" spans="1:54" x14ac:dyDescent="0.25">
      <c r="A210">
        <v>335257</v>
      </c>
      <c r="B210" t="s">
        <v>121</v>
      </c>
      <c r="C210" t="s">
        <v>214</v>
      </c>
      <c r="D210" t="s">
        <v>214</v>
      </c>
      <c r="E210" t="s">
        <v>214</v>
      </c>
      <c r="F210" t="s">
        <v>214</v>
      </c>
      <c r="G210" t="s">
        <v>214</v>
      </c>
      <c r="H210" t="s">
        <v>214</v>
      </c>
      <c r="I210" t="s">
        <v>214</v>
      </c>
      <c r="J210" t="s">
        <v>214</v>
      </c>
      <c r="K210" t="s">
        <v>214</v>
      </c>
      <c r="L210" t="s">
        <v>214</v>
      </c>
      <c r="M210" t="s">
        <v>214</v>
      </c>
      <c r="N210" t="s">
        <v>214</v>
      </c>
      <c r="O210" t="s">
        <v>214</v>
      </c>
      <c r="BA210" t="s">
        <v>3215</v>
      </c>
      <c r="BB210">
        <v>0</v>
      </c>
    </row>
    <row r="211" spans="1:54" x14ac:dyDescent="0.25">
      <c r="A211">
        <v>335263</v>
      </c>
      <c r="B211" t="s">
        <v>121</v>
      </c>
      <c r="C211" t="s">
        <v>214</v>
      </c>
      <c r="E211" t="s">
        <v>214</v>
      </c>
      <c r="F211" t="s">
        <v>214</v>
      </c>
      <c r="G211" t="s">
        <v>214</v>
      </c>
      <c r="H211" t="s">
        <v>214</v>
      </c>
      <c r="I211" t="s">
        <v>214</v>
      </c>
      <c r="J211" t="s">
        <v>214</v>
      </c>
      <c r="K211" t="s">
        <v>214</v>
      </c>
      <c r="L211" t="s">
        <v>214</v>
      </c>
      <c r="M211" t="s">
        <v>214</v>
      </c>
      <c r="N211" t="s">
        <v>214</v>
      </c>
      <c r="O211" t="s">
        <v>214</v>
      </c>
      <c r="BA211" t="s">
        <v>3215</v>
      </c>
      <c r="BB211">
        <v>0</v>
      </c>
    </row>
    <row r="212" spans="1:54" x14ac:dyDescent="0.25">
      <c r="A212">
        <v>335264</v>
      </c>
      <c r="B212" t="s">
        <v>121</v>
      </c>
      <c r="D212" t="s">
        <v>214</v>
      </c>
      <c r="E212" t="s">
        <v>214</v>
      </c>
      <c r="F212" t="s">
        <v>214</v>
      </c>
      <c r="H212" t="s">
        <v>214</v>
      </c>
      <c r="J212" t="s">
        <v>214</v>
      </c>
      <c r="K212" t="s">
        <v>214</v>
      </c>
      <c r="L212" t="s">
        <v>214</v>
      </c>
      <c r="N212" t="s">
        <v>214</v>
      </c>
      <c r="O212" t="s">
        <v>214</v>
      </c>
      <c r="BA212" t="s">
        <v>3215</v>
      </c>
      <c r="BB212">
        <v>0</v>
      </c>
    </row>
    <row r="213" spans="1:54" x14ac:dyDescent="0.25">
      <c r="A213">
        <v>335265</v>
      </c>
      <c r="B213" t="s">
        <v>121</v>
      </c>
      <c r="C213" t="s">
        <v>214</v>
      </c>
      <c r="D213" t="s">
        <v>214</v>
      </c>
      <c r="E213" t="s">
        <v>214</v>
      </c>
      <c r="F213" t="s">
        <v>214</v>
      </c>
      <c r="G213" t="s">
        <v>214</v>
      </c>
      <c r="H213" t="s">
        <v>214</v>
      </c>
      <c r="I213" t="s">
        <v>214</v>
      </c>
      <c r="J213" t="s">
        <v>214</v>
      </c>
      <c r="K213" t="s">
        <v>214</v>
      </c>
      <c r="L213" t="s">
        <v>214</v>
      </c>
      <c r="M213" t="s">
        <v>214</v>
      </c>
      <c r="N213" t="s">
        <v>214</v>
      </c>
      <c r="O213" t="s">
        <v>214</v>
      </c>
      <c r="BA213" t="s">
        <v>3215</v>
      </c>
      <c r="BB213">
        <v>0</v>
      </c>
    </row>
    <row r="214" spans="1:54" x14ac:dyDescent="0.25">
      <c r="A214">
        <v>335270</v>
      </c>
      <c r="B214" t="s">
        <v>121</v>
      </c>
      <c r="C214" t="s">
        <v>214</v>
      </c>
      <c r="D214" t="s">
        <v>214</v>
      </c>
      <c r="E214" t="s">
        <v>214</v>
      </c>
      <c r="F214" t="s">
        <v>214</v>
      </c>
      <c r="G214" t="s">
        <v>214</v>
      </c>
      <c r="H214" t="s">
        <v>214</v>
      </c>
      <c r="I214" t="s">
        <v>214</v>
      </c>
      <c r="J214" t="s">
        <v>214</v>
      </c>
      <c r="K214" t="s">
        <v>214</v>
      </c>
      <c r="L214" t="s">
        <v>214</v>
      </c>
      <c r="M214" t="s">
        <v>214</v>
      </c>
      <c r="N214" t="s">
        <v>214</v>
      </c>
      <c r="O214" t="s">
        <v>214</v>
      </c>
      <c r="BA214" t="s">
        <v>3215</v>
      </c>
      <c r="BB214">
        <v>0</v>
      </c>
    </row>
    <row r="215" spans="1:54" x14ac:dyDescent="0.25">
      <c r="A215">
        <v>335273</v>
      </c>
      <c r="B215" t="s">
        <v>121</v>
      </c>
      <c r="C215" t="s">
        <v>214</v>
      </c>
      <c r="F215" t="s">
        <v>214</v>
      </c>
      <c r="I215" t="s">
        <v>214</v>
      </c>
      <c r="J215" t="s">
        <v>214</v>
      </c>
      <c r="K215" t="s">
        <v>214</v>
      </c>
      <c r="L215" t="s">
        <v>214</v>
      </c>
      <c r="M215" t="s">
        <v>214</v>
      </c>
      <c r="N215" t="s">
        <v>214</v>
      </c>
      <c r="O215" t="s">
        <v>214</v>
      </c>
      <c r="BA215" t="s">
        <v>3215</v>
      </c>
      <c r="BB215">
        <v>0</v>
      </c>
    </row>
    <row r="216" spans="1:54" x14ac:dyDescent="0.25">
      <c r="A216">
        <v>335275</v>
      </c>
      <c r="B216" t="s">
        <v>121</v>
      </c>
      <c r="F216" t="s">
        <v>214</v>
      </c>
      <c r="H216" t="s">
        <v>214</v>
      </c>
      <c r="I216" t="s">
        <v>214</v>
      </c>
      <c r="J216" t="s">
        <v>214</v>
      </c>
      <c r="K216" t="s">
        <v>214</v>
      </c>
      <c r="N216" t="s">
        <v>214</v>
      </c>
      <c r="O216" t="s">
        <v>214</v>
      </c>
      <c r="BA216" t="s">
        <v>3215</v>
      </c>
      <c r="BB216">
        <v>0</v>
      </c>
    </row>
    <row r="217" spans="1:54" x14ac:dyDescent="0.25">
      <c r="A217">
        <v>335277</v>
      </c>
      <c r="B217" t="s">
        <v>121</v>
      </c>
      <c r="C217" t="s">
        <v>214</v>
      </c>
      <c r="D217" t="s">
        <v>214</v>
      </c>
      <c r="E217" t="s">
        <v>214</v>
      </c>
      <c r="F217" t="s">
        <v>214</v>
      </c>
      <c r="G217" t="s">
        <v>214</v>
      </c>
      <c r="H217" t="s">
        <v>214</v>
      </c>
      <c r="I217" t="s">
        <v>214</v>
      </c>
      <c r="J217" t="s">
        <v>214</v>
      </c>
      <c r="K217" t="s">
        <v>214</v>
      </c>
      <c r="L217" t="s">
        <v>214</v>
      </c>
      <c r="M217" t="s">
        <v>214</v>
      </c>
      <c r="N217" t="s">
        <v>214</v>
      </c>
      <c r="O217" t="s">
        <v>214</v>
      </c>
      <c r="BA217" t="s">
        <v>3215</v>
      </c>
      <c r="BB217">
        <v>0</v>
      </c>
    </row>
    <row r="218" spans="1:54" x14ac:dyDescent="0.25">
      <c r="A218">
        <v>335279</v>
      </c>
      <c r="B218" t="s">
        <v>121</v>
      </c>
      <c r="D218" t="s">
        <v>214</v>
      </c>
      <c r="E218" t="s">
        <v>214</v>
      </c>
      <c r="F218" t="s">
        <v>214</v>
      </c>
      <c r="G218" t="s">
        <v>214</v>
      </c>
      <c r="H218" t="s">
        <v>214</v>
      </c>
      <c r="I218" t="s">
        <v>214</v>
      </c>
      <c r="J218" t="s">
        <v>214</v>
      </c>
      <c r="K218" t="s">
        <v>214</v>
      </c>
      <c r="L218" t="s">
        <v>214</v>
      </c>
      <c r="M218" t="s">
        <v>214</v>
      </c>
      <c r="N218" t="s">
        <v>214</v>
      </c>
      <c r="O218" t="s">
        <v>214</v>
      </c>
      <c r="BA218" t="s">
        <v>3215</v>
      </c>
      <c r="BB218">
        <v>0</v>
      </c>
    </row>
    <row r="219" spans="1:54" x14ac:dyDescent="0.25">
      <c r="A219">
        <v>335280</v>
      </c>
      <c r="B219" t="s">
        <v>121</v>
      </c>
      <c r="F219" t="s">
        <v>214</v>
      </c>
      <c r="G219" t="s">
        <v>214</v>
      </c>
      <c r="H219" t="s">
        <v>214</v>
      </c>
      <c r="I219" t="s">
        <v>214</v>
      </c>
      <c r="J219" t="s">
        <v>214</v>
      </c>
      <c r="K219" t="s">
        <v>214</v>
      </c>
      <c r="L219" t="s">
        <v>214</v>
      </c>
      <c r="M219" t="s">
        <v>214</v>
      </c>
      <c r="N219" t="s">
        <v>214</v>
      </c>
      <c r="O219" t="s">
        <v>214</v>
      </c>
      <c r="BA219" t="s">
        <v>3215</v>
      </c>
      <c r="BB219">
        <v>0</v>
      </c>
    </row>
    <row r="220" spans="1:54" x14ac:dyDescent="0.25">
      <c r="A220">
        <v>335286</v>
      </c>
      <c r="B220" t="s">
        <v>121</v>
      </c>
      <c r="C220" t="s">
        <v>214</v>
      </c>
      <c r="D220" t="s">
        <v>214</v>
      </c>
      <c r="E220" t="s">
        <v>214</v>
      </c>
      <c r="F220" t="s">
        <v>214</v>
      </c>
      <c r="G220" t="s">
        <v>214</v>
      </c>
      <c r="H220" t="s">
        <v>214</v>
      </c>
      <c r="I220" t="s">
        <v>214</v>
      </c>
      <c r="J220" t="s">
        <v>214</v>
      </c>
      <c r="K220" t="s">
        <v>214</v>
      </c>
      <c r="L220" t="s">
        <v>214</v>
      </c>
      <c r="M220" t="s">
        <v>214</v>
      </c>
      <c r="N220" t="s">
        <v>214</v>
      </c>
      <c r="O220" t="s">
        <v>214</v>
      </c>
      <c r="BA220" t="s">
        <v>3215</v>
      </c>
      <c r="BB220">
        <v>0</v>
      </c>
    </row>
    <row r="221" spans="1:54" x14ac:dyDescent="0.25">
      <c r="A221">
        <v>335287</v>
      </c>
      <c r="B221" t="s">
        <v>121</v>
      </c>
      <c r="C221" t="s">
        <v>214</v>
      </c>
      <c r="E221" t="s">
        <v>214</v>
      </c>
      <c r="F221" t="s">
        <v>214</v>
      </c>
      <c r="G221" t="s">
        <v>214</v>
      </c>
      <c r="H221" t="s">
        <v>214</v>
      </c>
      <c r="I221" t="s">
        <v>214</v>
      </c>
      <c r="J221" t="s">
        <v>214</v>
      </c>
      <c r="K221" t="s">
        <v>214</v>
      </c>
      <c r="L221" t="s">
        <v>214</v>
      </c>
      <c r="M221" t="s">
        <v>214</v>
      </c>
      <c r="N221" t="s">
        <v>214</v>
      </c>
      <c r="O221" t="s">
        <v>214</v>
      </c>
      <c r="BA221" t="s">
        <v>3215</v>
      </c>
      <c r="BB221">
        <v>0</v>
      </c>
    </row>
    <row r="222" spans="1:54" x14ac:dyDescent="0.25">
      <c r="A222">
        <v>335291</v>
      </c>
      <c r="B222" t="s">
        <v>121</v>
      </c>
      <c r="C222" t="s">
        <v>214</v>
      </c>
      <c r="D222" t="s">
        <v>214</v>
      </c>
      <c r="F222" t="s">
        <v>214</v>
      </c>
      <c r="G222" t="s">
        <v>214</v>
      </c>
      <c r="H222" t="s">
        <v>214</v>
      </c>
      <c r="I222" t="s">
        <v>214</v>
      </c>
      <c r="J222" t="s">
        <v>214</v>
      </c>
      <c r="K222" t="s">
        <v>214</v>
      </c>
      <c r="L222" t="s">
        <v>214</v>
      </c>
      <c r="M222" t="s">
        <v>214</v>
      </c>
      <c r="N222" t="s">
        <v>214</v>
      </c>
      <c r="O222" t="s">
        <v>214</v>
      </c>
      <c r="BA222" t="s">
        <v>3215</v>
      </c>
      <c r="BB222">
        <v>0</v>
      </c>
    </row>
    <row r="223" spans="1:54" x14ac:dyDescent="0.25">
      <c r="A223">
        <v>335292</v>
      </c>
      <c r="B223" t="s">
        <v>121</v>
      </c>
      <c r="D223" t="s">
        <v>214</v>
      </c>
      <c r="E223" t="s">
        <v>214</v>
      </c>
      <c r="F223" t="s">
        <v>214</v>
      </c>
      <c r="H223" t="s">
        <v>214</v>
      </c>
      <c r="I223" t="s">
        <v>214</v>
      </c>
      <c r="J223" t="s">
        <v>214</v>
      </c>
      <c r="K223" t="s">
        <v>214</v>
      </c>
      <c r="L223" t="s">
        <v>214</v>
      </c>
      <c r="M223" t="s">
        <v>214</v>
      </c>
      <c r="N223" t="s">
        <v>214</v>
      </c>
      <c r="O223" t="s">
        <v>214</v>
      </c>
      <c r="BA223" t="s">
        <v>3215</v>
      </c>
      <c r="BB223">
        <v>0</v>
      </c>
    </row>
    <row r="224" spans="1:54" x14ac:dyDescent="0.25">
      <c r="A224">
        <v>335300</v>
      </c>
      <c r="B224" t="s">
        <v>121</v>
      </c>
      <c r="D224" t="s">
        <v>214</v>
      </c>
      <c r="E224" t="s">
        <v>214</v>
      </c>
      <c r="F224" t="s">
        <v>214</v>
      </c>
      <c r="H224" t="s">
        <v>214</v>
      </c>
      <c r="I224" t="s">
        <v>214</v>
      </c>
      <c r="J224" t="s">
        <v>214</v>
      </c>
      <c r="K224" t="s">
        <v>214</v>
      </c>
      <c r="L224" t="s">
        <v>214</v>
      </c>
      <c r="M224" t="s">
        <v>214</v>
      </c>
      <c r="N224" t="s">
        <v>214</v>
      </c>
      <c r="O224" t="s">
        <v>214</v>
      </c>
      <c r="BA224" t="s">
        <v>3215</v>
      </c>
      <c r="BB224">
        <v>0</v>
      </c>
    </row>
    <row r="225" spans="1:54" x14ac:dyDescent="0.25">
      <c r="A225">
        <v>335304</v>
      </c>
      <c r="B225" t="s">
        <v>121</v>
      </c>
      <c r="C225" t="s">
        <v>214</v>
      </c>
      <c r="D225" t="s">
        <v>214</v>
      </c>
      <c r="E225" t="s">
        <v>214</v>
      </c>
      <c r="F225" t="s">
        <v>214</v>
      </c>
      <c r="G225" t="s">
        <v>214</v>
      </c>
      <c r="H225" t="s">
        <v>214</v>
      </c>
      <c r="I225" t="s">
        <v>214</v>
      </c>
      <c r="J225" t="s">
        <v>214</v>
      </c>
      <c r="K225" t="s">
        <v>214</v>
      </c>
      <c r="L225" t="s">
        <v>214</v>
      </c>
      <c r="M225" t="s">
        <v>214</v>
      </c>
      <c r="N225" t="s">
        <v>214</v>
      </c>
      <c r="O225" t="s">
        <v>214</v>
      </c>
      <c r="BA225" t="s">
        <v>3215</v>
      </c>
      <c r="BB225">
        <v>0</v>
      </c>
    </row>
    <row r="226" spans="1:54" x14ac:dyDescent="0.25">
      <c r="A226">
        <v>335305</v>
      </c>
      <c r="B226" t="s">
        <v>121</v>
      </c>
      <c r="C226" t="s">
        <v>214</v>
      </c>
      <c r="E226" t="s">
        <v>214</v>
      </c>
      <c r="F226" t="s">
        <v>214</v>
      </c>
      <c r="H226" t="s">
        <v>214</v>
      </c>
      <c r="J226" t="s">
        <v>214</v>
      </c>
      <c r="K226" t="s">
        <v>214</v>
      </c>
      <c r="L226" t="s">
        <v>214</v>
      </c>
      <c r="M226" t="s">
        <v>214</v>
      </c>
      <c r="N226" t="s">
        <v>214</v>
      </c>
      <c r="O226" t="s">
        <v>214</v>
      </c>
      <c r="BA226" t="s">
        <v>3215</v>
      </c>
      <c r="BB226">
        <v>0</v>
      </c>
    </row>
    <row r="227" spans="1:54" x14ac:dyDescent="0.25">
      <c r="A227">
        <v>335308</v>
      </c>
      <c r="B227" t="s">
        <v>121</v>
      </c>
      <c r="C227" t="s">
        <v>214</v>
      </c>
      <c r="D227" t="s">
        <v>214</v>
      </c>
      <c r="E227" t="s">
        <v>214</v>
      </c>
      <c r="F227" t="s">
        <v>214</v>
      </c>
      <c r="G227" t="s">
        <v>214</v>
      </c>
      <c r="H227" t="s">
        <v>214</v>
      </c>
      <c r="I227" t="s">
        <v>214</v>
      </c>
      <c r="J227" t="s">
        <v>214</v>
      </c>
      <c r="K227" t="s">
        <v>214</v>
      </c>
      <c r="L227" t="s">
        <v>214</v>
      </c>
      <c r="M227" t="s">
        <v>214</v>
      </c>
      <c r="N227" t="s">
        <v>214</v>
      </c>
      <c r="O227" t="s">
        <v>214</v>
      </c>
      <c r="BA227" t="s">
        <v>3215</v>
      </c>
      <c r="BB227">
        <v>0</v>
      </c>
    </row>
    <row r="228" spans="1:54" x14ac:dyDescent="0.25">
      <c r="A228">
        <v>335309</v>
      </c>
      <c r="B228" t="s">
        <v>121</v>
      </c>
      <c r="E228" t="s">
        <v>214</v>
      </c>
      <c r="F228" t="s">
        <v>214</v>
      </c>
      <c r="G228" t="s">
        <v>214</v>
      </c>
      <c r="H228" t="s">
        <v>214</v>
      </c>
      <c r="I228" t="s">
        <v>214</v>
      </c>
      <c r="J228" t="s">
        <v>214</v>
      </c>
      <c r="K228" t="s">
        <v>214</v>
      </c>
      <c r="L228" t="s">
        <v>214</v>
      </c>
      <c r="M228" t="s">
        <v>214</v>
      </c>
      <c r="N228" t="s">
        <v>214</v>
      </c>
      <c r="O228" t="s">
        <v>214</v>
      </c>
      <c r="BA228" t="s">
        <v>3215</v>
      </c>
      <c r="BB228">
        <v>0</v>
      </c>
    </row>
    <row r="229" spans="1:54" x14ac:dyDescent="0.25">
      <c r="A229">
        <v>335311</v>
      </c>
      <c r="B229" t="s">
        <v>121</v>
      </c>
      <c r="C229" t="s">
        <v>214</v>
      </c>
      <c r="D229" t="s">
        <v>214</v>
      </c>
      <c r="E229" t="s">
        <v>214</v>
      </c>
      <c r="F229" t="s">
        <v>214</v>
      </c>
      <c r="G229" t="s">
        <v>214</v>
      </c>
      <c r="H229" t="s">
        <v>214</v>
      </c>
      <c r="I229" t="s">
        <v>214</v>
      </c>
      <c r="J229" t="s">
        <v>214</v>
      </c>
      <c r="K229" t="s">
        <v>214</v>
      </c>
      <c r="L229" t="s">
        <v>214</v>
      </c>
      <c r="M229" t="s">
        <v>214</v>
      </c>
      <c r="N229" t="s">
        <v>214</v>
      </c>
      <c r="O229" t="s">
        <v>214</v>
      </c>
      <c r="BA229" t="s">
        <v>3215</v>
      </c>
      <c r="BB229">
        <v>0</v>
      </c>
    </row>
    <row r="230" spans="1:54" x14ac:dyDescent="0.25">
      <c r="A230">
        <v>335315</v>
      </c>
      <c r="B230" t="s">
        <v>121</v>
      </c>
      <c r="C230" t="s">
        <v>214</v>
      </c>
      <c r="D230" t="s">
        <v>214</v>
      </c>
      <c r="E230" t="s">
        <v>214</v>
      </c>
      <c r="F230" t="s">
        <v>214</v>
      </c>
      <c r="G230" t="s">
        <v>214</v>
      </c>
      <c r="H230" t="s">
        <v>214</v>
      </c>
      <c r="I230" t="s">
        <v>214</v>
      </c>
      <c r="J230" t="s">
        <v>214</v>
      </c>
      <c r="K230" t="s">
        <v>214</v>
      </c>
      <c r="L230" t="s">
        <v>214</v>
      </c>
      <c r="M230" t="s">
        <v>214</v>
      </c>
      <c r="N230" t="s">
        <v>214</v>
      </c>
      <c r="O230" t="s">
        <v>214</v>
      </c>
      <c r="BA230" t="s">
        <v>3215</v>
      </c>
      <c r="BB230">
        <v>0</v>
      </c>
    </row>
    <row r="231" spans="1:54" x14ac:dyDescent="0.25">
      <c r="A231">
        <v>335318</v>
      </c>
      <c r="B231" t="s">
        <v>121</v>
      </c>
      <c r="D231" t="s">
        <v>214</v>
      </c>
      <c r="E231" t="s">
        <v>214</v>
      </c>
      <c r="F231" t="s">
        <v>214</v>
      </c>
      <c r="G231" t="s">
        <v>214</v>
      </c>
      <c r="H231" t="s">
        <v>214</v>
      </c>
      <c r="I231" t="s">
        <v>214</v>
      </c>
      <c r="J231" t="s">
        <v>214</v>
      </c>
      <c r="K231" t="s">
        <v>214</v>
      </c>
      <c r="L231" t="s">
        <v>214</v>
      </c>
      <c r="M231" t="s">
        <v>214</v>
      </c>
      <c r="N231" t="s">
        <v>214</v>
      </c>
      <c r="O231" t="s">
        <v>214</v>
      </c>
      <c r="BA231" t="s">
        <v>3215</v>
      </c>
      <c r="BB231">
        <v>0</v>
      </c>
    </row>
    <row r="232" spans="1:54" x14ac:dyDescent="0.25">
      <c r="A232">
        <v>335319</v>
      </c>
      <c r="B232" t="s">
        <v>121</v>
      </c>
      <c r="C232" t="s">
        <v>214</v>
      </c>
      <c r="D232" t="s">
        <v>214</v>
      </c>
      <c r="E232" t="s">
        <v>214</v>
      </c>
      <c r="F232" t="s">
        <v>214</v>
      </c>
      <c r="G232" t="s">
        <v>214</v>
      </c>
      <c r="H232" t="s">
        <v>214</v>
      </c>
      <c r="I232" t="s">
        <v>214</v>
      </c>
      <c r="J232" t="s">
        <v>214</v>
      </c>
      <c r="K232" t="s">
        <v>214</v>
      </c>
      <c r="L232" t="s">
        <v>214</v>
      </c>
      <c r="M232" t="s">
        <v>214</v>
      </c>
      <c r="N232" t="s">
        <v>214</v>
      </c>
      <c r="O232" t="s">
        <v>214</v>
      </c>
      <c r="BA232" t="s">
        <v>3215</v>
      </c>
      <c r="BB232">
        <v>0</v>
      </c>
    </row>
    <row r="233" spans="1:54" x14ac:dyDescent="0.25">
      <c r="A233">
        <v>335321</v>
      </c>
      <c r="B233" t="s">
        <v>121</v>
      </c>
      <c r="E233" t="s">
        <v>214</v>
      </c>
      <c r="F233" t="s">
        <v>214</v>
      </c>
      <c r="G233" t="s">
        <v>214</v>
      </c>
      <c r="H233" t="s">
        <v>214</v>
      </c>
      <c r="I233" t="s">
        <v>214</v>
      </c>
      <c r="J233" t="s">
        <v>214</v>
      </c>
      <c r="K233" t="s">
        <v>214</v>
      </c>
      <c r="L233" t="s">
        <v>214</v>
      </c>
      <c r="M233" t="s">
        <v>214</v>
      </c>
      <c r="N233" t="s">
        <v>214</v>
      </c>
      <c r="O233" t="s">
        <v>214</v>
      </c>
      <c r="BA233" t="s">
        <v>3215</v>
      </c>
      <c r="BB233">
        <v>0</v>
      </c>
    </row>
    <row r="234" spans="1:54" x14ac:dyDescent="0.25">
      <c r="A234">
        <v>335322</v>
      </c>
      <c r="B234" t="s">
        <v>121</v>
      </c>
      <c r="C234" t="s">
        <v>214</v>
      </c>
      <c r="D234" t="s">
        <v>214</v>
      </c>
      <c r="E234" t="s">
        <v>214</v>
      </c>
      <c r="G234" t="s">
        <v>214</v>
      </c>
      <c r="H234" t="s">
        <v>214</v>
      </c>
      <c r="I234" t="s">
        <v>214</v>
      </c>
      <c r="J234" t="s">
        <v>214</v>
      </c>
      <c r="K234" t="s">
        <v>214</v>
      </c>
      <c r="L234" t="s">
        <v>214</v>
      </c>
      <c r="M234" t="s">
        <v>214</v>
      </c>
      <c r="N234" t="s">
        <v>214</v>
      </c>
      <c r="O234" t="s">
        <v>214</v>
      </c>
      <c r="BA234" t="s">
        <v>3215</v>
      </c>
      <c r="BB234">
        <v>0</v>
      </c>
    </row>
    <row r="235" spans="1:54" x14ac:dyDescent="0.25">
      <c r="A235">
        <v>335325</v>
      </c>
      <c r="B235" t="s">
        <v>121</v>
      </c>
      <c r="C235" t="s">
        <v>214</v>
      </c>
      <c r="D235" t="s">
        <v>214</v>
      </c>
      <c r="E235" t="s">
        <v>214</v>
      </c>
      <c r="F235" t="s">
        <v>214</v>
      </c>
      <c r="G235" t="s">
        <v>214</v>
      </c>
      <c r="H235" t="s">
        <v>214</v>
      </c>
      <c r="I235" t="s">
        <v>214</v>
      </c>
      <c r="J235" t="s">
        <v>214</v>
      </c>
      <c r="K235" t="s">
        <v>214</v>
      </c>
      <c r="L235" t="s">
        <v>214</v>
      </c>
      <c r="M235" t="s">
        <v>214</v>
      </c>
      <c r="N235" t="s">
        <v>214</v>
      </c>
      <c r="O235" t="s">
        <v>214</v>
      </c>
      <c r="BA235" t="s">
        <v>3215</v>
      </c>
      <c r="BB235">
        <v>0</v>
      </c>
    </row>
    <row r="236" spans="1:54" x14ac:dyDescent="0.25">
      <c r="A236">
        <v>335330</v>
      </c>
      <c r="B236" t="s">
        <v>121</v>
      </c>
      <c r="C236" t="s">
        <v>214</v>
      </c>
      <c r="D236" t="s">
        <v>214</v>
      </c>
      <c r="E236" t="s">
        <v>214</v>
      </c>
      <c r="F236" t="s">
        <v>214</v>
      </c>
      <c r="G236" t="s">
        <v>214</v>
      </c>
      <c r="J236" t="s">
        <v>214</v>
      </c>
      <c r="K236" t="s">
        <v>214</v>
      </c>
      <c r="L236" t="s">
        <v>214</v>
      </c>
      <c r="M236" t="s">
        <v>214</v>
      </c>
      <c r="N236" t="s">
        <v>214</v>
      </c>
      <c r="O236" t="s">
        <v>214</v>
      </c>
      <c r="BA236" t="s">
        <v>3215</v>
      </c>
      <c r="BB236">
        <v>0</v>
      </c>
    </row>
    <row r="237" spans="1:54" x14ac:dyDescent="0.25">
      <c r="A237">
        <v>335333</v>
      </c>
      <c r="B237" t="s">
        <v>121</v>
      </c>
      <c r="C237" t="s">
        <v>214</v>
      </c>
      <c r="E237" t="s">
        <v>214</v>
      </c>
      <c r="F237" t="s">
        <v>214</v>
      </c>
      <c r="G237" t="s">
        <v>214</v>
      </c>
      <c r="H237" t="s">
        <v>214</v>
      </c>
      <c r="I237" t="s">
        <v>214</v>
      </c>
      <c r="J237" t="s">
        <v>214</v>
      </c>
      <c r="K237" t="s">
        <v>214</v>
      </c>
      <c r="L237" t="s">
        <v>214</v>
      </c>
      <c r="M237" t="s">
        <v>214</v>
      </c>
      <c r="N237" t="s">
        <v>214</v>
      </c>
      <c r="O237" t="s">
        <v>214</v>
      </c>
      <c r="BA237" t="s">
        <v>3215</v>
      </c>
      <c r="BB237">
        <v>0</v>
      </c>
    </row>
    <row r="238" spans="1:54" x14ac:dyDescent="0.25">
      <c r="A238">
        <v>335335</v>
      </c>
      <c r="B238" t="s">
        <v>121</v>
      </c>
      <c r="C238" t="s">
        <v>214</v>
      </c>
      <c r="D238" t="s">
        <v>214</v>
      </c>
      <c r="E238" t="s">
        <v>214</v>
      </c>
      <c r="F238" t="s">
        <v>214</v>
      </c>
      <c r="G238" t="s">
        <v>214</v>
      </c>
      <c r="H238" t="s">
        <v>214</v>
      </c>
      <c r="I238" t="s">
        <v>214</v>
      </c>
      <c r="J238" t="s">
        <v>214</v>
      </c>
      <c r="K238" t="s">
        <v>214</v>
      </c>
      <c r="L238" t="s">
        <v>214</v>
      </c>
      <c r="M238" t="s">
        <v>214</v>
      </c>
      <c r="N238" t="s">
        <v>214</v>
      </c>
      <c r="O238" t="s">
        <v>214</v>
      </c>
      <c r="BA238" t="s">
        <v>3215</v>
      </c>
      <c r="BB238">
        <v>0</v>
      </c>
    </row>
    <row r="239" spans="1:54" x14ac:dyDescent="0.25">
      <c r="A239">
        <v>335336</v>
      </c>
      <c r="B239" t="s">
        <v>121</v>
      </c>
      <c r="E239" t="s">
        <v>214</v>
      </c>
      <c r="H239" t="s">
        <v>214</v>
      </c>
      <c r="I239" t="s">
        <v>214</v>
      </c>
      <c r="J239" t="s">
        <v>214</v>
      </c>
      <c r="K239" t="s">
        <v>214</v>
      </c>
      <c r="L239" t="s">
        <v>214</v>
      </c>
      <c r="M239" t="s">
        <v>214</v>
      </c>
      <c r="N239" t="s">
        <v>214</v>
      </c>
      <c r="O239" t="s">
        <v>214</v>
      </c>
      <c r="BA239" t="s">
        <v>3215</v>
      </c>
      <c r="BB239">
        <v>0</v>
      </c>
    </row>
    <row r="240" spans="1:54" x14ac:dyDescent="0.25">
      <c r="A240">
        <v>335339</v>
      </c>
      <c r="B240" t="s">
        <v>121</v>
      </c>
      <c r="C240" t="s">
        <v>214</v>
      </c>
      <c r="D240" t="s">
        <v>214</v>
      </c>
      <c r="E240" t="s">
        <v>214</v>
      </c>
      <c r="F240" t="s">
        <v>214</v>
      </c>
      <c r="G240" t="s">
        <v>214</v>
      </c>
      <c r="H240" t="s">
        <v>214</v>
      </c>
      <c r="I240" t="s">
        <v>214</v>
      </c>
      <c r="J240" t="s">
        <v>214</v>
      </c>
      <c r="K240" t="s">
        <v>214</v>
      </c>
      <c r="L240" t="s">
        <v>214</v>
      </c>
      <c r="M240" t="s">
        <v>214</v>
      </c>
      <c r="N240" t="s">
        <v>214</v>
      </c>
      <c r="O240" t="s">
        <v>214</v>
      </c>
      <c r="BA240" t="s">
        <v>3215</v>
      </c>
      <c r="BB240">
        <v>0</v>
      </c>
    </row>
    <row r="241" spans="1:54" x14ac:dyDescent="0.25">
      <c r="A241">
        <v>335343</v>
      </c>
      <c r="B241" t="s">
        <v>121</v>
      </c>
      <c r="C241" t="s">
        <v>214</v>
      </c>
      <c r="D241" t="s">
        <v>214</v>
      </c>
      <c r="E241" t="s">
        <v>214</v>
      </c>
      <c r="F241" t="s">
        <v>214</v>
      </c>
      <c r="G241" t="s">
        <v>214</v>
      </c>
      <c r="H241" t="s">
        <v>214</v>
      </c>
      <c r="I241" t="s">
        <v>214</v>
      </c>
      <c r="J241" t="s">
        <v>214</v>
      </c>
      <c r="K241" t="s">
        <v>214</v>
      </c>
      <c r="L241" t="s">
        <v>214</v>
      </c>
      <c r="M241" t="s">
        <v>214</v>
      </c>
      <c r="N241" t="s">
        <v>214</v>
      </c>
      <c r="O241" t="s">
        <v>214</v>
      </c>
      <c r="BA241" t="s">
        <v>3215</v>
      </c>
      <c r="BB241">
        <v>0</v>
      </c>
    </row>
    <row r="242" spans="1:54" x14ac:dyDescent="0.25">
      <c r="A242">
        <v>335347</v>
      </c>
      <c r="B242" t="s">
        <v>121</v>
      </c>
      <c r="C242" t="s">
        <v>214</v>
      </c>
      <c r="D242" t="s">
        <v>214</v>
      </c>
      <c r="E242" t="s">
        <v>214</v>
      </c>
      <c r="F242" t="s">
        <v>214</v>
      </c>
      <c r="G242" t="s">
        <v>214</v>
      </c>
      <c r="H242" t="s">
        <v>214</v>
      </c>
      <c r="I242" t="s">
        <v>214</v>
      </c>
      <c r="J242" t="s">
        <v>214</v>
      </c>
      <c r="K242" t="s">
        <v>214</v>
      </c>
      <c r="L242" t="s">
        <v>214</v>
      </c>
      <c r="M242" t="s">
        <v>214</v>
      </c>
      <c r="N242" t="s">
        <v>214</v>
      </c>
      <c r="O242" t="s">
        <v>214</v>
      </c>
      <c r="BA242" t="s">
        <v>3215</v>
      </c>
      <c r="BB242">
        <v>0</v>
      </c>
    </row>
    <row r="243" spans="1:54" x14ac:dyDescent="0.25">
      <c r="A243">
        <v>335349</v>
      </c>
      <c r="B243" t="s">
        <v>121</v>
      </c>
      <c r="C243" t="s">
        <v>214</v>
      </c>
      <c r="D243" t="s">
        <v>214</v>
      </c>
      <c r="E243" t="s">
        <v>214</v>
      </c>
      <c r="F243" t="s">
        <v>214</v>
      </c>
      <c r="H243" t="s">
        <v>214</v>
      </c>
      <c r="I243" t="s">
        <v>214</v>
      </c>
      <c r="J243" t="s">
        <v>214</v>
      </c>
      <c r="K243" t="s">
        <v>214</v>
      </c>
      <c r="L243" t="s">
        <v>214</v>
      </c>
      <c r="M243" t="s">
        <v>214</v>
      </c>
      <c r="N243" t="s">
        <v>214</v>
      </c>
      <c r="O243" t="s">
        <v>214</v>
      </c>
      <c r="BA243" t="s">
        <v>3215</v>
      </c>
      <c r="BB243">
        <v>0</v>
      </c>
    </row>
    <row r="244" spans="1:54" x14ac:dyDescent="0.25">
      <c r="A244">
        <v>335352</v>
      </c>
      <c r="B244" t="s">
        <v>121</v>
      </c>
      <c r="C244" t="s">
        <v>214</v>
      </c>
      <c r="D244" t="s">
        <v>214</v>
      </c>
      <c r="E244" t="s">
        <v>214</v>
      </c>
      <c r="F244" t="s">
        <v>214</v>
      </c>
      <c r="G244" t="s">
        <v>214</v>
      </c>
      <c r="H244" t="s">
        <v>214</v>
      </c>
      <c r="I244" t="s">
        <v>214</v>
      </c>
      <c r="J244" t="s">
        <v>214</v>
      </c>
      <c r="K244" t="s">
        <v>214</v>
      </c>
      <c r="L244" t="s">
        <v>214</v>
      </c>
      <c r="M244" t="s">
        <v>214</v>
      </c>
      <c r="N244" t="s">
        <v>214</v>
      </c>
      <c r="O244" t="s">
        <v>214</v>
      </c>
      <c r="BA244" t="s">
        <v>3215</v>
      </c>
      <c r="BB244">
        <v>0</v>
      </c>
    </row>
    <row r="245" spans="1:54" x14ac:dyDescent="0.25">
      <c r="A245">
        <v>335353</v>
      </c>
      <c r="B245" t="s">
        <v>121</v>
      </c>
      <c r="C245" t="s">
        <v>214</v>
      </c>
      <c r="D245" t="s">
        <v>214</v>
      </c>
      <c r="E245" t="s">
        <v>214</v>
      </c>
      <c r="F245" t="s">
        <v>214</v>
      </c>
      <c r="G245" t="s">
        <v>214</v>
      </c>
      <c r="H245" t="s">
        <v>214</v>
      </c>
      <c r="I245" t="s">
        <v>214</v>
      </c>
      <c r="J245" t="s">
        <v>214</v>
      </c>
      <c r="K245" t="s">
        <v>214</v>
      </c>
      <c r="L245" t="s">
        <v>214</v>
      </c>
      <c r="M245" t="s">
        <v>214</v>
      </c>
      <c r="N245" t="s">
        <v>214</v>
      </c>
      <c r="O245" t="s">
        <v>214</v>
      </c>
      <c r="BA245" t="s">
        <v>3215</v>
      </c>
      <c r="BB245">
        <v>0</v>
      </c>
    </row>
    <row r="246" spans="1:54" x14ac:dyDescent="0.25">
      <c r="A246">
        <v>335354</v>
      </c>
      <c r="B246" t="s">
        <v>121</v>
      </c>
      <c r="C246" t="s">
        <v>214</v>
      </c>
      <c r="D246" t="s">
        <v>214</v>
      </c>
      <c r="E246" t="s">
        <v>214</v>
      </c>
      <c r="F246" t="s">
        <v>214</v>
      </c>
      <c r="G246" t="s">
        <v>214</v>
      </c>
      <c r="H246" t="s">
        <v>214</v>
      </c>
      <c r="I246" t="s">
        <v>214</v>
      </c>
      <c r="J246" t="s">
        <v>214</v>
      </c>
      <c r="K246" t="s">
        <v>214</v>
      </c>
      <c r="L246" t="s">
        <v>214</v>
      </c>
      <c r="M246" t="s">
        <v>214</v>
      </c>
      <c r="N246" t="s">
        <v>214</v>
      </c>
      <c r="O246" t="s">
        <v>214</v>
      </c>
      <c r="BA246" t="s">
        <v>3215</v>
      </c>
      <c r="BB246">
        <v>0</v>
      </c>
    </row>
    <row r="247" spans="1:54" x14ac:dyDescent="0.25">
      <c r="A247">
        <v>335357</v>
      </c>
      <c r="B247" t="s">
        <v>121</v>
      </c>
      <c r="C247" t="s">
        <v>214</v>
      </c>
      <c r="D247" t="s">
        <v>214</v>
      </c>
      <c r="E247" t="s">
        <v>214</v>
      </c>
      <c r="F247" t="s">
        <v>214</v>
      </c>
      <c r="G247" t="s">
        <v>214</v>
      </c>
      <c r="H247" t="s">
        <v>214</v>
      </c>
      <c r="I247" t="s">
        <v>214</v>
      </c>
      <c r="J247" t="s">
        <v>214</v>
      </c>
      <c r="K247" t="s">
        <v>214</v>
      </c>
      <c r="L247" t="s">
        <v>214</v>
      </c>
      <c r="M247" t="s">
        <v>214</v>
      </c>
      <c r="N247" t="s">
        <v>214</v>
      </c>
      <c r="O247" t="s">
        <v>214</v>
      </c>
      <c r="BA247" t="s">
        <v>3215</v>
      </c>
      <c r="BB247">
        <v>0</v>
      </c>
    </row>
    <row r="248" spans="1:54" x14ac:dyDescent="0.25">
      <c r="A248">
        <v>335358</v>
      </c>
      <c r="B248" t="s">
        <v>121</v>
      </c>
      <c r="E248" t="s">
        <v>214</v>
      </c>
      <c r="F248" t="s">
        <v>214</v>
      </c>
      <c r="H248" t="s">
        <v>214</v>
      </c>
      <c r="I248" t="s">
        <v>214</v>
      </c>
      <c r="J248" t="s">
        <v>214</v>
      </c>
      <c r="K248" t="s">
        <v>214</v>
      </c>
      <c r="L248" t="s">
        <v>214</v>
      </c>
      <c r="M248" t="s">
        <v>214</v>
      </c>
      <c r="N248" t="s">
        <v>214</v>
      </c>
      <c r="O248" t="s">
        <v>214</v>
      </c>
      <c r="BA248" t="s">
        <v>3215</v>
      </c>
      <c r="BB248">
        <v>0</v>
      </c>
    </row>
    <row r="249" spans="1:54" x14ac:dyDescent="0.25">
      <c r="A249">
        <v>335362</v>
      </c>
      <c r="B249" t="s">
        <v>121</v>
      </c>
      <c r="C249" t="s">
        <v>214</v>
      </c>
      <c r="D249" t="s">
        <v>214</v>
      </c>
      <c r="E249" t="s">
        <v>214</v>
      </c>
      <c r="F249" t="s">
        <v>214</v>
      </c>
      <c r="G249" t="s">
        <v>214</v>
      </c>
      <c r="H249" t="s">
        <v>214</v>
      </c>
      <c r="I249" t="s">
        <v>214</v>
      </c>
      <c r="J249" t="s">
        <v>214</v>
      </c>
      <c r="K249" t="s">
        <v>214</v>
      </c>
      <c r="L249" t="s">
        <v>214</v>
      </c>
      <c r="M249" t="s">
        <v>214</v>
      </c>
      <c r="N249" t="s">
        <v>214</v>
      </c>
      <c r="O249" t="s">
        <v>214</v>
      </c>
      <c r="BA249" t="s">
        <v>3215</v>
      </c>
      <c r="BB249">
        <v>0</v>
      </c>
    </row>
    <row r="250" spans="1:54" x14ac:dyDescent="0.25">
      <c r="A250">
        <v>335366</v>
      </c>
      <c r="B250" t="s">
        <v>121</v>
      </c>
      <c r="C250" t="s">
        <v>214</v>
      </c>
      <c r="D250" t="s">
        <v>214</v>
      </c>
      <c r="E250" t="s">
        <v>214</v>
      </c>
      <c r="F250" t="s">
        <v>214</v>
      </c>
      <c r="G250" t="s">
        <v>214</v>
      </c>
      <c r="H250" t="s">
        <v>214</v>
      </c>
      <c r="I250" t="s">
        <v>214</v>
      </c>
      <c r="J250" t="s">
        <v>214</v>
      </c>
      <c r="K250" t="s">
        <v>214</v>
      </c>
      <c r="L250" t="s">
        <v>214</v>
      </c>
      <c r="M250" t="s">
        <v>214</v>
      </c>
      <c r="N250" t="s">
        <v>214</v>
      </c>
      <c r="O250" t="s">
        <v>214</v>
      </c>
      <c r="BA250" t="s">
        <v>3215</v>
      </c>
      <c r="BB250">
        <v>0</v>
      </c>
    </row>
    <row r="251" spans="1:54" x14ac:dyDescent="0.25">
      <c r="A251">
        <v>335368</v>
      </c>
      <c r="B251" t="s">
        <v>121</v>
      </c>
      <c r="C251" t="s">
        <v>214</v>
      </c>
      <c r="F251" t="s">
        <v>214</v>
      </c>
      <c r="G251" t="s">
        <v>214</v>
      </c>
      <c r="H251" t="s">
        <v>214</v>
      </c>
      <c r="J251" t="s">
        <v>214</v>
      </c>
      <c r="K251" t="s">
        <v>214</v>
      </c>
      <c r="L251" t="s">
        <v>214</v>
      </c>
      <c r="M251" t="s">
        <v>214</v>
      </c>
      <c r="N251" t="s">
        <v>214</v>
      </c>
      <c r="O251" t="s">
        <v>214</v>
      </c>
      <c r="BA251" t="s">
        <v>3215</v>
      </c>
      <c r="BB251">
        <v>0</v>
      </c>
    </row>
    <row r="252" spans="1:54" x14ac:dyDescent="0.25">
      <c r="A252">
        <v>335369</v>
      </c>
      <c r="B252" t="s">
        <v>121</v>
      </c>
      <c r="C252" t="s">
        <v>214</v>
      </c>
      <c r="D252" t="s">
        <v>214</v>
      </c>
      <c r="E252" t="s">
        <v>214</v>
      </c>
      <c r="F252" t="s">
        <v>214</v>
      </c>
      <c r="H252" t="s">
        <v>214</v>
      </c>
      <c r="I252" t="s">
        <v>214</v>
      </c>
      <c r="J252" t="s">
        <v>214</v>
      </c>
      <c r="K252" t="s">
        <v>214</v>
      </c>
      <c r="L252" t="s">
        <v>214</v>
      </c>
      <c r="M252" t="s">
        <v>214</v>
      </c>
      <c r="N252" t="s">
        <v>214</v>
      </c>
      <c r="O252" t="s">
        <v>214</v>
      </c>
      <c r="BA252" t="s">
        <v>3215</v>
      </c>
      <c r="BB252">
        <v>0</v>
      </c>
    </row>
    <row r="253" spans="1:54" x14ac:dyDescent="0.25">
      <c r="A253">
        <v>335370</v>
      </c>
      <c r="B253" t="s">
        <v>121</v>
      </c>
      <c r="C253" t="s">
        <v>214</v>
      </c>
      <c r="D253" t="s">
        <v>214</v>
      </c>
      <c r="E253" t="s">
        <v>214</v>
      </c>
      <c r="F253" t="s">
        <v>214</v>
      </c>
      <c r="G253" t="s">
        <v>214</v>
      </c>
      <c r="H253" t="s">
        <v>214</v>
      </c>
      <c r="I253" t="s">
        <v>214</v>
      </c>
      <c r="J253" t="s">
        <v>214</v>
      </c>
      <c r="K253" t="s">
        <v>214</v>
      </c>
      <c r="L253" t="s">
        <v>214</v>
      </c>
      <c r="M253" t="s">
        <v>214</v>
      </c>
      <c r="N253" t="s">
        <v>214</v>
      </c>
      <c r="O253" t="s">
        <v>214</v>
      </c>
      <c r="BA253" t="s">
        <v>3215</v>
      </c>
      <c r="BB253">
        <v>0</v>
      </c>
    </row>
    <row r="254" spans="1:54" x14ac:dyDescent="0.25">
      <c r="A254">
        <v>335376</v>
      </c>
      <c r="B254" t="s">
        <v>121</v>
      </c>
      <c r="I254" t="s">
        <v>214</v>
      </c>
      <c r="J254" t="s">
        <v>214</v>
      </c>
      <c r="K254" t="s">
        <v>214</v>
      </c>
      <c r="L254" t="s">
        <v>214</v>
      </c>
      <c r="M254" t="s">
        <v>214</v>
      </c>
      <c r="O254" t="s">
        <v>214</v>
      </c>
      <c r="BA254" t="s">
        <v>3215</v>
      </c>
      <c r="BB254">
        <v>0</v>
      </c>
    </row>
    <row r="255" spans="1:54" x14ac:dyDescent="0.25">
      <c r="A255">
        <v>335379</v>
      </c>
      <c r="B255" t="s">
        <v>121</v>
      </c>
      <c r="C255" t="s">
        <v>214</v>
      </c>
      <c r="D255" t="s">
        <v>214</v>
      </c>
      <c r="E255" t="s">
        <v>214</v>
      </c>
      <c r="F255" t="s">
        <v>214</v>
      </c>
      <c r="H255" t="s">
        <v>214</v>
      </c>
      <c r="I255" t="s">
        <v>214</v>
      </c>
      <c r="J255" t="s">
        <v>214</v>
      </c>
      <c r="K255" t="s">
        <v>214</v>
      </c>
      <c r="L255" t="s">
        <v>214</v>
      </c>
      <c r="M255" t="s">
        <v>214</v>
      </c>
      <c r="N255" t="s">
        <v>214</v>
      </c>
      <c r="O255" t="s">
        <v>214</v>
      </c>
      <c r="BA255" t="s">
        <v>3215</v>
      </c>
      <c r="BB255">
        <v>0</v>
      </c>
    </row>
    <row r="256" spans="1:54" x14ac:dyDescent="0.25">
      <c r="A256">
        <v>335383</v>
      </c>
      <c r="B256" t="s">
        <v>121</v>
      </c>
      <c r="C256" t="s">
        <v>214</v>
      </c>
      <c r="D256" t="s">
        <v>214</v>
      </c>
      <c r="E256" t="s">
        <v>214</v>
      </c>
      <c r="F256" t="s">
        <v>214</v>
      </c>
      <c r="G256" t="s">
        <v>214</v>
      </c>
      <c r="H256" t="s">
        <v>214</v>
      </c>
      <c r="I256" t="s">
        <v>214</v>
      </c>
      <c r="J256" t="s">
        <v>214</v>
      </c>
      <c r="K256" t="s">
        <v>214</v>
      </c>
      <c r="L256" t="s">
        <v>214</v>
      </c>
      <c r="M256" t="s">
        <v>214</v>
      </c>
      <c r="N256" t="s">
        <v>214</v>
      </c>
      <c r="O256" t="s">
        <v>214</v>
      </c>
      <c r="BA256" t="s">
        <v>3215</v>
      </c>
      <c r="BB256">
        <v>0</v>
      </c>
    </row>
    <row r="257" spans="1:54" x14ac:dyDescent="0.25">
      <c r="A257">
        <v>335385</v>
      </c>
      <c r="B257" t="s">
        <v>121</v>
      </c>
      <c r="F257" t="s">
        <v>214</v>
      </c>
      <c r="G257" t="s">
        <v>214</v>
      </c>
      <c r="J257" t="s">
        <v>214</v>
      </c>
      <c r="K257" t="s">
        <v>214</v>
      </c>
      <c r="L257" t="s">
        <v>214</v>
      </c>
      <c r="M257" t="s">
        <v>214</v>
      </c>
      <c r="N257" t="s">
        <v>214</v>
      </c>
      <c r="O257" t="s">
        <v>214</v>
      </c>
      <c r="BA257" t="s">
        <v>3215</v>
      </c>
      <c r="BB257">
        <v>0</v>
      </c>
    </row>
    <row r="258" spans="1:54" x14ac:dyDescent="0.25">
      <c r="A258">
        <v>335386</v>
      </c>
      <c r="B258" t="s">
        <v>121</v>
      </c>
      <c r="C258" t="s">
        <v>214</v>
      </c>
      <c r="D258" t="s">
        <v>214</v>
      </c>
      <c r="E258" t="s">
        <v>214</v>
      </c>
      <c r="F258" t="s">
        <v>214</v>
      </c>
      <c r="G258" t="s">
        <v>214</v>
      </c>
      <c r="H258" t="s">
        <v>214</v>
      </c>
      <c r="I258" t="s">
        <v>214</v>
      </c>
      <c r="J258" t="s">
        <v>214</v>
      </c>
      <c r="K258" t="s">
        <v>214</v>
      </c>
      <c r="L258" t="s">
        <v>214</v>
      </c>
      <c r="M258" t="s">
        <v>214</v>
      </c>
      <c r="N258" t="s">
        <v>214</v>
      </c>
      <c r="O258" t="s">
        <v>214</v>
      </c>
      <c r="BA258" t="s">
        <v>3215</v>
      </c>
      <c r="BB258">
        <v>0</v>
      </c>
    </row>
    <row r="259" spans="1:54" x14ac:dyDescent="0.25">
      <c r="A259">
        <v>335387</v>
      </c>
      <c r="B259" t="s">
        <v>121</v>
      </c>
      <c r="D259" t="s">
        <v>214</v>
      </c>
      <c r="E259" t="s">
        <v>214</v>
      </c>
      <c r="F259" t="s">
        <v>214</v>
      </c>
      <c r="G259" t="s">
        <v>214</v>
      </c>
      <c r="H259" t="s">
        <v>214</v>
      </c>
      <c r="I259" t="s">
        <v>214</v>
      </c>
      <c r="J259" t="s">
        <v>214</v>
      </c>
      <c r="K259" t="s">
        <v>214</v>
      </c>
      <c r="L259" t="s">
        <v>214</v>
      </c>
      <c r="M259" t="s">
        <v>214</v>
      </c>
      <c r="N259" t="s">
        <v>214</v>
      </c>
      <c r="O259" t="s">
        <v>214</v>
      </c>
      <c r="BA259" t="s">
        <v>3215</v>
      </c>
      <c r="BB259">
        <v>0</v>
      </c>
    </row>
    <row r="260" spans="1:54" x14ac:dyDescent="0.25">
      <c r="A260">
        <v>335388</v>
      </c>
      <c r="B260" t="s">
        <v>121</v>
      </c>
      <c r="C260" t="s">
        <v>214</v>
      </c>
      <c r="D260" t="s">
        <v>214</v>
      </c>
      <c r="E260" t="s">
        <v>214</v>
      </c>
      <c r="F260" t="s">
        <v>214</v>
      </c>
      <c r="G260" t="s">
        <v>214</v>
      </c>
      <c r="I260" t="s">
        <v>214</v>
      </c>
      <c r="J260" t="s">
        <v>214</v>
      </c>
      <c r="K260" t="s">
        <v>214</v>
      </c>
      <c r="L260" t="s">
        <v>214</v>
      </c>
      <c r="M260" t="s">
        <v>214</v>
      </c>
      <c r="N260" t="s">
        <v>214</v>
      </c>
      <c r="O260" t="s">
        <v>214</v>
      </c>
      <c r="BA260" t="s">
        <v>3215</v>
      </c>
      <c r="BB260">
        <v>0</v>
      </c>
    </row>
    <row r="261" spans="1:54" x14ac:dyDescent="0.25">
      <c r="A261">
        <v>335391</v>
      </c>
      <c r="B261" t="s">
        <v>121</v>
      </c>
      <c r="C261" t="s">
        <v>214</v>
      </c>
      <c r="D261" t="s">
        <v>214</v>
      </c>
      <c r="E261" t="s">
        <v>214</v>
      </c>
      <c r="F261" t="s">
        <v>214</v>
      </c>
      <c r="G261" t="s">
        <v>214</v>
      </c>
      <c r="H261" t="s">
        <v>214</v>
      </c>
      <c r="I261" t="s">
        <v>214</v>
      </c>
      <c r="J261" t="s">
        <v>214</v>
      </c>
      <c r="K261" t="s">
        <v>214</v>
      </c>
      <c r="L261" t="s">
        <v>214</v>
      </c>
      <c r="M261" t="s">
        <v>214</v>
      </c>
      <c r="N261" t="s">
        <v>214</v>
      </c>
      <c r="O261" t="s">
        <v>214</v>
      </c>
      <c r="BA261" t="s">
        <v>3215</v>
      </c>
      <c r="BB261">
        <v>0</v>
      </c>
    </row>
    <row r="262" spans="1:54" x14ac:dyDescent="0.25">
      <c r="A262">
        <v>335395</v>
      </c>
      <c r="B262" t="s">
        <v>121</v>
      </c>
      <c r="C262" t="s">
        <v>214</v>
      </c>
      <c r="D262" t="s">
        <v>214</v>
      </c>
      <c r="E262" t="s">
        <v>214</v>
      </c>
      <c r="F262" t="s">
        <v>214</v>
      </c>
      <c r="G262" t="s">
        <v>214</v>
      </c>
      <c r="H262" t="s">
        <v>214</v>
      </c>
      <c r="I262" t="s">
        <v>214</v>
      </c>
      <c r="J262" t="s">
        <v>214</v>
      </c>
      <c r="K262" t="s">
        <v>214</v>
      </c>
      <c r="L262" t="s">
        <v>214</v>
      </c>
      <c r="M262" t="s">
        <v>214</v>
      </c>
      <c r="N262" t="s">
        <v>214</v>
      </c>
      <c r="O262" t="s">
        <v>214</v>
      </c>
      <c r="BA262" t="s">
        <v>3215</v>
      </c>
      <c r="BB262">
        <v>0</v>
      </c>
    </row>
    <row r="263" spans="1:54" x14ac:dyDescent="0.25">
      <c r="A263">
        <v>335399</v>
      </c>
      <c r="B263" t="s">
        <v>121</v>
      </c>
      <c r="C263" t="s">
        <v>214</v>
      </c>
      <c r="E263" t="s">
        <v>214</v>
      </c>
      <c r="F263" t="s">
        <v>214</v>
      </c>
      <c r="G263" t="s">
        <v>214</v>
      </c>
      <c r="H263" t="s">
        <v>214</v>
      </c>
      <c r="I263" t="s">
        <v>214</v>
      </c>
      <c r="J263" t="s">
        <v>214</v>
      </c>
      <c r="K263" t="s">
        <v>214</v>
      </c>
      <c r="L263" t="s">
        <v>214</v>
      </c>
      <c r="M263" t="s">
        <v>214</v>
      </c>
      <c r="N263" t="s">
        <v>214</v>
      </c>
      <c r="O263" t="s">
        <v>214</v>
      </c>
      <c r="BA263" t="s">
        <v>3215</v>
      </c>
      <c r="BB263">
        <v>0</v>
      </c>
    </row>
    <row r="264" spans="1:54" x14ac:dyDescent="0.25">
      <c r="A264">
        <v>335400</v>
      </c>
      <c r="B264" t="s">
        <v>121</v>
      </c>
      <c r="C264" t="s">
        <v>214</v>
      </c>
      <c r="D264" t="s">
        <v>214</v>
      </c>
      <c r="E264" t="s">
        <v>214</v>
      </c>
      <c r="F264" t="s">
        <v>214</v>
      </c>
      <c r="G264" t="s">
        <v>214</v>
      </c>
      <c r="H264" t="s">
        <v>214</v>
      </c>
      <c r="I264" t="s">
        <v>214</v>
      </c>
      <c r="J264" t="s">
        <v>214</v>
      </c>
      <c r="K264" t="s">
        <v>214</v>
      </c>
      <c r="L264" t="s">
        <v>214</v>
      </c>
      <c r="M264" t="s">
        <v>214</v>
      </c>
      <c r="N264" t="s">
        <v>214</v>
      </c>
      <c r="O264" t="s">
        <v>214</v>
      </c>
      <c r="BA264" t="s">
        <v>3215</v>
      </c>
      <c r="BB264">
        <v>0</v>
      </c>
    </row>
    <row r="265" spans="1:54" x14ac:dyDescent="0.25">
      <c r="A265">
        <v>335404</v>
      </c>
      <c r="B265" t="s">
        <v>121</v>
      </c>
      <c r="C265" t="s">
        <v>214</v>
      </c>
      <c r="D265" t="s">
        <v>214</v>
      </c>
      <c r="F265" t="s">
        <v>214</v>
      </c>
      <c r="G265" t="s">
        <v>214</v>
      </c>
      <c r="H265" t="s">
        <v>214</v>
      </c>
      <c r="I265" t="s">
        <v>214</v>
      </c>
      <c r="J265" t="s">
        <v>214</v>
      </c>
      <c r="K265" t="s">
        <v>214</v>
      </c>
      <c r="L265" t="s">
        <v>214</v>
      </c>
      <c r="M265" t="s">
        <v>214</v>
      </c>
      <c r="N265" t="s">
        <v>214</v>
      </c>
      <c r="O265" t="s">
        <v>214</v>
      </c>
      <c r="BA265" t="s">
        <v>3215</v>
      </c>
      <c r="BB265">
        <v>0</v>
      </c>
    </row>
    <row r="266" spans="1:54" x14ac:dyDescent="0.25">
      <c r="A266">
        <v>335409</v>
      </c>
      <c r="B266" t="s">
        <v>121</v>
      </c>
      <c r="C266" t="s">
        <v>214</v>
      </c>
      <c r="D266" t="s">
        <v>214</v>
      </c>
      <c r="E266" t="s">
        <v>214</v>
      </c>
      <c r="F266" t="s">
        <v>214</v>
      </c>
      <c r="G266" t="s">
        <v>214</v>
      </c>
      <c r="H266" t="s">
        <v>214</v>
      </c>
      <c r="I266" t="s">
        <v>214</v>
      </c>
      <c r="J266" t="s">
        <v>214</v>
      </c>
      <c r="K266" t="s">
        <v>214</v>
      </c>
      <c r="L266" t="s">
        <v>214</v>
      </c>
      <c r="M266" t="s">
        <v>214</v>
      </c>
      <c r="N266" t="s">
        <v>214</v>
      </c>
      <c r="O266" t="s">
        <v>214</v>
      </c>
      <c r="BA266" t="s">
        <v>3215</v>
      </c>
      <c r="BB266">
        <v>0</v>
      </c>
    </row>
    <row r="267" spans="1:54" x14ac:dyDescent="0.25">
      <c r="A267">
        <v>335411</v>
      </c>
      <c r="B267" t="s">
        <v>121</v>
      </c>
      <c r="C267" t="s">
        <v>214</v>
      </c>
      <c r="D267" t="s">
        <v>214</v>
      </c>
      <c r="E267" t="s">
        <v>214</v>
      </c>
      <c r="F267" t="s">
        <v>214</v>
      </c>
      <c r="G267" t="s">
        <v>214</v>
      </c>
      <c r="H267" t="s">
        <v>214</v>
      </c>
      <c r="I267" t="s">
        <v>214</v>
      </c>
      <c r="J267" t="s">
        <v>214</v>
      </c>
      <c r="K267" t="s">
        <v>214</v>
      </c>
      <c r="L267" t="s">
        <v>214</v>
      </c>
      <c r="M267" t="s">
        <v>214</v>
      </c>
      <c r="N267" t="s">
        <v>214</v>
      </c>
      <c r="O267" t="s">
        <v>214</v>
      </c>
      <c r="BA267" t="s">
        <v>3215</v>
      </c>
      <c r="BB267">
        <v>0</v>
      </c>
    </row>
    <row r="268" spans="1:54" x14ac:dyDescent="0.25">
      <c r="A268">
        <v>335412</v>
      </c>
      <c r="B268" t="s">
        <v>121</v>
      </c>
      <c r="C268" t="s">
        <v>214</v>
      </c>
      <c r="E268" t="s">
        <v>214</v>
      </c>
      <c r="F268" t="s">
        <v>214</v>
      </c>
      <c r="G268" t="s">
        <v>214</v>
      </c>
      <c r="H268" t="s">
        <v>214</v>
      </c>
      <c r="I268" t="s">
        <v>214</v>
      </c>
      <c r="J268" t="s">
        <v>214</v>
      </c>
      <c r="K268" t="s">
        <v>214</v>
      </c>
      <c r="L268" t="s">
        <v>214</v>
      </c>
      <c r="M268" t="s">
        <v>214</v>
      </c>
      <c r="N268" t="s">
        <v>214</v>
      </c>
      <c r="O268" t="s">
        <v>214</v>
      </c>
      <c r="BA268" t="s">
        <v>3215</v>
      </c>
      <c r="BB268">
        <v>0</v>
      </c>
    </row>
    <row r="269" spans="1:54" x14ac:dyDescent="0.25">
      <c r="A269">
        <v>335415</v>
      </c>
      <c r="B269" t="s">
        <v>121</v>
      </c>
      <c r="C269" t="s">
        <v>214</v>
      </c>
      <c r="D269" t="s">
        <v>214</v>
      </c>
      <c r="E269" t="s">
        <v>214</v>
      </c>
      <c r="F269" t="s">
        <v>214</v>
      </c>
      <c r="G269" t="s">
        <v>214</v>
      </c>
      <c r="H269" t="s">
        <v>214</v>
      </c>
      <c r="I269" t="s">
        <v>214</v>
      </c>
      <c r="J269" t="s">
        <v>214</v>
      </c>
      <c r="K269" t="s">
        <v>214</v>
      </c>
      <c r="L269" t="s">
        <v>214</v>
      </c>
      <c r="M269" t="s">
        <v>214</v>
      </c>
      <c r="N269" t="s">
        <v>214</v>
      </c>
      <c r="O269" t="s">
        <v>214</v>
      </c>
      <c r="BA269" t="s">
        <v>3215</v>
      </c>
      <c r="BB269">
        <v>0</v>
      </c>
    </row>
    <row r="270" spans="1:54" x14ac:dyDescent="0.25">
      <c r="A270">
        <v>335417</v>
      </c>
      <c r="B270" t="s">
        <v>121</v>
      </c>
      <c r="D270" t="s">
        <v>214</v>
      </c>
      <c r="E270" t="s">
        <v>214</v>
      </c>
      <c r="F270" t="s">
        <v>214</v>
      </c>
      <c r="G270" t="s">
        <v>214</v>
      </c>
      <c r="H270" t="s">
        <v>214</v>
      </c>
      <c r="I270" t="s">
        <v>214</v>
      </c>
      <c r="J270" t="s">
        <v>214</v>
      </c>
      <c r="K270" t="s">
        <v>214</v>
      </c>
      <c r="L270" t="s">
        <v>214</v>
      </c>
      <c r="M270" t="s">
        <v>214</v>
      </c>
      <c r="N270" t="s">
        <v>214</v>
      </c>
      <c r="O270" t="s">
        <v>214</v>
      </c>
      <c r="BA270" t="s">
        <v>3215</v>
      </c>
      <c r="BB270">
        <v>0</v>
      </c>
    </row>
    <row r="271" spans="1:54" x14ac:dyDescent="0.25">
      <c r="A271">
        <v>335420</v>
      </c>
      <c r="B271" t="s">
        <v>121</v>
      </c>
      <c r="C271" t="s">
        <v>214</v>
      </c>
      <c r="D271" t="s">
        <v>214</v>
      </c>
      <c r="E271" t="s">
        <v>214</v>
      </c>
      <c r="F271" t="s">
        <v>214</v>
      </c>
      <c r="G271" t="s">
        <v>214</v>
      </c>
      <c r="H271" t="s">
        <v>214</v>
      </c>
      <c r="I271" t="s">
        <v>214</v>
      </c>
      <c r="J271" t="s">
        <v>214</v>
      </c>
      <c r="K271" t="s">
        <v>214</v>
      </c>
      <c r="L271" t="s">
        <v>214</v>
      </c>
      <c r="M271" t="s">
        <v>214</v>
      </c>
      <c r="N271" t="s">
        <v>214</v>
      </c>
      <c r="O271" t="s">
        <v>214</v>
      </c>
      <c r="BA271" t="s">
        <v>3215</v>
      </c>
      <c r="BB271">
        <v>0</v>
      </c>
    </row>
    <row r="272" spans="1:54" x14ac:dyDescent="0.25">
      <c r="A272">
        <v>335423</v>
      </c>
      <c r="B272" t="s">
        <v>121</v>
      </c>
      <c r="F272" t="s">
        <v>214</v>
      </c>
      <c r="H272" t="s">
        <v>214</v>
      </c>
      <c r="J272" t="s">
        <v>214</v>
      </c>
      <c r="K272" t="s">
        <v>214</v>
      </c>
      <c r="L272" t="s">
        <v>214</v>
      </c>
      <c r="M272" t="s">
        <v>214</v>
      </c>
      <c r="N272" t="s">
        <v>214</v>
      </c>
      <c r="O272" t="s">
        <v>214</v>
      </c>
      <c r="BA272" t="s">
        <v>3215</v>
      </c>
      <c r="BB272">
        <v>0</v>
      </c>
    </row>
    <row r="273" spans="1:54" x14ac:dyDescent="0.25">
      <c r="A273">
        <v>335425</v>
      </c>
      <c r="B273" t="s">
        <v>121</v>
      </c>
      <c r="C273" t="s">
        <v>214</v>
      </c>
      <c r="D273" t="s">
        <v>214</v>
      </c>
      <c r="E273" t="s">
        <v>214</v>
      </c>
      <c r="F273" t="s">
        <v>214</v>
      </c>
      <c r="G273" t="s">
        <v>214</v>
      </c>
      <c r="H273" t="s">
        <v>214</v>
      </c>
      <c r="I273" t="s">
        <v>214</v>
      </c>
      <c r="J273" t="s">
        <v>214</v>
      </c>
      <c r="K273" t="s">
        <v>214</v>
      </c>
      <c r="L273" t="s">
        <v>214</v>
      </c>
      <c r="M273" t="s">
        <v>214</v>
      </c>
      <c r="N273" t="s">
        <v>214</v>
      </c>
      <c r="O273" t="s">
        <v>214</v>
      </c>
      <c r="BA273" t="s">
        <v>3215</v>
      </c>
      <c r="BB273">
        <v>0</v>
      </c>
    </row>
    <row r="274" spans="1:54" x14ac:dyDescent="0.25">
      <c r="A274">
        <v>335426</v>
      </c>
      <c r="B274" t="s">
        <v>121</v>
      </c>
      <c r="C274" t="s">
        <v>214</v>
      </c>
      <c r="D274" t="s">
        <v>214</v>
      </c>
      <c r="E274" t="s">
        <v>214</v>
      </c>
      <c r="F274" t="s">
        <v>214</v>
      </c>
      <c r="G274" t="s">
        <v>214</v>
      </c>
      <c r="H274" t="s">
        <v>214</v>
      </c>
      <c r="I274" t="s">
        <v>214</v>
      </c>
      <c r="J274" t="s">
        <v>214</v>
      </c>
      <c r="K274" t="s">
        <v>214</v>
      </c>
      <c r="L274" t="s">
        <v>214</v>
      </c>
      <c r="M274" t="s">
        <v>214</v>
      </c>
      <c r="N274" t="s">
        <v>214</v>
      </c>
      <c r="O274" t="s">
        <v>214</v>
      </c>
      <c r="BA274" t="s">
        <v>3215</v>
      </c>
      <c r="BB274">
        <v>0</v>
      </c>
    </row>
    <row r="275" spans="1:54" x14ac:dyDescent="0.25">
      <c r="A275">
        <v>335427</v>
      </c>
      <c r="B275" t="s">
        <v>121</v>
      </c>
      <c r="C275" t="s">
        <v>214</v>
      </c>
      <c r="D275" t="s">
        <v>214</v>
      </c>
      <c r="E275" t="s">
        <v>214</v>
      </c>
      <c r="F275" t="s">
        <v>214</v>
      </c>
      <c r="G275" t="s">
        <v>214</v>
      </c>
      <c r="H275" t="s">
        <v>214</v>
      </c>
      <c r="I275" t="s">
        <v>214</v>
      </c>
      <c r="J275" t="s">
        <v>214</v>
      </c>
      <c r="K275" t="s">
        <v>214</v>
      </c>
      <c r="L275" t="s">
        <v>214</v>
      </c>
      <c r="M275" t="s">
        <v>214</v>
      </c>
      <c r="N275" t="s">
        <v>214</v>
      </c>
      <c r="O275" t="s">
        <v>214</v>
      </c>
      <c r="BA275" t="s">
        <v>3215</v>
      </c>
      <c r="BB275">
        <v>0</v>
      </c>
    </row>
    <row r="276" spans="1:54" x14ac:dyDescent="0.25">
      <c r="A276">
        <v>335428</v>
      </c>
      <c r="B276" t="s">
        <v>121</v>
      </c>
      <c r="D276" t="s">
        <v>214</v>
      </c>
      <c r="E276" t="s">
        <v>214</v>
      </c>
      <c r="F276" t="s">
        <v>214</v>
      </c>
      <c r="G276" t="s">
        <v>214</v>
      </c>
      <c r="H276" t="s">
        <v>214</v>
      </c>
      <c r="I276" t="s">
        <v>214</v>
      </c>
      <c r="J276" t="s">
        <v>214</v>
      </c>
      <c r="K276" t="s">
        <v>214</v>
      </c>
      <c r="L276" t="s">
        <v>214</v>
      </c>
      <c r="M276" t="s">
        <v>214</v>
      </c>
      <c r="N276" t="s">
        <v>214</v>
      </c>
      <c r="O276" t="s">
        <v>214</v>
      </c>
      <c r="BA276" t="s">
        <v>3215</v>
      </c>
      <c r="BB276">
        <v>0</v>
      </c>
    </row>
    <row r="277" spans="1:54" x14ac:dyDescent="0.25">
      <c r="A277">
        <v>335431</v>
      </c>
      <c r="B277" t="s">
        <v>121</v>
      </c>
      <c r="C277" t="s">
        <v>214</v>
      </c>
      <c r="D277" t="s">
        <v>214</v>
      </c>
      <c r="E277" t="s">
        <v>214</v>
      </c>
      <c r="F277" t="s">
        <v>214</v>
      </c>
      <c r="G277" t="s">
        <v>214</v>
      </c>
      <c r="H277" t="s">
        <v>214</v>
      </c>
      <c r="I277" t="s">
        <v>214</v>
      </c>
      <c r="J277" t="s">
        <v>214</v>
      </c>
      <c r="K277" t="s">
        <v>214</v>
      </c>
      <c r="L277" t="s">
        <v>214</v>
      </c>
      <c r="M277" t="s">
        <v>214</v>
      </c>
      <c r="N277" t="s">
        <v>214</v>
      </c>
      <c r="O277" t="s">
        <v>214</v>
      </c>
      <c r="BA277" t="s">
        <v>3215</v>
      </c>
      <c r="BB277">
        <v>0</v>
      </c>
    </row>
    <row r="278" spans="1:54" x14ac:dyDescent="0.25">
      <c r="A278">
        <v>335434</v>
      </c>
      <c r="B278" t="s">
        <v>121</v>
      </c>
      <c r="C278" t="s">
        <v>214</v>
      </c>
      <c r="D278" t="s">
        <v>214</v>
      </c>
      <c r="E278" t="s">
        <v>214</v>
      </c>
      <c r="F278" t="s">
        <v>214</v>
      </c>
      <c r="G278" t="s">
        <v>214</v>
      </c>
      <c r="H278" t="s">
        <v>214</v>
      </c>
      <c r="I278" t="s">
        <v>214</v>
      </c>
      <c r="J278" t="s">
        <v>214</v>
      </c>
      <c r="K278" t="s">
        <v>214</v>
      </c>
      <c r="L278" t="s">
        <v>214</v>
      </c>
      <c r="M278" t="s">
        <v>214</v>
      </c>
      <c r="N278" t="s">
        <v>214</v>
      </c>
      <c r="O278" t="s">
        <v>214</v>
      </c>
      <c r="BA278" t="s">
        <v>3215</v>
      </c>
      <c r="BB278">
        <v>0</v>
      </c>
    </row>
    <row r="279" spans="1:54" x14ac:dyDescent="0.25">
      <c r="A279">
        <v>335435</v>
      </c>
      <c r="B279" t="s">
        <v>121</v>
      </c>
      <c r="D279" t="s">
        <v>214</v>
      </c>
      <c r="F279" t="s">
        <v>214</v>
      </c>
      <c r="G279" t="s">
        <v>214</v>
      </c>
      <c r="H279" t="s">
        <v>214</v>
      </c>
      <c r="I279" t="s">
        <v>214</v>
      </c>
      <c r="K279" t="s">
        <v>214</v>
      </c>
      <c r="M279" t="s">
        <v>214</v>
      </c>
      <c r="N279" t="s">
        <v>214</v>
      </c>
      <c r="O279" t="s">
        <v>214</v>
      </c>
      <c r="BA279" t="s">
        <v>3215</v>
      </c>
      <c r="BB279">
        <v>0</v>
      </c>
    </row>
    <row r="280" spans="1:54" x14ac:dyDescent="0.25">
      <c r="A280">
        <v>335437</v>
      </c>
      <c r="B280" t="s">
        <v>121</v>
      </c>
      <c r="C280" t="s">
        <v>214</v>
      </c>
      <c r="D280" t="s">
        <v>214</v>
      </c>
      <c r="E280" t="s">
        <v>214</v>
      </c>
      <c r="F280" t="s">
        <v>214</v>
      </c>
      <c r="G280" t="s">
        <v>214</v>
      </c>
      <c r="H280" t="s">
        <v>214</v>
      </c>
      <c r="I280" t="s">
        <v>214</v>
      </c>
      <c r="J280" t="s">
        <v>214</v>
      </c>
      <c r="K280" t="s">
        <v>214</v>
      </c>
      <c r="L280" t="s">
        <v>214</v>
      </c>
      <c r="M280" t="s">
        <v>214</v>
      </c>
      <c r="N280" t="s">
        <v>214</v>
      </c>
      <c r="O280" t="s">
        <v>214</v>
      </c>
      <c r="BA280" t="s">
        <v>3215</v>
      </c>
      <c r="BB280">
        <v>0</v>
      </c>
    </row>
    <row r="281" spans="1:54" x14ac:dyDescent="0.25">
      <c r="A281">
        <v>335438</v>
      </c>
      <c r="B281" t="s">
        <v>121</v>
      </c>
      <c r="C281" t="s">
        <v>214</v>
      </c>
      <c r="D281" t="s">
        <v>214</v>
      </c>
      <c r="E281" t="s">
        <v>214</v>
      </c>
      <c r="F281" t="s">
        <v>214</v>
      </c>
      <c r="G281" t="s">
        <v>214</v>
      </c>
      <c r="H281" t="s">
        <v>214</v>
      </c>
      <c r="I281" t="s">
        <v>214</v>
      </c>
      <c r="J281" t="s">
        <v>214</v>
      </c>
      <c r="K281" t="s">
        <v>214</v>
      </c>
      <c r="L281" t="s">
        <v>214</v>
      </c>
      <c r="M281" t="s">
        <v>214</v>
      </c>
      <c r="N281" t="s">
        <v>214</v>
      </c>
      <c r="O281" t="s">
        <v>214</v>
      </c>
      <c r="BA281" t="s">
        <v>3215</v>
      </c>
      <c r="BB281">
        <v>0</v>
      </c>
    </row>
    <row r="282" spans="1:54" x14ac:dyDescent="0.25">
      <c r="A282">
        <v>335439</v>
      </c>
      <c r="B282" t="s">
        <v>121</v>
      </c>
      <c r="C282" t="s">
        <v>214</v>
      </c>
      <c r="D282" t="s">
        <v>214</v>
      </c>
      <c r="E282" t="s">
        <v>214</v>
      </c>
      <c r="F282" t="s">
        <v>214</v>
      </c>
      <c r="G282" t="s">
        <v>214</v>
      </c>
      <c r="H282" t="s">
        <v>214</v>
      </c>
      <c r="I282" t="s">
        <v>214</v>
      </c>
      <c r="J282" t="s">
        <v>214</v>
      </c>
      <c r="K282" t="s">
        <v>214</v>
      </c>
      <c r="L282" t="s">
        <v>214</v>
      </c>
      <c r="M282" t="s">
        <v>214</v>
      </c>
      <c r="N282" t="s">
        <v>214</v>
      </c>
      <c r="O282" t="s">
        <v>214</v>
      </c>
      <c r="BA282" t="s">
        <v>3215</v>
      </c>
      <c r="BB282">
        <v>0</v>
      </c>
    </row>
    <row r="283" spans="1:54" x14ac:dyDescent="0.25">
      <c r="A283">
        <v>335443</v>
      </c>
      <c r="B283" t="s">
        <v>121</v>
      </c>
      <c r="C283" t="s">
        <v>214</v>
      </c>
      <c r="D283" t="s">
        <v>214</v>
      </c>
      <c r="F283" t="s">
        <v>214</v>
      </c>
      <c r="G283" t="s">
        <v>214</v>
      </c>
      <c r="H283" t="s">
        <v>214</v>
      </c>
      <c r="I283" t="s">
        <v>214</v>
      </c>
      <c r="J283" t="s">
        <v>214</v>
      </c>
      <c r="K283" t="s">
        <v>214</v>
      </c>
      <c r="L283" t="s">
        <v>214</v>
      </c>
      <c r="M283" t="s">
        <v>214</v>
      </c>
      <c r="N283" t="s">
        <v>214</v>
      </c>
      <c r="O283" t="s">
        <v>214</v>
      </c>
      <c r="BA283" t="s">
        <v>3215</v>
      </c>
      <c r="BB283">
        <v>0</v>
      </c>
    </row>
    <row r="284" spans="1:54" x14ac:dyDescent="0.25">
      <c r="A284">
        <v>335447</v>
      </c>
      <c r="B284" t="s">
        <v>121</v>
      </c>
      <c r="C284" t="s">
        <v>214</v>
      </c>
      <c r="D284" t="s">
        <v>214</v>
      </c>
      <c r="E284" t="s">
        <v>214</v>
      </c>
      <c r="F284" t="s">
        <v>214</v>
      </c>
      <c r="G284" t="s">
        <v>214</v>
      </c>
      <c r="H284" t="s">
        <v>214</v>
      </c>
      <c r="I284" t="s">
        <v>214</v>
      </c>
      <c r="J284" t="s">
        <v>214</v>
      </c>
      <c r="K284" t="s">
        <v>214</v>
      </c>
      <c r="L284" t="s">
        <v>214</v>
      </c>
      <c r="M284" t="s">
        <v>214</v>
      </c>
      <c r="N284" t="s">
        <v>214</v>
      </c>
      <c r="O284" t="s">
        <v>214</v>
      </c>
      <c r="BA284" t="s">
        <v>3215</v>
      </c>
      <c r="BB284">
        <v>0</v>
      </c>
    </row>
    <row r="285" spans="1:54" x14ac:dyDescent="0.25">
      <c r="A285">
        <v>335450</v>
      </c>
      <c r="B285" t="s">
        <v>121</v>
      </c>
      <c r="C285" t="s">
        <v>214</v>
      </c>
      <c r="D285" t="s">
        <v>214</v>
      </c>
      <c r="E285" t="s">
        <v>214</v>
      </c>
      <c r="F285" t="s">
        <v>214</v>
      </c>
      <c r="G285" t="s">
        <v>214</v>
      </c>
      <c r="H285" t="s">
        <v>214</v>
      </c>
      <c r="I285" t="s">
        <v>214</v>
      </c>
      <c r="J285" t="s">
        <v>214</v>
      </c>
      <c r="K285" t="s">
        <v>214</v>
      </c>
      <c r="L285" t="s">
        <v>214</v>
      </c>
      <c r="M285" t="s">
        <v>214</v>
      </c>
      <c r="N285" t="s">
        <v>214</v>
      </c>
      <c r="O285" t="s">
        <v>214</v>
      </c>
      <c r="BA285" t="s">
        <v>3215</v>
      </c>
      <c r="BB285">
        <v>0</v>
      </c>
    </row>
    <row r="286" spans="1:54" x14ac:dyDescent="0.25">
      <c r="A286">
        <v>335452</v>
      </c>
      <c r="B286" t="s">
        <v>121</v>
      </c>
      <c r="C286" t="s">
        <v>214</v>
      </c>
      <c r="D286" t="s">
        <v>214</v>
      </c>
      <c r="E286" t="s">
        <v>214</v>
      </c>
      <c r="F286" t="s">
        <v>214</v>
      </c>
      <c r="G286" t="s">
        <v>214</v>
      </c>
      <c r="J286" t="s">
        <v>214</v>
      </c>
      <c r="K286" t="s">
        <v>214</v>
      </c>
      <c r="L286" t="s">
        <v>214</v>
      </c>
      <c r="M286" t="s">
        <v>214</v>
      </c>
      <c r="O286" t="s">
        <v>214</v>
      </c>
      <c r="BA286" t="s">
        <v>3215</v>
      </c>
      <c r="BB286">
        <v>0</v>
      </c>
    </row>
    <row r="287" spans="1:54" x14ac:dyDescent="0.25">
      <c r="A287">
        <v>335459</v>
      </c>
      <c r="B287" t="s">
        <v>121</v>
      </c>
      <c r="D287" t="s">
        <v>214</v>
      </c>
      <c r="F287" t="s">
        <v>214</v>
      </c>
      <c r="H287" t="s">
        <v>214</v>
      </c>
      <c r="I287" t="s">
        <v>214</v>
      </c>
      <c r="J287" t="s">
        <v>214</v>
      </c>
      <c r="K287" t="s">
        <v>214</v>
      </c>
      <c r="L287" t="s">
        <v>214</v>
      </c>
      <c r="M287" t="s">
        <v>214</v>
      </c>
      <c r="N287" t="s">
        <v>214</v>
      </c>
      <c r="O287" t="s">
        <v>214</v>
      </c>
      <c r="BA287" t="s">
        <v>3215</v>
      </c>
      <c r="BB287">
        <v>0</v>
      </c>
    </row>
    <row r="288" spans="1:54" x14ac:dyDescent="0.25">
      <c r="A288">
        <v>335462</v>
      </c>
      <c r="B288" t="s">
        <v>121</v>
      </c>
      <c r="D288" t="s">
        <v>214</v>
      </c>
      <c r="E288" t="s">
        <v>214</v>
      </c>
      <c r="F288" t="s">
        <v>214</v>
      </c>
      <c r="G288" t="s">
        <v>214</v>
      </c>
      <c r="H288" t="s">
        <v>214</v>
      </c>
      <c r="I288" t="s">
        <v>214</v>
      </c>
      <c r="J288" t="s">
        <v>214</v>
      </c>
      <c r="K288" t="s">
        <v>214</v>
      </c>
      <c r="L288" t="s">
        <v>214</v>
      </c>
      <c r="M288" t="s">
        <v>214</v>
      </c>
      <c r="N288" t="s">
        <v>214</v>
      </c>
      <c r="O288" t="s">
        <v>214</v>
      </c>
      <c r="BA288" t="s">
        <v>3215</v>
      </c>
      <c r="BB288">
        <v>0</v>
      </c>
    </row>
    <row r="289" spans="1:54" x14ac:dyDescent="0.25">
      <c r="A289">
        <v>335463</v>
      </c>
      <c r="B289" t="s">
        <v>121</v>
      </c>
      <c r="C289" t="s">
        <v>214</v>
      </c>
      <c r="D289" t="s">
        <v>214</v>
      </c>
      <c r="E289" t="s">
        <v>214</v>
      </c>
      <c r="F289" t="s">
        <v>214</v>
      </c>
      <c r="G289" t="s">
        <v>214</v>
      </c>
      <c r="H289" t="s">
        <v>214</v>
      </c>
      <c r="I289" t="s">
        <v>214</v>
      </c>
      <c r="J289" t="s">
        <v>214</v>
      </c>
      <c r="K289" t="s">
        <v>214</v>
      </c>
      <c r="L289" t="s">
        <v>214</v>
      </c>
      <c r="M289" t="s">
        <v>214</v>
      </c>
      <c r="N289" t="s">
        <v>214</v>
      </c>
      <c r="O289" t="s">
        <v>214</v>
      </c>
      <c r="BA289" t="s">
        <v>3215</v>
      </c>
      <c r="BB289">
        <v>0</v>
      </c>
    </row>
    <row r="290" spans="1:54" x14ac:dyDescent="0.25">
      <c r="A290">
        <v>335485</v>
      </c>
      <c r="B290" t="s">
        <v>121</v>
      </c>
      <c r="C290" t="s">
        <v>214</v>
      </c>
      <c r="D290" t="s">
        <v>214</v>
      </c>
      <c r="E290" t="s">
        <v>214</v>
      </c>
      <c r="G290" t="s">
        <v>214</v>
      </c>
      <c r="H290" t="s">
        <v>214</v>
      </c>
      <c r="I290" t="s">
        <v>214</v>
      </c>
      <c r="J290" t="s">
        <v>214</v>
      </c>
      <c r="K290" t="s">
        <v>214</v>
      </c>
      <c r="L290" t="s">
        <v>214</v>
      </c>
      <c r="M290" t="s">
        <v>214</v>
      </c>
      <c r="N290" t="s">
        <v>214</v>
      </c>
      <c r="O290" t="s">
        <v>214</v>
      </c>
      <c r="BA290" t="s">
        <v>3215</v>
      </c>
      <c r="BB290">
        <v>0</v>
      </c>
    </row>
    <row r="291" spans="1:54" x14ac:dyDescent="0.25">
      <c r="A291">
        <v>335486</v>
      </c>
      <c r="B291" t="s">
        <v>121</v>
      </c>
      <c r="C291" t="s">
        <v>214</v>
      </c>
      <c r="E291" t="s">
        <v>214</v>
      </c>
      <c r="F291" t="s">
        <v>214</v>
      </c>
      <c r="G291" t="s">
        <v>214</v>
      </c>
      <c r="I291" t="s">
        <v>214</v>
      </c>
      <c r="J291" t="s">
        <v>214</v>
      </c>
      <c r="K291" t="s">
        <v>214</v>
      </c>
      <c r="L291" t="s">
        <v>214</v>
      </c>
      <c r="M291" t="s">
        <v>214</v>
      </c>
      <c r="N291" t="s">
        <v>214</v>
      </c>
      <c r="O291" t="s">
        <v>214</v>
      </c>
      <c r="BA291" t="s">
        <v>3215</v>
      </c>
      <c r="BB291">
        <v>0</v>
      </c>
    </row>
    <row r="292" spans="1:54" x14ac:dyDescent="0.25">
      <c r="A292">
        <v>335489</v>
      </c>
      <c r="B292" t="s">
        <v>121</v>
      </c>
      <c r="C292" t="s">
        <v>214</v>
      </c>
      <c r="D292" t="s">
        <v>214</v>
      </c>
      <c r="E292" t="s">
        <v>214</v>
      </c>
      <c r="F292" t="s">
        <v>214</v>
      </c>
      <c r="G292" t="s">
        <v>214</v>
      </c>
      <c r="H292" t="s">
        <v>214</v>
      </c>
      <c r="I292" t="s">
        <v>214</v>
      </c>
      <c r="J292" t="s">
        <v>214</v>
      </c>
      <c r="K292" t="s">
        <v>214</v>
      </c>
      <c r="L292" t="s">
        <v>214</v>
      </c>
      <c r="M292" t="s">
        <v>214</v>
      </c>
      <c r="N292" t="s">
        <v>214</v>
      </c>
      <c r="O292" t="s">
        <v>214</v>
      </c>
      <c r="BA292" t="s">
        <v>3215</v>
      </c>
      <c r="BB292">
        <v>0</v>
      </c>
    </row>
    <row r="293" spans="1:54" x14ac:dyDescent="0.25">
      <c r="A293">
        <v>335490</v>
      </c>
      <c r="B293" t="s">
        <v>121</v>
      </c>
      <c r="C293" t="s">
        <v>214</v>
      </c>
      <c r="D293" t="s">
        <v>214</v>
      </c>
      <c r="E293" t="s">
        <v>214</v>
      </c>
      <c r="F293" t="s">
        <v>214</v>
      </c>
      <c r="G293" t="s">
        <v>214</v>
      </c>
      <c r="H293" t="s">
        <v>214</v>
      </c>
      <c r="J293" t="s">
        <v>214</v>
      </c>
      <c r="K293" t="s">
        <v>214</v>
      </c>
      <c r="L293" t="s">
        <v>214</v>
      </c>
      <c r="M293" t="s">
        <v>214</v>
      </c>
      <c r="N293" t="s">
        <v>214</v>
      </c>
      <c r="O293" t="s">
        <v>214</v>
      </c>
      <c r="BA293" t="s">
        <v>3215</v>
      </c>
      <c r="BB293">
        <v>0</v>
      </c>
    </row>
    <row r="294" spans="1:54" x14ac:dyDescent="0.25">
      <c r="A294">
        <v>335494</v>
      </c>
      <c r="B294" t="s">
        <v>121</v>
      </c>
      <c r="D294" t="s">
        <v>214</v>
      </c>
      <c r="F294" t="s">
        <v>214</v>
      </c>
      <c r="G294" t="s">
        <v>214</v>
      </c>
      <c r="H294" t="s">
        <v>214</v>
      </c>
      <c r="I294" t="s">
        <v>214</v>
      </c>
      <c r="J294" t="s">
        <v>214</v>
      </c>
      <c r="K294" t="s">
        <v>214</v>
      </c>
      <c r="L294" t="s">
        <v>214</v>
      </c>
      <c r="M294" t="s">
        <v>214</v>
      </c>
      <c r="N294" t="s">
        <v>214</v>
      </c>
      <c r="O294" t="s">
        <v>214</v>
      </c>
      <c r="BA294" t="s">
        <v>3215</v>
      </c>
      <c r="BB294">
        <v>0</v>
      </c>
    </row>
    <row r="295" spans="1:54" x14ac:dyDescent="0.25">
      <c r="A295">
        <v>335496</v>
      </c>
      <c r="B295" t="s">
        <v>121</v>
      </c>
      <c r="D295" t="s">
        <v>214</v>
      </c>
      <c r="E295" t="s">
        <v>214</v>
      </c>
      <c r="F295" t="s">
        <v>214</v>
      </c>
      <c r="H295" t="s">
        <v>214</v>
      </c>
      <c r="I295" t="s">
        <v>214</v>
      </c>
      <c r="J295" t="s">
        <v>214</v>
      </c>
      <c r="K295" t="s">
        <v>214</v>
      </c>
      <c r="L295" t="s">
        <v>214</v>
      </c>
      <c r="M295" t="s">
        <v>214</v>
      </c>
      <c r="N295" t="s">
        <v>214</v>
      </c>
      <c r="O295" t="s">
        <v>214</v>
      </c>
      <c r="BA295" t="s">
        <v>3215</v>
      </c>
      <c r="BB295">
        <v>0</v>
      </c>
    </row>
    <row r="296" spans="1:54" x14ac:dyDescent="0.25">
      <c r="A296">
        <v>335503</v>
      </c>
      <c r="B296" t="s">
        <v>121</v>
      </c>
      <c r="C296" t="s">
        <v>214</v>
      </c>
      <c r="D296" t="s">
        <v>214</v>
      </c>
      <c r="E296" t="s">
        <v>214</v>
      </c>
      <c r="F296" t="s">
        <v>214</v>
      </c>
      <c r="G296" t="s">
        <v>214</v>
      </c>
      <c r="H296" t="s">
        <v>214</v>
      </c>
      <c r="I296" t="s">
        <v>214</v>
      </c>
      <c r="J296" t="s">
        <v>214</v>
      </c>
      <c r="K296" t="s">
        <v>214</v>
      </c>
      <c r="L296" t="s">
        <v>214</v>
      </c>
      <c r="M296" t="s">
        <v>214</v>
      </c>
      <c r="N296" t="s">
        <v>214</v>
      </c>
      <c r="O296" t="s">
        <v>214</v>
      </c>
      <c r="BA296" t="s">
        <v>3215</v>
      </c>
      <c r="BB296">
        <v>0</v>
      </c>
    </row>
    <row r="297" spans="1:54" x14ac:dyDescent="0.25">
      <c r="A297">
        <v>335507</v>
      </c>
      <c r="B297" t="s">
        <v>121</v>
      </c>
      <c r="C297" t="s">
        <v>214</v>
      </c>
      <c r="D297" t="s">
        <v>214</v>
      </c>
      <c r="E297" t="s">
        <v>214</v>
      </c>
      <c r="F297" t="s">
        <v>214</v>
      </c>
      <c r="G297" t="s">
        <v>214</v>
      </c>
      <c r="H297" t="s">
        <v>214</v>
      </c>
      <c r="I297" t="s">
        <v>214</v>
      </c>
      <c r="J297" t="s">
        <v>214</v>
      </c>
      <c r="K297" t="s">
        <v>214</v>
      </c>
      <c r="L297" t="s">
        <v>214</v>
      </c>
      <c r="M297" t="s">
        <v>214</v>
      </c>
      <c r="N297" t="s">
        <v>214</v>
      </c>
      <c r="O297" t="s">
        <v>214</v>
      </c>
      <c r="BA297" t="s">
        <v>3215</v>
      </c>
      <c r="BB297">
        <v>0</v>
      </c>
    </row>
    <row r="298" spans="1:54" x14ac:dyDescent="0.25">
      <c r="A298">
        <v>335509</v>
      </c>
      <c r="B298" t="s">
        <v>121</v>
      </c>
      <c r="D298" t="s">
        <v>214</v>
      </c>
      <c r="F298" t="s">
        <v>214</v>
      </c>
      <c r="G298" t="s">
        <v>214</v>
      </c>
      <c r="H298" t="s">
        <v>214</v>
      </c>
      <c r="J298" t="s">
        <v>214</v>
      </c>
      <c r="K298" t="s">
        <v>214</v>
      </c>
      <c r="L298" t="s">
        <v>214</v>
      </c>
      <c r="M298" t="s">
        <v>214</v>
      </c>
      <c r="N298" t="s">
        <v>214</v>
      </c>
      <c r="O298" t="s">
        <v>214</v>
      </c>
      <c r="BA298" t="s">
        <v>3215</v>
      </c>
      <c r="BB298">
        <v>0</v>
      </c>
    </row>
    <row r="299" spans="1:54" x14ac:dyDescent="0.25">
      <c r="A299">
        <v>335511</v>
      </c>
      <c r="B299" t="s">
        <v>121</v>
      </c>
      <c r="C299" t="s">
        <v>214</v>
      </c>
      <c r="D299" t="s">
        <v>214</v>
      </c>
      <c r="E299" t="s">
        <v>214</v>
      </c>
      <c r="F299" t="s">
        <v>214</v>
      </c>
      <c r="G299" t="s">
        <v>214</v>
      </c>
      <c r="H299" t="s">
        <v>214</v>
      </c>
      <c r="I299" t="s">
        <v>214</v>
      </c>
      <c r="J299" t="s">
        <v>214</v>
      </c>
      <c r="K299" t="s">
        <v>214</v>
      </c>
      <c r="L299" t="s">
        <v>214</v>
      </c>
      <c r="M299" t="s">
        <v>214</v>
      </c>
      <c r="N299" t="s">
        <v>214</v>
      </c>
      <c r="O299" t="s">
        <v>214</v>
      </c>
      <c r="BA299" t="s">
        <v>3215</v>
      </c>
      <c r="BB299">
        <v>0</v>
      </c>
    </row>
    <row r="300" spans="1:54" x14ac:dyDescent="0.25">
      <c r="A300">
        <v>335521</v>
      </c>
      <c r="B300" t="s">
        <v>121</v>
      </c>
      <c r="C300" t="s">
        <v>214</v>
      </c>
      <c r="D300" t="s">
        <v>214</v>
      </c>
      <c r="E300" t="s">
        <v>214</v>
      </c>
      <c r="F300" t="s">
        <v>214</v>
      </c>
      <c r="G300" t="s">
        <v>214</v>
      </c>
      <c r="H300" t="s">
        <v>214</v>
      </c>
      <c r="I300" t="s">
        <v>214</v>
      </c>
      <c r="J300" t="s">
        <v>214</v>
      </c>
      <c r="K300" t="s">
        <v>214</v>
      </c>
      <c r="L300" t="s">
        <v>214</v>
      </c>
      <c r="M300" t="s">
        <v>214</v>
      </c>
      <c r="N300" t="s">
        <v>214</v>
      </c>
      <c r="O300" t="s">
        <v>214</v>
      </c>
      <c r="BA300" t="s">
        <v>3215</v>
      </c>
      <c r="BB300">
        <v>0</v>
      </c>
    </row>
    <row r="301" spans="1:54" x14ac:dyDescent="0.25">
      <c r="A301">
        <v>335522</v>
      </c>
      <c r="B301" t="s">
        <v>121</v>
      </c>
      <c r="D301" t="s">
        <v>214</v>
      </c>
      <c r="E301" t="s">
        <v>214</v>
      </c>
      <c r="F301" t="s">
        <v>214</v>
      </c>
      <c r="G301" t="s">
        <v>214</v>
      </c>
      <c r="H301" t="s">
        <v>214</v>
      </c>
      <c r="I301" t="s">
        <v>214</v>
      </c>
      <c r="J301" t="s">
        <v>214</v>
      </c>
      <c r="K301" t="s">
        <v>214</v>
      </c>
      <c r="L301" t="s">
        <v>214</v>
      </c>
      <c r="M301" t="s">
        <v>214</v>
      </c>
      <c r="N301" t="s">
        <v>214</v>
      </c>
      <c r="O301" t="s">
        <v>214</v>
      </c>
      <c r="BA301" t="s">
        <v>3215</v>
      </c>
      <c r="BB301">
        <v>0</v>
      </c>
    </row>
    <row r="302" spans="1:54" x14ac:dyDescent="0.25">
      <c r="A302">
        <v>335524</v>
      </c>
      <c r="B302" t="s">
        <v>121</v>
      </c>
      <c r="G302" t="s">
        <v>214</v>
      </c>
      <c r="I302" t="s">
        <v>214</v>
      </c>
      <c r="J302" t="s">
        <v>214</v>
      </c>
      <c r="K302" t="s">
        <v>214</v>
      </c>
      <c r="L302" t="s">
        <v>214</v>
      </c>
      <c r="M302" t="s">
        <v>214</v>
      </c>
      <c r="N302" t="s">
        <v>214</v>
      </c>
      <c r="O302" t="s">
        <v>214</v>
      </c>
      <c r="BA302" t="s">
        <v>3215</v>
      </c>
      <c r="BB302">
        <v>0</v>
      </c>
    </row>
    <row r="303" spans="1:54" x14ac:dyDescent="0.25">
      <c r="A303">
        <v>335534</v>
      </c>
      <c r="B303" t="s">
        <v>121</v>
      </c>
      <c r="C303" t="s">
        <v>214</v>
      </c>
      <c r="D303" t="s">
        <v>214</v>
      </c>
      <c r="E303" t="s">
        <v>214</v>
      </c>
      <c r="F303" t="s">
        <v>214</v>
      </c>
      <c r="G303" t="s">
        <v>214</v>
      </c>
      <c r="H303" t="s">
        <v>214</v>
      </c>
      <c r="I303" t="s">
        <v>214</v>
      </c>
      <c r="J303" t="s">
        <v>214</v>
      </c>
      <c r="K303" t="s">
        <v>214</v>
      </c>
      <c r="L303" t="s">
        <v>214</v>
      </c>
      <c r="M303" t="s">
        <v>214</v>
      </c>
      <c r="N303" t="s">
        <v>214</v>
      </c>
      <c r="O303" t="s">
        <v>214</v>
      </c>
      <c r="BA303" t="s">
        <v>3215</v>
      </c>
      <c r="BB303">
        <v>0</v>
      </c>
    </row>
    <row r="304" spans="1:54" x14ac:dyDescent="0.25">
      <c r="A304">
        <v>335537</v>
      </c>
      <c r="B304" t="s">
        <v>121</v>
      </c>
      <c r="D304" t="s">
        <v>214</v>
      </c>
      <c r="E304" t="s">
        <v>214</v>
      </c>
      <c r="F304" t="s">
        <v>214</v>
      </c>
      <c r="H304" t="s">
        <v>214</v>
      </c>
      <c r="J304" t="s">
        <v>214</v>
      </c>
      <c r="K304" t="s">
        <v>214</v>
      </c>
      <c r="L304" t="s">
        <v>214</v>
      </c>
      <c r="M304" t="s">
        <v>214</v>
      </c>
      <c r="N304" t="s">
        <v>214</v>
      </c>
      <c r="O304" t="s">
        <v>214</v>
      </c>
      <c r="BA304" t="s">
        <v>3215</v>
      </c>
      <c r="BB304">
        <v>0</v>
      </c>
    </row>
    <row r="305" spans="1:54" x14ac:dyDescent="0.25">
      <c r="A305">
        <v>335548</v>
      </c>
      <c r="B305" t="s">
        <v>121</v>
      </c>
      <c r="D305" t="s">
        <v>214</v>
      </c>
      <c r="E305" t="s">
        <v>214</v>
      </c>
      <c r="F305" t="s">
        <v>214</v>
      </c>
      <c r="G305" t="s">
        <v>214</v>
      </c>
      <c r="H305" t="s">
        <v>214</v>
      </c>
      <c r="I305" t="s">
        <v>214</v>
      </c>
      <c r="J305" t="s">
        <v>214</v>
      </c>
      <c r="K305" t="s">
        <v>214</v>
      </c>
      <c r="L305" t="s">
        <v>214</v>
      </c>
      <c r="M305" t="s">
        <v>214</v>
      </c>
      <c r="N305" t="s">
        <v>214</v>
      </c>
      <c r="O305" t="s">
        <v>214</v>
      </c>
      <c r="BA305" t="s">
        <v>3215</v>
      </c>
      <c r="BB305">
        <v>0</v>
      </c>
    </row>
    <row r="306" spans="1:54" x14ac:dyDescent="0.25">
      <c r="A306">
        <v>335549</v>
      </c>
      <c r="B306" t="s">
        <v>121</v>
      </c>
      <c r="C306" t="s">
        <v>214</v>
      </c>
      <c r="D306" t="s">
        <v>214</v>
      </c>
      <c r="E306" t="s">
        <v>214</v>
      </c>
      <c r="F306" t="s">
        <v>214</v>
      </c>
      <c r="G306" t="s">
        <v>214</v>
      </c>
      <c r="H306" t="s">
        <v>214</v>
      </c>
      <c r="I306" t="s">
        <v>214</v>
      </c>
      <c r="J306" t="s">
        <v>214</v>
      </c>
      <c r="K306" t="s">
        <v>214</v>
      </c>
      <c r="L306" t="s">
        <v>214</v>
      </c>
      <c r="M306" t="s">
        <v>214</v>
      </c>
      <c r="N306" t="s">
        <v>214</v>
      </c>
      <c r="O306" t="s">
        <v>214</v>
      </c>
      <c r="BA306" t="s">
        <v>3215</v>
      </c>
      <c r="BB306">
        <v>0</v>
      </c>
    </row>
    <row r="307" spans="1:54" x14ac:dyDescent="0.25">
      <c r="A307">
        <v>335550</v>
      </c>
      <c r="B307" t="s">
        <v>121</v>
      </c>
      <c r="E307" t="s">
        <v>214</v>
      </c>
      <c r="F307" t="s">
        <v>214</v>
      </c>
      <c r="G307" t="s">
        <v>214</v>
      </c>
      <c r="H307" t="s">
        <v>214</v>
      </c>
      <c r="I307" t="s">
        <v>214</v>
      </c>
      <c r="J307" t="s">
        <v>214</v>
      </c>
      <c r="K307" t="s">
        <v>214</v>
      </c>
      <c r="L307" t="s">
        <v>214</v>
      </c>
      <c r="M307" t="s">
        <v>214</v>
      </c>
      <c r="N307" t="s">
        <v>214</v>
      </c>
      <c r="O307" t="s">
        <v>214</v>
      </c>
      <c r="BA307" t="s">
        <v>3215</v>
      </c>
      <c r="BB307">
        <v>0</v>
      </c>
    </row>
    <row r="308" spans="1:54" x14ac:dyDescent="0.25">
      <c r="A308">
        <v>335551</v>
      </c>
      <c r="B308" t="s">
        <v>121</v>
      </c>
      <c r="C308" t="s">
        <v>214</v>
      </c>
      <c r="D308" t="s">
        <v>214</v>
      </c>
      <c r="E308" t="s">
        <v>214</v>
      </c>
      <c r="F308" t="s">
        <v>214</v>
      </c>
      <c r="G308" t="s">
        <v>214</v>
      </c>
      <c r="H308" t="s">
        <v>214</v>
      </c>
      <c r="I308" t="s">
        <v>214</v>
      </c>
      <c r="J308" t="s">
        <v>214</v>
      </c>
      <c r="K308" t="s">
        <v>214</v>
      </c>
      <c r="L308" t="s">
        <v>214</v>
      </c>
      <c r="M308" t="s">
        <v>214</v>
      </c>
      <c r="N308" t="s">
        <v>214</v>
      </c>
      <c r="O308" t="s">
        <v>214</v>
      </c>
      <c r="BA308" t="s">
        <v>3215</v>
      </c>
      <c r="BB308">
        <v>0</v>
      </c>
    </row>
    <row r="309" spans="1:54" x14ac:dyDescent="0.25">
      <c r="A309">
        <v>335554</v>
      </c>
      <c r="B309" t="s">
        <v>121</v>
      </c>
      <c r="C309" t="s">
        <v>214</v>
      </c>
      <c r="D309" t="s">
        <v>214</v>
      </c>
      <c r="E309" t="s">
        <v>214</v>
      </c>
      <c r="F309" t="s">
        <v>214</v>
      </c>
      <c r="G309" t="s">
        <v>214</v>
      </c>
      <c r="H309" t="s">
        <v>214</v>
      </c>
      <c r="I309" t="s">
        <v>214</v>
      </c>
      <c r="J309" t="s">
        <v>214</v>
      </c>
      <c r="K309" t="s">
        <v>214</v>
      </c>
      <c r="L309" t="s">
        <v>214</v>
      </c>
      <c r="M309" t="s">
        <v>214</v>
      </c>
      <c r="N309" t="s">
        <v>214</v>
      </c>
      <c r="O309" t="s">
        <v>214</v>
      </c>
      <c r="BA309" t="s">
        <v>3215</v>
      </c>
      <c r="BB309">
        <v>0</v>
      </c>
    </row>
    <row r="310" spans="1:54" x14ac:dyDescent="0.25">
      <c r="A310">
        <v>335555</v>
      </c>
      <c r="B310" t="s">
        <v>121</v>
      </c>
      <c r="C310" t="s">
        <v>214</v>
      </c>
      <c r="D310" t="s">
        <v>214</v>
      </c>
      <c r="E310" t="s">
        <v>214</v>
      </c>
      <c r="F310" t="s">
        <v>214</v>
      </c>
      <c r="G310" t="s">
        <v>214</v>
      </c>
      <c r="H310" t="s">
        <v>214</v>
      </c>
      <c r="I310" t="s">
        <v>214</v>
      </c>
      <c r="J310" t="s">
        <v>214</v>
      </c>
      <c r="K310" t="s">
        <v>214</v>
      </c>
      <c r="L310" t="s">
        <v>214</v>
      </c>
      <c r="M310" t="s">
        <v>214</v>
      </c>
      <c r="N310" t="s">
        <v>214</v>
      </c>
      <c r="O310" t="s">
        <v>214</v>
      </c>
      <c r="BA310" t="s">
        <v>3215</v>
      </c>
      <c r="BB310">
        <v>0</v>
      </c>
    </row>
    <row r="311" spans="1:54" x14ac:dyDescent="0.25">
      <c r="A311">
        <v>335558</v>
      </c>
      <c r="B311" t="s">
        <v>121</v>
      </c>
      <c r="C311" t="s">
        <v>214</v>
      </c>
      <c r="D311" t="s">
        <v>214</v>
      </c>
      <c r="E311" t="s">
        <v>214</v>
      </c>
      <c r="F311" t="s">
        <v>214</v>
      </c>
      <c r="G311" t="s">
        <v>214</v>
      </c>
      <c r="H311" t="s">
        <v>214</v>
      </c>
      <c r="I311" t="s">
        <v>214</v>
      </c>
      <c r="J311" t="s">
        <v>214</v>
      </c>
      <c r="K311" t="s">
        <v>214</v>
      </c>
      <c r="L311" t="s">
        <v>214</v>
      </c>
      <c r="M311" t="s">
        <v>214</v>
      </c>
      <c r="N311" t="s">
        <v>214</v>
      </c>
      <c r="O311" t="s">
        <v>214</v>
      </c>
      <c r="BA311" t="s">
        <v>3215</v>
      </c>
      <c r="BB311">
        <v>0</v>
      </c>
    </row>
    <row r="312" spans="1:54" x14ac:dyDescent="0.25">
      <c r="A312">
        <v>335559</v>
      </c>
      <c r="B312" t="s">
        <v>121</v>
      </c>
      <c r="C312" t="s">
        <v>214</v>
      </c>
      <c r="D312" t="s">
        <v>214</v>
      </c>
      <c r="E312" t="s">
        <v>214</v>
      </c>
      <c r="F312" t="s">
        <v>214</v>
      </c>
      <c r="G312" t="s">
        <v>214</v>
      </c>
      <c r="H312" t="s">
        <v>214</v>
      </c>
      <c r="J312" t="s">
        <v>214</v>
      </c>
      <c r="K312" t="s">
        <v>214</v>
      </c>
      <c r="L312" t="s">
        <v>214</v>
      </c>
      <c r="M312" t="s">
        <v>214</v>
      </c>
      <c r="N312" t="s">
        <v>214</v>
      </c>
      <c r="O312" t="s">
        <v>214</v>
      </c>
      <c r="BA312" t="s">
        <v>3215</v>
      </c>
      <c r="BB312">
        <v>0</v>
      </c>
    </row>
    <row r="313" spans="1:54" x14ac:dyDescent="0.25">
      <c r="A313">
        <v>335561</v>
      </c>
      <c r="B313" t="s">
        <v>121</v>
      </c>
      <c r="C313" t="s">
        <v>214</v>
      </c>
      <c r="D313" t="s">
        <v>214</v>
      </c>
      <c r="E313" t="s">
        <v>214</v>
      </c>
      <c r="F313" t="s">
        <v>214</v>
      </c>
      <c r="G313" t="s">
        <v>214</v>
      </c>
      <c r="H313" t="s">
        <v>214</v>
      </c>
      <c r="I313" t="s">
        <v>214</v>
      </c>
      <c r="J313" t="s">
        <v>214</v>
      </c>
      <c r="K313" t="s">
        <v>214</v>
      </c>
      <c r="L313" t="s">
        <v>214</v>
      </c>
      <c r="M313" t="s">
        <v>214</v>
      </c>
      <c r="N313" t="s">
        <v>214</v>
      </c>
      <c r="O313" t="s">
        <v>214</v>
      </c>
      <c r="BA313" t="s">
        <v>3215</v>
      </c>
      <c r="BB313">
        <v>0</v>
      </c>
    </row>
    <row r="314" spans="1:54" x14ac:dyDescent="0.25">
      <c r="A314">
        <v>335566</v>
      </c>
      <c r="B314" t="s">
        <v>121</v>
      </c>
      <c r="C314" t="s">
        <v>214</v>
      </c>
      <c r="D314" t="s">
        <v>214</v>
      </c>
      <c r="E314" t="s">
        <v>214</v>
      </c>
      <c r="F314" t="s">
        <v>214</v>
      </c>
      <c r="G314" t="s">
        <v>214</v>
      </c>
      <c r="H314" t="s">
        <v>214</v>
      </c>
      <c r="I314" t="s">
        <v>214</v>
      </c>
      <c r="J314" t="s">
        <v>214</v>
      </c>
      <c r="K314" t="s">
        <v>214</v>
      </c>
      <c r="L314" t="s">
        <v>214</v>
      </c>
      <c r="M314" t="s">
        <v>214</v>
      </c>
      <c r="N314" t="s">
        <v>214</v>
      </c>
      <c r="O314" t="s">
        <v>214</v>
      </c>
      <c r="BA314" t="s">
        <v>3215</v>
      </c>
      <c r="BB314">
        <v>0</v>
      </c>
    </row>
    <row r="315" spans="1:54" x14ac:dyDescent="0.25">
      <c r="A315">
        <v>335568</v>
      </c>
      <c r="B315" t="s">
        <v>121</v>
      </c>
      <c r="E315" t="s">
        <v>214</v>
      </c>
      <c r="F315" t="s">
        <v>214</v>
      </c>
      <c r="H315" t="s">
        <v>214</v>
      </c>
      <c r="I315" t="s">
        <v>214</v>
      </c>
      <c r="J315" t="s">
        <v>214</v>
      </c>
      <c r="K315" t="s">
        <v>214</v>
      </c>
      <c r="L315" t="s">
        <v>214</v>
      </c>
      <c r="M315" t="s">
        <v>214</v>
      </c>
      <c r="N315" t="s">
        <v>214</v>
      </c>
      <c r="O315" t="s">
        <v>214</v>
      </c>
      <c r="BA315" t="s">
        <v>3215</v>
      </c>
      <c r="BB315">
        <v>0</v>
      </c>
    </row>
    <row r="316" spans="1:54" x14ac:dyDescent="0.25">
      <c r="A316">
        <v>335572</v>
      </c>
      <c r="B316" t="s">
        <v>121</v>
      </c>
      <c r="D316" t="s">
        <v>214</v>
      </c>
      <c r="F316" t="s">
        <v>214</v>
      </c>
      <c r="G316" t="s">
        <v>214</v>
      </c>
      <c r="J316" t="s">
        <v>214</v>
      </c>
      <c r="K316" t="s">
        <v>214</v>
      </c>
      <c r="L316" t="s">
        <v>214</v>
      </c>
      <c r="M316" t="s">
        <v>214</v>
      </c>
      <c r="N316" t="s">
        <v>214</v>
      </c>
      <c r="O316" t="s">
        <v>214</v>
      </c>
      <c r="BA316" t="s">
        <v>3215</v>
      </c>
      <c r="BB316">
        <v>0</v>
      </c>
    </row>
    <row r="317" spans="1:54" x14ac:dyDescent="0.25">
      <c r="A317">
        <v>335578</v>
      </c>
      <c r="B317" t="s">
        <v>121</v>
      </c>
      <c r="C317" t="s">
        <v>214</v>
      </c>
      <c r="D317" t="s">
        <v>214</v>
      </c>
      <c r="E317" t="s">
        <v>214</v>
      </c>
      <c r="F317" t="s">
        <v>214</v>
      </c>
      <c r="G317" t="s">
        <v>214</v>
      </c>
      <c r="H317" t="s">
        <v>214</v>
      </c>
      <c r="I317" t="s">
        <v>214</v>
      </c>
      <c r="J317" t="s">
        <v>214</v>
      </c>
      <c r="K317" t="s">
        <v>214</v>
      </c>
      <c r="L317" t="s">
        <v>214</v>
      </c>
      <c r="M317" t="s">
        <v>214</v>
      </c>
      <c r="N317" t="s">
        <v>214</v>
      </c>
      <c r="O317" t="s">
        <v>214</v>
      </c>
      <c r="BA317" t="s">
        <v>3215</v>
      </c>
      <c r="BB317">
        <v>0</v>
      </c>
    </row>
    <row r="318" spans="1:54" x14ac:dyDescent="0.25">
      <c r="A318">
        <v>335581</v>
      </c>
      <c r="B318" t="s">
        <v>121</v>
      </c>
      <c r="C318" t="s">
        <v>214</v>
      </c>
      <c r="D318" t="s">
        <v>214</v>
      </c>
      <c r="E318" t="s">
        <v>214</v>
      </c>
      <c r="F318" t="s">
        <v>214</v>
      </c>
      <c r="G318" t="s">
        <v>214</v>
      </c>
      <c r="J318" t="s">
        <v>214</v>
      </c>
      <c r="K318" t="s">
        <v>214</v>
      </c>
      <c r="L318" t="s">
        <v>214</v>
      </c>
      <c r="M318" t="s">
        <v>214</v>
      </c>
      <c r="N318" t="s">
        <v>214</v>
      </c>
      <c r="O318" t="s">
        <v>214</v>
      </c>
      <c r="BA318" t="s">
        <v>3215</v>
      </c>
      <c r="BB318">
        <v>0</v>
      </c>
    </row>
    <row r="319" spans="1:54" x14ac:dyDescent="0.25">
      <c r="A319">
        <v>335582</v>
      </c>
      <c r="B319" t="s">
        <v>121</v>
      </c>
      <c r="C319" t="s">
        <v>214</v>
      </c>
      <c r="D319" t="s">
        <v>214</v>
      </c>
      <c r="E319" t="s">
        <v>214</v>
      </c>
      <c r="F319" t="s">
        <v>214</v>
      </c>
      <c r="G319" t="s">
        <v>214</v>
      </c>
      <c r="H319" t="s">
        <v>214</v>
      </c>
      <c r="I319" t="s">
        <v>214</v>
      </c>
      <c r="J319" t="s">
        <v>214</v>
      </c>
      <c r="K319" t="s">
        <v>214</v>
      </c>
      <c r="L319" t="s">
        <v>214</v>
      </c>
      <c r="M319" t="s">
        <v>214</v>
      </c>
      <c r="N319" t="s">
        <v>214</v>
      </c>
      <c r="O319" t="s">
        <v>214</v>
      </c>
      <c r="BA319" t="s">
        <v>3215</v>
      </c>
      <c r="BB319">
        <v>0</v>
      </c>
    </row>
    <row r="320" spans="1:54" x14ac:dyDescent="0.25">
      <c r="A320">
        <v>335592</v>
      </c>
      <c r="B320" t="s">
        <v>121</v>
      </c>
      <c r="C320" t="s">
        <v>214</v>
      </c>
      <c r="D320" t="s">
        <v>214</v>
      </c>
      <c r="E320" t="s">
        <v>214</v>
      </c>
      <c r="F320" t="s">
        <v>214</v>
      </c>
      <c r="G320" t="s">
        <v>214</v>
      </c>
      <c r="H320" t="s">
        <v>214</v>
      </c>
      <c r="I320" t="s">
        <v>214</v>
      </c>
      <c r="J320" t="s">
        <v>214</v>
      </c>
      <c r="K320" t="s">
        <v>214</v>
      </c>
      <c r="L320" t="s">
        <v>214</v>
      </c>
      <c r="M320" t="s">
        <v>214</v>
      </c>
      <c r="N320" t="s">
        <v>214</v>
      </c>
      <c r="O320" t="s">
        <v>214</v>
      </c>
      <c r="BA320" t="s">
        <v>3215</v>
      </c>
      <c r="BB320">
        <v>0</v>
      </c>
    </row>
    <row r="321" spans="1:54" x14ac:dyDescent="0.25">
      <c r="A321">
        <v>335601</v>
      </c>
      <c r="B321" t="s">
        <v>121</v>
      </c>
      <c r="D321" t="s">
        <v>214</v>
      </c>
      <c r="E321" t="s">
        <v>214</v>
      </c>
      <c r="F321" t="s">
        <v>214</v>
      </c>
      <c r="G321" t="s">
        <v>214</v>
      </c>
      <c r="H321" t="s">
        <v>214</v>
      </c>
      <c r="I321" t="s">
        <v>214</v>
      </c>
      <c r="J321" t="s">
        <v>214</v>
      </c>
      <c r="K321" t="s">
        <v>214</v>
      </c>
      <c r="L321" t="s">
        <v>214</v>
      </c>
      <c r="M321" t="s">
        <v>214</v>
      </c>
      <c r="N321" t="s">
        <v>214</v>
      </c>
      <c r="O321" t="s">
        <v>214</v>
      </c>
      <c r="BA321" t="s">
        <v>3215</v>
      </c>
      <c r="BB321">
        <v>0</v>
      </c>
    </row>
    <row r="322" spans="1:54" x14ac:dyDescent="0.25">
      <c r="A322">
        <v>335602</v>
      </c>
      <c r="B322" t="s">
        <v>121</v>
      </c>
      <c r="D322" t="s">
        <v>214</v>
      </c>
      <c r="E322" t="s">
        <v>214</v>
      </c>
      <c r="F322" t="s">
        <v>214</v>
      </c>
      <c r="G322" t="s">
        <v>214</v>
      </c>
      <c r="J322" t="s">
        <v>214</v>
      </c>
      <c r="K322" t="s">
        <v>214</v>
      </c>
      <c r="L322" t="s">
        <v>214</v>
      </c>
      <c r="M322" t="s">
        <v>214</v>
      </c>
      <c r="N322" t="s">
        <v>214</v>
      </c>
      <c r="O322" t="s">
        <v>214</v>
      </c>
      <c r="BA322" t="s">
        <v>3215</v>
      </c>
      <c r="BB322">
        <v>0</v>
      </c>
    </row>
    <row r="323" spans="1:54" x14ac:dyDescent="0.25">
      <c r="A323">
        <v>335603</v>
      </c>
      <c r="B323" t="s">
        <v>121</v>
      </c>
      <c r="C323" t="s">
        <v>214</v>
      </c>
      <c r="D323" t="s">
        <v>214</v>
      </c>
      <c r="E323" t="s">
        <v>214</v>
      </c>
      <c r="F323" t="s">
        <v>214</v>
      </c>
      <c r="G323" t="s">
        <v>214</v>
      </c>
      <c r="H323" t="s">
        <v>214</v>
      </c>
      <c r="I323" t="s">
        <v>214</v>
      </c>
      <c r="J323" t="s">
        <v>214</v>
      </c>
      <c r="K323" t="s">
        <v>214</v>
      </c>
      <c r="L323" t="s">
        <v>214</v>
      </c>
      <c r="M323" t="s">
        <v>214</v>
      </c>
      <c r="N323" t="s">
        <v>214</v>
      </c>
      <c r="O323" t="s">
        <v>214</v>
      </c>
      <c r="BA323" t="s">
        <v>3215</v>
      </c>
      <c r="BB323">
        <v>0</v>
      </c>
    </row>
    <row r="324" spans="1:54" x14ac:dyDescent="0.25">
      <c r="A324">
        <v>335608</v>
      </c>
      <c r="B324" t="s">
        <v>121</v>
      </c>
      <c r="D324" t="s">
        <v>214</v>
      </c>
      <c r="F324" t="s">
        <v>214</v>
      </c>
      <c r="G324" t="s">
        <v>214</v>
      </c>
      <c r="J324" t="s">
        <v>214</v>
      </c>
      <c r="K324" t="s">
        <v>214</v>
      </c>
      <c r="L324" t="s">
        <v>214</v>
      </c>
      <c r="M324" t="s">
        <v>214</v>
      </c>
      <c r="N324" t="s">
        <v>214</v>
      </c>
      <c r="O324" t="s">
        <v>214</v>
      </c>
      <c r="BA324" t="s">
        <v>3215</v>
      </c>
      <c r="BB324">
        <v>0</v>
      </c>
    </row>
    <row r="325" spans="1:54" x14ac:dyDescent="0.25">
      <c r="A325">
        <v>335610</v>
      </c>
      <c r="B325" t="s">
        <v>121</v>
      </c>
      <c r="E325" t="s">
        <v>214</v>
      </c>
      <c r="F325" t="s">
        <v>214</v>
      </c>
      <c r="G325" t="s">
        <v>214</v>
      </c>
      <c r="H325" t="s">
        <v>214</v>
      </c>
      <c r="I325" t="s">
        <v>214</v>
      </c>
      <c r="J325" t="s">
        <v>214</v>
      </c>
      <c r="K325" t="s">
        <v>214</v>
      </c>
      <c r="L325" t="s">
        <v>214</v>
      </c>
      <c r="M325" t="s">
        <v>214</v>
      </c>
      <c r="N325" t="s">
        <v>214</v>
      </c>
      <c r="O325" t="s">
        <v>214</v>
      </c>
      <c r="BA325" t="s">
        <v>3215</v>
      </c>
      <c r="BB325">
        <v>0</v>
      </c>
    </row>
    <row r="326" spans="1:54" x14ac:dyDescent="0.25">
      <c r="A326">
        <v>335614</v>
      </c>
      <c r="B326" t="s">
        <v>121</v>
      </c>
      <c r="D326" t="s">
        <v>214</v>
      </c>
      <c r="E326" t="s">
        <v>214</v>
      </c>
      <c r="F326" t="s">
        <v>214</v>
      </c>
      <c r="G326" t="s">
        <v>214</v>
      </c>
      <c r="H326" t="s">
        <v>214</v>
      </c>
      <c r="I326" t="s">
        <v>214</v>
      </c>
      <c r="J326" t="s">
        <v>214</v>
      </c>
      <c r="K326" t="s">
        <v>214</v>
      </c>
      <c r="L326" t="s">
        <v>214</v>
      </c>
      <c r="M326" t="s">
        <v>214</v>
      </c>
      <c r="N326" t="s">
        <v>214</v>
      </c>
      <c r="O326" t="s">
        <v>214</v>
      </c>
      <c r="BA326" t="s">
        <v>3215</v>
      </c>
      <c r="BB326">
        <v>0</v>
      </c>
    </row>
    <row r="327" spans="1:54" x14ac:dyDescent="0.25">
      <c r="A327">
        <v>335617</v>
      </c>
      <c r="B327" t="s">
        <v>121</v>
      </c>
      <c r="C327" t="s">
        <v>214</v>
      </c>
      <c r="D327" t="s">
        <v>214</v>
      </c>
      <c r="E327" t="s">
        <v>214</v>
      </c>
      <c r="F327" t="s">
        <v>214</v>
      </c>
      <c r="G327" t="s">
        <v>214</v>
      </c>
      <c r="H327" t="s">
        <v>214</v>
      </c>
      <c r="I327" t="s">
        <v>214</v>
      </c>
      <c r="J327" t="s">
        <v>214</v>
      </c>
      <c r="K327" t="s">
        <v>214</v>
      </c>
      <c r="L327" t="s">
        <v>214</v>
      </c>
      <c r="M327" t="s">
        <v>214</v>
      </c>
      <c r="N327" t="s">
        <v>214</v>
      </c>
      <c r="O327" t="s">
        <v>214</v>
      </c>
      <c r="BA327" t="s">
        <v>3215</v>
      </c>
      <c r="BB327">
        <v>0</v>
      </c>
    </row>
    <row r="328" spans="1:54" x14ac:dyDescent="0.25">
      <c r="A328">
        <v>335619</v>
      </c>
      <c r="B328" t="s">
        <v>121</v>
      </c>
      <c r="C328" t="s">
        <v>214</v>
      </c>
      <c r="D328" t="s">
        <v>214</v>
      </c>
      <c r="E328" t="s">
        <v>214</v>
      </c>
      <c r="F328" t="s">
        <v>214</v>
      </c>
      <c r="G328" t="s">
        <v>214</v>
      </c>
      <c r="H328" t="s">
        <v>214</v>
      </c>
      <c r="I328" t="s">
        <v>214</v>
      </c>
      <c r="J328" t="s">
        <v>214</v>
      </c>
      <c r="K328" t="s">
        <v>214</v>
      </c>
      <c r="L328" t="s">
        <v>214</v>
      </c>
      <c r="M328" t="s">
        <v>214</v>
      </c>
      <c r="N328" t="s">
        <v>214</v>
      </c>
      <c r="O328" t="s">
        <v>214</v>
      </c>
      <c r="BA328" t="s">
        <v>3215</v>
      </c>
      <c r="BB328">
        <v>0</v>
      </c>
    </row>
    <row r="329" spans="1:54" x14ac:dyDescent="0.25">
      <c r="A329">
        <v>335622</v>
      </c>
      <c r="B329" t="s">
        <v>121</v>
      </c>
      <c r="C329" t="s">
        <v>214</v>
      </c>
      <c r="D329" t="s">
        <v>214</v>
      </c>
      <c r="E329" t="s">
        <v>214</v>
      </c>
      <c r="F329" t="s">
        <v>214</v>
      </c>
      <c r="G329" t="s">
        <v>214</v>
      </c>
      <c r="H329" t="s">
        <v>214</v>
      </c>
      <c r="I329" t="s">
        <v>214</v>
      </c>
      <c r="J329" t="s">
        <v>214</v>
      </c>
      <c r="K329" t="s">
        <v>214</v>
      </c>
      <c r="L329" t="s">
        <v>214</v>
      </c>
      <c r="M329" t="s">
        <v>214</v>
      </c>
      <c r="N329" t="s">
        <v>214</v>
      </c>
      <c r="O329" t="s">
        <v>214</v>
      </c>
      <c r="BA329" t="s">
        <v>3215</v>
      </c>
      <c r="BB329">
        <v>0</v>
      </c>
    </row>
    <row r="330" spans="1:54" x14ac:dyDescent="0.25">
      <c r="A330">
        <v>335625</v>
      </c>
      <c r="B330" t="s">
        <v>121</v>
      </c>
      <c r="D330" t="s">
        <v>214</v>
      </c>
      <c r="E330" t="s">
        <v>214</v>
      </c>
      <c r="F330" t="s">
        <v>214</v>
      </c>
      <c r="I330" t="s">
        <v>214</v>
      </c>
      <c r="J330" t="s">
        <v>214</v>
      </c>
      <c r="K330" t="s">
        <v>214</v>
      </c>
      <c r="L330" t="s">
        <v>214</v>
      </c>
      <c r="M330" t="s">
        <v>214</v>
      </c>
      <c r="N330" t="s">
        <v>214</v>
      </c>
      <c r="O330" t="s">
        <v>214</v>
      </c>
      <c r="BA330" t="s">
        <v>3215</v>
      </c>
      <c r="BB330">
        <v>0</v>
      </c>
    </row>
    <row r="331" spans="1:54" x14ac:dyDescent="0.25">
      <c r="A331">
        <v>335626</v>
      </c>
      <c r="B331" t="s">
        <v>121</v>
      </c>
      <c r="F331" t="s">
        <v>214</v>
      </c>
      <c r="G331" t="s">
        <v>214</v>
      </c>
      <c r="I331" t="s">
        <v>214</v>
      </c>
      <c r="J331" t="s">
        <v>214</v>
      </c>
      <c r="K331" t="s">
        <v>214</v>
      </c>
      <c r="N331" t="s">
        <v>214</v>
      </c>
      <c r="O331" t="s">
        <v>214</v>
      </c>
      <c r="BA331" t="s">
        <v>3215</v>
      </c>
      <c r="BB331">
        <v>0</v>
      </c>
    </row>
    <row r="332" spans="1:54" x14ac:dyDescent="0.25">
      <c r="A332">
        <v>335628</v>
      </c>
      <c r="B332" t="s">
        <v>121</v>
      </c>
      <c r="C332" t="s">
        <v>214</v>
      </c>
      <c r="D332" t="s">
        <v>214</v>
      </c>
      <c r="E332" t="s">
        <v>214</v>
      </c>
      <c r="F332" t="s">
        <v>214</v>
      </c>
      <c r="G332" t="s">
        <v>214</v>
      </c>
      <c r="H332" t="s">
        <v>214</v>
      </c>
      <c r="J332" t="s">
        <v>214</v>
      </c>
      <c r="K332" t="s">
        <v>214</v>
      </c>
      <c r="L332" t="s">
        <v>214</v>
      </c>
      <c r="M332" t="s">
        <v>214</v>
      </c>
      <c r="N332" t="s">
        <v>214</v>
      </c>
      <c r="O332" t="s">
        <v>214</v>
      </c>
      <c r="BA332" t="s">
        <v>3215</v>
      </c>
      <c r="BB332">
        <v>0</v>
      </c>
    </row>
    <row r="333" spans="1:54" x14ac:dyDescent="0.25">
      <c r="A333">
        <v>335631</v>
      </c>
      <c r="B333" t="s">
        <v>121</v>
      </c>
      <c r="C333" t="s">
        <v>214</v>
      </c>
      <c r="D333" t="s">
        <v>214</v>
      </c>
      <c r="E333" t="s">
        <v>214</v>
      </c>
      <c r="F333" t="s">
        <v>214</v>
      </c>
      <c r="G333" t="s">
        <v>214</v>
      </c>
      <c r="H333" t="s">
        <v>214</v>
      </c>
      <c r="I333" t="s">
        <v>214</v>
      </c>
      <c r="J333" t="s">
        <v>214</v>
      </c>
      <c r="K333" t="s">
        <v>214</v>
      </c>
      <c r="L333" t="s">
        <v>214</v>
      </c>
      <c r="M333" t="s">
        <v>214</v>
      </c>
      <c r="N333" t="s">
        <v>214</v>
      </c>
      <c r="O333" t="s">
        <v>214</v>
      </c>
      <c r="BA333" t="s">
        <v>3215</v>
      </c>
      <c r="BB333">
        <v>0</v>
      </c>
    </row>
    <row r="334" spans="1:54" x14ac:dyDescent="0.25">
      <c r="A334">
        <v>335637</v>
      </c>
      <c r="B334" t="s">
        <v>121</v>
      </c>
      <c r="C334" t="s">
        <v>214</v>
      </c>
      <c r="D334" t="s">
        <v>214</v>
      </c>
      <c r="E334" t="s">
        <v>214</v>
      </c>
      <c r="F334" t="s">
        <v>214</v>
      </c>
      <c r="G334" t="s">
        <v>214</v>
      </c>
      <c r="H334" t="s">
        <v>214</v>
      </c>
      <c r="I334" t="s">
        <v>214</v>
      </c>
      <c r="J334" t="s">
        <v>214</v>
      </c>
      <c r="K334" t="s">
        <v>214</v>
      </c>
      <c r="L334" t="s">
        <v>214</v>
      </c>
      <c r="M334" t="s">
        <v>214</v>
      </c>
      <c r="N334" t="s">
        <v>214</v>
      </c>
      <c r="O334" t="s">
        <v>214</v>
      </c>
      <c r="BA334" t="s">
        <v>3215</v>
      </c>
      <c r="BB334">
        <v>0</v>
      </c>
    </row>
    <row r="335" spans="1:54" x14ac:dyDescent="0.25">
      <c r="A335">
        <v>335638</v>
      </c>
      <c r="B335" t="s">
        <v>121</v>
      </c>
      <c r="E335" t="s">
        <v>214</v>
      </c>
      <c r="F335" t="s">
        <v>214</v>
      </c>
      <c r="G335" t="s">
        <v>214</v>
      </c>
      <c r="H335" t="s">
        <v>214</v>
      </c>
      <c r="I335" t="s">
        <v>214</v>
      </c>
      <c r="J335" t="s">
        <v>214</v>
      </c>
      <c r="K335" t="s">
        <v>214</v>
      </c>
      <c r="L335" t="s">
        <v>214</v>
      </c>
      <c r="M335" t="s">
        <v>214</v>
      </c>
      <c r="N335" t="s">
        <v>214</v>
      </c>
      <c r="O335" t="s">
        <v>214</v>
      </c>
      <c r="BA335" t="s">
        <v>3215</v>
      </c>
      <c r="BB335">
        <v>0</v>
      </c>
    </row>
    <row r="336" spans="1:54" x14ac:dyDescent="0.25">
      <c r="A336">
        <v>335639</v>
      </c>
      <c r="B336" t="s">
        <v>121</v>
      </c>
      <c r="C336" t="s">
        <v>214</v>
      </c>
      <c r="D336" t="s">
        <v>214</v>
      </c>
      <c r="E336" t="s">
        <v>214</v>
      </c>
      <c r="F336" t="s">
        <v>214</v>
      </c>
      <c r="G336" t="s">
        <v>214</v>
      </c>
      <c r="H336" t="s">
        <v>214</v>
      </c>
      <c r="I336" t="s">
        <v>214</v>
      </c>
      <c r="J336" t="s">
        <v>214</v>
      </c>
      <c r="K336" t="s">
        <v>214</v>
      </c>
      <c r="L336" t="s">
        <v>214</v>
      </c>
      <c r="M336" t="s">
        <v>214</v>
      </c>
      <c r="N336" t="s">
        <v>214</v>
      </c>
      <c r="O336" t="s">
        <v>214</v>
      </c>
      <c r="BA336" t="s">
        <v>3215</v>
      </c>
      <c r="BB336">
        <v>0</v>
      </c>
    </row>
    <row r="337" spans="1:54" x14ac:dyDescent="0.25">
      <c r="A337">
        <v>335642</v>
      </c>
      <c r="B337" t="s">
        <v>121</v>
      </c>
      <c r="C337" t="s">
        <v>214</v>
      </c>
      <c r="D337" t="s">
        <v>214</v>
      </c>
      <c r="E337" t="s">
        <v>214</v>
      </c>
      <c r="F337" t="s">
        <v>214</v>
      </c>
      <c r="G337" t="s">
        <v>214</v>
      </c>
      <c r="H337" t="s">
        <v>214</v>
      </c>
      <c r="I337" t="s">
        <v>214</v>
      </c>
      <c r="J337" t="s">
        <v>214</v>
      </c>
      <c r="K337" t="s">
        <v>214</v>
      </c>
      <c r="L337" t="s">
        <v>214</v>
      </c>
      <c r="M337" t="s">
        <v>214</v>
      </c>
      <c r="N337" t="s">
        <v>214</v>
      </c>
      <c r="O337" t="s">
        <v>214</v>
      </c>
      <c r="BA337" t="s">
        <v>3215</v>
      </c>
      <c r="BB337">
        <v>0</v>
      </c>
    </row>
    <row r="338" spans="1:54" x14ac:dyDescent="0.25">
      <c r="A338">
        <v>335646</v>
      </c>
      <c r="B338" t="s">
        <v>121</v>
      </c>
      <c r="E338" t="s">
        <v>214</v>
      </c>
      <c r="F338" t="s">
        <v>214</v>
      </c>
      <c r="G338" t="s">
        <v>214</v>
      </c>
      <c r="H338" t="s">
        <v>214</v>
      </c>
      <c r="I338" t="s">
        <v>214</v>
      </c>
      <c r="J338" t="s">
        <v>214</v>
      </c>
      <c r="K338" t="s">
        <v>214</v>
      </c>
      <c r="L338" t="s">
        <v>214</v>
      </c>
      <c r="M338" t="s">
        <v>214</v>
      </c>
      <c r="N338" t="s">
        <v>214</v>
      </c>
      <c r="O338" t="s">
        <v>214</v>
      </c>
      <c r="BA338" t="s">
        <v>3215</v>
      </c>
      <c r="BB338">
        <v>0</v>
      </c>
    </row>
    <row r="339" spans="1:54" x14ac:dyDescent="0.25">
      <c r="A339">
        <v>335647</v>
      </c>
      <c r="B339" t="s">
        <v>121</v>
      </c>
      <c r="C339" t="s">
        <v>214</v>
      </c>
      <c r="D339" t="s">
        <v>214</v>
      </c>
      <c r="E339" t="s">
        <v>214</v>
      </c>
      <c r="F339" t="s">
        <v>214</v>
      </c>
      <c r="G339" t="s">
        <v>214</v>
      </c>
      <c r="H339" t="s">
        <v>214</v>
      </c>
      <c r="I339" t="s">
        <v>214</v>
      </c>
      <c r="J339" t="s">
        <v>214</v>
      </c>
      <c r="K339" t="s">
        <v>214</v>
      </c>
      <c r="L339" t="s">
        <v>214</v>
      </c>
      <c r="M339" t="s">
        <v>214</v>
      </c>
      <c r="N339" t="s">
        <v>214</v>
      </c>
      <c r="O339" t="s">
        <v>214</v>
      </c>
      <c r="BA339" t="s">
        <v>3215</v>
      </c>
      <c r="BB339">
        <v>0</v>
      </c>
    </row>
    <row r="340" spans="1:54" x14ac:dyDescent="0.25">
      <c r="A340">
        <v>335650</v>
      </c>
      <c r="B340" t="s">
        <v>121</v>
      </c>
      <c r="C340" t="s">
        <v>214</v>
      </c>
      <c r="D340" t="s">
        <v>214</v>
      </c>
      <c r="E340" t="s">
        <v>214</v>
      </c>
      <c r="F340" t="s">
        <v>214</v>
      </c>
      <c r="G340" t="s">
        <v>214</v>
      </c>
      <c r="H340" t="s">
        <v>214</v>
      </c>
      <c r="I340" t="s">
        <v>214</v>
      </c>
      <c r="J340" t="s">
        <v>214</v>
      </c>
      <c r="K340" t="s">
        <v>214</v>
      </c>
      <c r="L340" t="s">
        <v>214</v>
      </c>
      <c r="M340" t="s">
        <v>214</v>
      </c>
      <c r="N340" t="s">
        <v>214</v>
      </c>
      <c r="O340" t="s">
        <v>214</v>
      </c>
      <c r="BA340" t="s">
        <v>3215</v>
      </c>
      <c r="BB340">
        <v>0</v>
      </c>
    </row>
    <row r="341" spans="1:54" x14ac:dyDescent="0.25">
      <c r="A341">
        <v>335654</v>
      </c>
      <c r="B341" t="s">
        <v>121</v>
      </c>
      <c r="C341" t="s">
        <v>214</v>
      </c>
      <c r="D341" t="s">
        <v>214</v>
      </c>
      <c r="F341" t="s">
        <v>214</v>
      </c>
      <c r="G341" t="s">
        <v>214</v>
      </c>
      <c r="I341" t="s">
        <v>214</v>
      </c>
      <c r="K341" t="s">
        <v>214</v>
      </c>
      <c r="L341" t="s">
        <v>214</v>
      </c>
      <c r="M341" t="s">
        <v>214</v>
      </c>
      <c r="N341" t="s">
        <v>214</v>
      </c>
      <c r="O341" t="s">
        <v>214</v>
      </c>
      <c r="BA341" t="s">
        <v>3215</v>
      </c>
      <c r="BB341">
        <v>0</v>
      </c>
    </row>
    <row r="342" spans="1:54" x14ac:dyDescent="0.25">
      <c r="A342">
        <v>335659</v>
      </c>
      <c r="B342" t="s">
        <v>121</v>
      </c>
      <c r="C342" t="s">
        <v>214</v>
      </c>
      <c r="D342" t="s">
        <v>214</v>
      </c>
      <c r="E342" t="s">
        <v>214</v>
      </c>
      <c r="F342" t="s">
        <v>214</v>
      </c>
      <c r="G342" t="s">
        <v>214</v>
      </c>
      <c r="H342" t="s">
        <v>214</v>
      </c>
      <c r="I342" t="s">
        <v>214</v>
      </c>
      <c r="J342" t="s">
        <v>214</v>
      </c>
      <c r="K342" t="s">
        <v>214</v>
      </c>
      <c r="L342" t="s">
        <v>214</v>
      </c>
      <c r="M342" t="s">
        <v>214</v>
      </c>
      <c r="N342" t="s">
        <v>214</v>
      </c>
      <c r="O342" t="s">
        <v>214</v>
      </c>
      <c r="BA342" t="s">
        <v>3215</v>
      </c>
      <c r="BB342">
        <v>0</v>
      </c>
    </row>
    <row r="343" spans="1:54" x14ac:dyDescent="0.25">
      <c r="A343">
        <v>335666</v>
      </c>
      <c r="B343" t="s">
        <v>121</v>
      </c>
      <c r="C343" t="s">
        <v>214</v>
      </c>
      <c r="D343" t="s">
        <v>214</v>
      </c>
      <c r="E343" t="s">
        <v>214</v>
      </c>
      <c r="F343" t="s">
        <v>214</v>
      </c>
      <c r="G343" t="s">
        <v>214</v>
      </c>
      <c r="H343" t="s">
        <v>214</v>
      </c>
      <c r="I343" t="s">
        <v>214</v>
      </c>
      <c r="J343" t="s">
        <v>214</v>
      </c>
      <c r="K343" t="s">
        <v>214</v>
      </c>
      <c r="L343" t="s">
        <v>214</v>
      </c>
      <c r="M343" t="s">
        <v>214</v>
      </c>
      <c r="N343" t="s">
        <v>214</v>
      </c>
      <c r="O343" t="s">
        <v>214</v>
      </c>
      <c r="BA343" t="s">
        <v>3215</v>
      </c>
      <c r="BB343">
        <v>0</v>
      </c>
    </row>
    <row r="344" spans="1:54" x14ac:dyDescent="0.25">
      <c r="A344">
        <v>335667</v>
      </c>
      <c r="B344" t="s">
        <v>121</v>
      </c>
      <c r="C344" t="s">
        <v>214</v>
      </c>
      <c r="D344" t="s">
        <v>214</v>
      </c>
      <c r="E344" t="s">
        <v>214</v>
      </c>
      <c r="F344" t="s">
        <v>214</v>
      </c>
      <c r="G344" t="s">
        <v>214</v>
      </c>
      <c r="H344" t="s">
        <v>214</v>
      </c>
      <c r="I344" t="s">
        <v>214</v>
      </c>
      <c r="J344" t="s">
        <v>214</v>
      </c>
      <c r="K344" t="s">
        <v>214</v>
      </c>
      <c r="L344" t="s">
        <v>214</v>
      </c>
      <c r="M344" t="s">
        <v>214</v>
      </c>
      <c r="N344" t="s">
        <v>214</v>
      </c>
      <c r="O344" t="s">
        <v>214</v>
      </c>
      <c r="BA344" t="s">
        <v>3215</v>
      </c>
      <c r="BB344">
        <v>0</v>
      </c>
    </row>
    <row r="345" spans="1:54" x14ac:dyDescent="0.25">
      <c r="A345">
        <v>335668</v>
      </c>
      <c r="B345" t="s">
        <v>121</v>
      </c>
      <c r="C345" t="s">
        <v>214</v>
      </c>
      <c r="D345" t="s">
        <v>214</v>
      </c>
      <c r="E345" t="s">
        <v>214</v>
      </c>
      <c r="F345" t="s">
        <v>214</v>
      </c>
      <c r="G345" t="s">
        <v>214</v>
      </c>
      <c r="H345" t="s">
        <v>214</v>
      </c>
      <c r="I345" t="s">
        <v>214</v>
      </c>
      <c r="J345" t="s">
        <v>214</v>
      </c>
      <c r="K345" t="s">
        <v>214</v>
      </c>
      <c r="L345" t="s">
        <v>214</v>
      </c>
      <c r="M345" t="s">
        <v>214</v>
      </c>
      <c r="N345" t="s">
        <v>214</v>
      </c>
      <c r="O345" t="s">
        <v>214</v>
      </c>
      <c r="BA345" t="s">
        <v>3215</v>
      </c>
      <c r="BB345">
        <v>0</v>
      </c>
    </row>
    <row r="346" spans="1:54" x14ac:dyDescent="0.25">
      <c r="A346">
        <v>335669</v>
      </c>
      <c r="B346" t="s">
        <v>121</v>
      </c>
      <c r="C346" t="s">
        <v>214</v>
      </c>
      <c r="D346" t="s">
        <v>214</v>
      </c>
      <c r="E346" t="s">
        <v>214</v>
      </c>
      <c r="F346" t="s">
        <v>214</v>
      </c>
      <c r="G346" t="s">
        <v>214</v>
      </c>
      <c r="H346" t="s">
        <v>214</v>
      </c>
      <c r="I346" t="s">
        <v>214</v>
      </c>
      <c r="J346" t="s">
        <v>214</v>
      </c>
      <c r="K346" t="s">
        <v>214</v>
      </c>
      <c r="L346" t="s">
        <v>214</v>
      </c>
      <c r="M346" t="s">
        <v>214</v>
      </c>
      <c r="N346" t="s">
        <v>214</v>
      </c>
      <c r="O346" t="s">
        <v>214</v>
      </c>
      <c r="BA346" t="s">
        <v>3215</v>
      </c>
      <c r="BB346">
        <v>0</v>
      </c>
    </row>
    <row r="347" spans="1:54" x14ac:dyDescent="0.25">
      <c r="A347">
        <v>335671</v>
      </c>
      <c r="B347" t="s">
        <v>121</v>
      </c>
      <c r="C347" t="s">
        <v>214</v>
      </c>
      <c r="D347" t="s">
        <v>214</v>
      </c>
      <c r="E347" t="s">
        <v>214</v>
      </c>
      <c r="F347" t="s">
        <v>214</v>
      </c>
      <c r="G347" t="s">
        <v>214</v>
      </c>
      <c r="H347" t="s">
        <v>214</v>
      </c>
      <c r="I347" t="s">
        <v>214</v>
      </c>
      <c r="J347" t="s">
        <v>214</v>
      </c>
      <c r="K347" t="s">
        <v>214</v>
      </c>
      <c r="L347" t="s">
        <v>214</v>
      </c>
      <c r="M347" t="s">
        <v>214</v>
      </c>
      <c r="N347" t="s">
        <v>214</v>
      </c>
      <c r="O347" t="s">
        <v>214</v>
      </c>
      <c r="BA347" t="s">
        <v>3215</v>
      </c>
      <c r="BB347">
        <v>0</v>
      </c>
    </row>
    <row r="348" spans="1:54" x14ac:dyDescent="0.25">
      <c r="A348">
        <v>335678</v>
      </c>
      <c r="B348" t="s">
        <v>121</v>
      </c>
      <c r="E348" t="s">
        <v>214</v>
      </c>
      <c r="J348" t="s">
        <v>214</v>
      </c>
      <c r="K348" t="s">
        <v>214</v>
      </c>
      <c r="L348" t="s">
        <v>214</v>
      </c>
      <c r="M348" t="s">
        <v>214</v>
      </c>
      <c r="N348" t="s">
        <v>214</v>
      </c>
      <c r="O348" t="s">
        <v>214</v>
      </c>
      <c r="BA348" t="s">
        <v>3215</v>
      </c>
      <c r="BB348">
        <v>0</v>
      </c>
    </row>
    <row r="349" spans="1:54" x14ac:dyDescent="0.25">
      <c r="A349">
        <v>335680</v>
      </c>
      <c r="B349" t="s">
        <v>121</v>
      </c>
      <c r="C349" t="s">
        <v>214</v>
      </c>
      <c r="D349" t="s">
        <v>214</v>
      </c>
      <c r="E349" t="s">
        <v>214</v>
      </c>
      <c r="F349" t="s">
        <v>214</v>
      </c>
      <c r="G349" t="s">
        <v>214</v>
      </c>
      <c r="H349" t="s">
        <v>214</v>
      </c>
      <c r="I349" t="s">
        <v>214</v>
      </c>
      <c r="J349" t="s">
        <v>214</v>
      </c>
      <c r="K349" t="s">
        <v>214</v>
      </c>
      <c r="L349" t="s">
        <v>214</v>
      </c>
      <c r="M349" t="s">
        <v>214</v>
      </c>
      <c r="N349" t="s">
        <v>214</v>
      </c>
      <c r="O349" t="s">
        <v>214</v>
      </c>
      <c r="BA349" t="s">
        <v>3215</v>
      </c>
      <c r="BB349">
        <v>0</v>
      </c>
    </row>
    <row r="350" spans="1:54" x14ac:dyDescent="0.25">
      <c r="A350">
        <v>335681</v>
      </c>
      <c r="B350" t="s">
        <v>121</v>
      </c>
      <c r="C350" t="s">
        <v>214</v>
      </c>
      <c r="D350" t="s">
        <v>214</v>
      </c>
      <c r="E350" t="s">
        <v>214</v>
      </c>
      <c r="F350" t="s">
        <v>214</v>
      </c>
      <c r="H350" t="s">
        <v>214</v>
      </c>
      <c r="I350" t="s">
        <v>214</v>
      </c>
      <c r="J350" t="s">
        <v>214</v>
      </c>
      <c r="K350" t="s">
        <v>214</v>
      </c>
      <c r="L350" t="s">
        <v>214</v>
      </c>
      <c r="M350" t="s">
        <v>214</v>
      </c>
      <c r="N350" t="s">
        <v>214</v>
      </c>
      <c r="O350" t="s">
        <v>214</v>
      </c>
      <c r="BA350" t="s">
        <v>3215</v>
      </c>
      <c r="BB350">
        <v>0</v>
      </c>
    </row>
    <row r="351" spans="1:54" x14ac:dyDescent="0.25">
      <c r="A351">
        <v>335685</v>
      </c>
      <c r="B351" t="s">
        <v>121</v>
      </c>
      <c r="C351" t="s">
        <v>214</v>
      </c>
      <c r="D351" t="s">
        <v>214</v>
      </c>
      <c r="E351" t="s">
        <v>214</v>
      </c>
      <c r="F351" t="s">
        <v>214</v>
      </c>
      <c r="G351" t="s">
        <v>214</v>
      </c>
      <c r="H351" t="s">
        <v>214</v>
      </c>
      <c r="I351" t="s">
        <v>214</v>
      </c>
      <c r="J351" t="s">
        <v>214</v>
      </c>
      <c r="K351" t="s">
        <v>214</v>
      </c>
      <c r="L351" t="s">
        <v>214</v>
      </c>
      <c r="M351" t="s">
        <v>214</v>
      </c>
      <c r="N351" t="s">
        <v>214</v>
      </c>
      <c r="O351" t="s">
        <v>214</v>
      </c>
      <c r="BA351" t="s">
        <v>3215</v>
      </c>
      <c r="BB351">
        <v>0</v>
      </c>
    </row>
    <row r="352" spans="1:54" x14ac:dyDescent="0.25">
      <c r="A352">
        <v>335690</v>
      </c>
      <c r="B352" t="s">
        <v>121</v>
      </c>
      <c r="C352" t="s">
        <v>214</v>
      </c>
      <c r="D352" t="s">
        <v>214</v>
      </c>
      <c r="E352" t="s">
        <v>214</v>
      </c>
      <c r="F352" t="s">
        <v>214</v>
      </c>
      <c r="G352" t="s">
        <v>214</v>
      </c>
      <c r="H352" t="s">
        <v>214</v>
      </c>
      <c r="I352" t="s">
        <v>214</v>
      </c>
      <c r="J352" t="s">
        <v>214</v>
      </c>
      <c r="K352" t="s">
        <v>214</v>
      </c>
      <c r="L352" t="s">
        <v>214</v>
      </c>
      <c r="M352" t="s">
        <v>214</v>
      </c>
      <c r="N352" t="s">
        <v>214</v>
      </c>
      <c r="O352" t="s">
        <v>214</v>
      </c>
      <c r="BA352" t="s">
        <v>3215</v>
      </c>
      <c r="BB352">
        <v>0</v>
      </c>
    </row>
    <row r="353" spans="1:54" x14ac:dyDescent="0.25">
      <c r="A353">
        <v>335692</v>
      </c>
      <c r="B353" t="s">
        <v>121</v>
      </c>
      <c r="C353" t="s">
        <v>214</v>
      </c>
      <c r="D353" t="s">
        <v>214</v>
      </c>
      <c r="E353" t="s">
        <v>214</v>
      </c>
      <c r="F353" t="s">
        <v>214</v>
      </c>
      <c r="G353" t="s">
        <v>214</v>
      </c>
      <c r="H353" t="s">
        <v>214</v>
      </c>
      <c r="I353" t="s">
        <v>214</v>
      </c>
      <c r="J353" t="s">
        <v>214</v>
      </c>
      <c r="K353" t="s">
        <v>214</v>
      </c>
      <c r="L353" t="s">
        <v>214</v>
      </c>
      <c r="M353" t="s">
        <v>214</v>
      </c>
      <c r="N353" t="s">
        <v>214</v>
      </c>
      <c r="O353" t="s">
        <v>214</v>
      </c>
      <c r="BA353" t="s">
        <v>3215</v>
      </c>
      <c r="BB353">
        <v>0</v>
      </c>
    </row>
    <row r="354" spans="1:54" x14ac:dyDescent="0.25">
      <c r="A354">
        <v>335694</v>
      </c>
      <c r="B354" t="s">
        <v>121</v>
      </c>
      <c r="C354" t="s">
        <v>214</v>
      </c>
      <c r="D354" t="s">
        <v>214</v>
      </c>
      <c r="E354" t="s">
        <v>214</v>
      </c>
      <c r="F354" t="s">
        <v>214</v>
      </c>
      <c r="G354" t="s">
        <v>214</v>
      </c>
      <c r="H354" t="s">
        <v>214</v>
      </c>
      <c r="I354" t="s">
        <v>214</v>
      </c>
      <c r="J354" t="s">
        <v>214</v>
      </c>
      <c r="K354" t="s">
        <v>214</v>
      </c>
      <c r="L354" t="s">
        <v>214</v>
      </c>
      <c r="M354" t="s">
        <v>214</v>
      </c>
      <c r="N354" t="s">
        <v>214</v>
      </c>
      <c r="O354" t="s">
        <v>214</v>
      </c>
      <c r="BA354" t="s">
        <v>3215</v>
      </c>
      <c r="BB354">
        <v>0</v>
      </c>
    </row>
    <row r="355" spans="1:54" x14ac:dyDescent="0.25">
      <c r="A355">
        <v>335713</v>
      </c>
      <c r="B355" t="s">
        <v>121</v>
      </c>
      <c r="C355" t="s">
        <v>214</v>
      </c>
      <c r="D355" t="s">
        <v>214</v>
      </c>
      <c r="E355" t="s">
        <v>214</v>
      </c>
      <c r="F355" t="s">
        <v>214</v>
      </c>
      <c r="G355" t="s">
        <v>214</v>
      </c>
      <c r="H355" t="s">
        <v>214</v>
      </c>
      <c r="I355" t="s">
        <v>214</v>
      </c>
      <c r="J355" t="s">
        <v>214</v>
      </c>
      <c r="K355" t="s">
        <v>214</v>
      </c>
      <c r="L355" t="s">
        <v>214</v>
      </c>
      <c r="M355" t="s">
        <v>214</v>
      </c>
      <c r="N355" t="s">
        <v>214</v>
      </c>
      <c r="O355" t="s">
        <v>214</v>
      </c>
      <c r="BA355" t="s">
        <v>3215</v>
      </c>
      <c r="BB355">
        <v>0</v>
      </c>
    </row>
    <row r="356" spans="1:54" x14ac:dyDescent="0.25">
      <c r="A356">
        <v>335715</v>
      </c>
      <c r="B356" t="s">
        <v>121</v>
      </c>
      <c r="C356" t="s">
        <v>214</v>
      </c>
      <c r="D356" t="s">
        <v>214</v>
      </c>
      <c r="E356" t="s">
        <v>214</v>
      </c>
      <c r="F356" t="s">
        <v>214</v>
      </c>
      <c r="G356" t="s">
        <v>214</v>
      </c>
      <c r="H356" t="s">
        <v>214</v>
      </c>
      <c r="J356" t="s">
        <v>214</v>
      </c>
      <c r="K356" t="s">
        <v>214</v>
      </c>
      <c r="L356" t="s">
        <v>214</v>
      </c>
      <c r="M356" t="s">
        <v>214</v>
      </c>
      <c r="N356" t="s">
        <v>214</v>
      </c>
      <c r="O356" t="s">
        <v>214</v>
      </c>
      <c r="BA356" t="s">
        <v>3215</v>
      </c>
      <c r="BB356">
        <v>0</v>
      </c>
    </row>
    <row r="357" spans="1:54" x14ac:dyDescent="0.25">
      <c r="A357">
        <v>335717</v>
      </c>
      <c r="B357" t="s">
        <v>121</v>
      </c>
      <c r="C357" t="s">
        <v>214</v>
      </c>
      <c r="D357" t="s">
        <v>214</v>
      </c>
      <c r="E357" t="s">
        <v>214</v>
      </c>
      <c r="F357" t="s">
        <v>214</v>
      </c>
      <c r="G357" t="s">
        <v>214</v>
      </c>
      <c r="H357" t="s">
        <v>214</v>
      </c>
      <c r="J357" t="s">
        <v>214</v>
      </c>
      <c r="K357" t="s">
        <v>214</v>
      </c>
      <c r="L357" t="s">
        <v>214</v>
      </c>
      <c r="M357" t="s">
        <v>214</v>
      </c>
      <c r="N357" t="s">
        <v>214</v>
      </c>
      <c r="O357" t="s">
        <v>214</v>
      </c>
      <c r="BA357" t="s">
        <v>3215</v>
      </c>
      <c r="BB357">
        <v>0</v>
      </c>
    </row>
    <row r="358" spans="1:54" x14ac:dyDescent="0.25">
      <c r="A358">
        <v>335722</v>
      </c>
      <c r="B358" t="s">
        <v>121</v>
      </c>
      <c r="C358" t="s">
        <v>214</v>
      </c>
      <c r="D358" t="s">
        <v>214</v>
      </c>
      <c r="E358" t="s">
        <v>214</v>
      </c>
      <c r="F358" t="s">
        <v>214</v>
      </c>
      <c r="G358" t="s">
        <v>214</v>
      </c>
      <c r="H358" t="s">
        <v>214</v>
      </c>
      <c r="I358" t="s">
        <v>214</v>
      </c>
      <c r="J358" t="s">
        <v>214</v>
      </c>
      <c r="K358" t="s">
        <v>214</v>
      </c>
      <c r="L358" t="s">
        <v>214</v>
      </c>
      <c r="M358" t="s">
        <v>214</v>
      </c>
      <c r="N358" t="s">
        <v>214</v>
      </c>
      <c r="O358" t="s">
        <v>214</v>
      </c>
      <c r="BA358" t="s">
        <v>3215</v>
      </c>
      <c r="BB358">
        <v>0</v>
      </c>
    </row>
    <row r="359" spans="1:54" x14ac:dyDescent="0.25">
      <c r="A359">
        <v>335725</v>
      </c>
      <c r="B359" t="s">
        <v>121</v>
      </c>
      <c r="C359" t="s">
        <v>214</v>
      </c>
      <c r="D359" t="s">
        <v>214</v>
      </c>
      <c r="E359" t="s">
        <v>214</v>
      </c>
      <c r="F359" t="s">
        <v>214</v>
      </c>
      <c r="G359" t="s">
        <v>214</v>
      </c>
      <c r="H359" t="s">
        <v>214</v>
      </c>
      <c r="I359" t="s">
        <v>214</v>
      </c>
      <c r="J359" t="s">
        <v>214</v>
      </c>
      <c r="K359" t="s">
        <v>214</v>
      </c>
      <c r="L359" t="s">
        <v>214</v>
      </c>
      <c r="M359" t="s">
        <v>214</v>
      </c>
      <c r="N359" t="s">
        <v>214</v>
      </c>
      <c r="O359" t="s">
        <v>214</v>
      </c>
      <c r="BA359" t="s">
        <v>3215</v>
      </c>
      <c r="BB359">
        <v>0</v>
      </c>
    </row>
    <row r="360" spans="1:54" x14ac:dyDescent="0.25">
      <c r="A360">
        <v>335726</v>
      </c>
      <c r="B360" t="s">
        <v>121</v>
      </c>
      <c r="C360" t="s">
        <v>214</v>
      </c>
      <c r="D360" t="s">
        <v>214</v>
      </c>
      <c r="F360" t="s">
        <v>214</v>
      </c>
      <c r="G360" t="s">
        <v>214</v>
      </c>
      <c r="H360" t="s">
        <v>214</v>
      </c>
      <c r="J360" t="s">
        <v>214</v>
      </c>
      <c r="K360" t="s">
        <v>214</v>
      </c>
      <c r="L360" t="s">
        <v>214</v>
      </c>
      <c r="M360" t="s">
        <v>214</v>
      </c>
      <c r="N360" t="s">
        <v>214</v>
      </c>
      <c r="O360" t="s">
        <v>214</v>
      </c>
      <c r="BA360" t="s">
        <v>3215</v>
      </c>
      <c r="BB360">
        <v>0</v>
      </c>
    </row>
    <row r="361" spans="1:54" x14ac:dyDescent="0.25">
      <c r="A361">
        <v>335728</v>
      </c>
      <c r="B361" t="s">
        <v>121</v>
      </c>
      <c r="C361" t="s">
        <v>214</v>
      </c>
      <c r="D361" t="s">
        <v>214</v>
      </c>
      <c r="E361" t="s">
        <v>214</v>
      </c>
      <c r="F361" t="s">
        <v>214</v>
      </c>
      <c r="G361" t="s">
        <v>214</v>
      </c>
      <c r="H361" t="s">
        <v>214</v>
      </c>
      <c r="I361" t="s">
        <v>214</v>
      </c>
      <c r="J361" t="s">
        <v>214</v>
      </c>
      <c r="K361" t="s">
        <v>214</v>
      </c>
      <c r="L361" t="s">
        <v>214</v>
      </c>
      <c r="M361" t="s">
        <v>214</v>
      </c>
      <c r="N361" t="s">
        <v>214</v>
      </c>
      <c r="O361" t="s">
        <v>214</v>
      </c>
      <c r="BA361" t="s">
        <v>3215</v>
      </c>
      <c r="BB361">
        <v>0</v>
      </c>
    </row>
    <row r="362" spans="1:54" x14ac:dyDescent="0.25">
      <c r="A362">
        <v>335730</v>
      </c>
      <c r="B362" t="s">
        <v>121</v>
      </c>
      <c r="D362" t="s">
        <v>214</v>
      </c>
      <c r="E362" t="s">
        <v>214</v>
      </c>
      <c r="F362" t="s">
        <v>214</v>
      </c>
      <c r="H362" t="s">
        <v>214</v>
      </c>
      <c r="J362" t="s">
        <v>214</v>
      </c>
      <c r="K362" t="s">
        <v>214</v>
      </c>
      <c r="L362" t="s">
        <v>214</v>
      </c>
      <c r="M362" t="s">
        <v>214</v>
      </c>
      <c r="N362" t="s">
        <v>214</v>
      </c>
      <c r="O362" t="s">
        <v>214</v>
      </c>
      <c r="BA362" t="s">
        <v>3215</v>
      </c>
      <c r="BB362">
        <v>0</v>
      </c>
    </row>
    <row r="363" spans="1:54" x14ac:dyDescent="0.25">
      <c r="A363">
        <v>335735</v>
      </c>
      <c r="B363" t="s">
        <v>121</v>
      </c>
      <c r="J363" t="s">
        <v>214</v>
      </c>
      <c r="K363" t="s">
        <v>214</v>
      </c>
      <c r="L363" t="s">
        <v>214</v>
      </c>
      <c r="M363" t="s">
        <v>214</v>
      </c>
      <c r="N363" t="s">
        <v>214</v>
      </c>
      <c r="O363" t="s">
        <v>214</v>
      </c>
      <c r="BA363" t="s">
        <v>3215</v>
      </c>
      <c r="BB363">
        <v>0</v>
      </c>
    </row>
    <row r="364" spans="1:54" x14ac:dyDescent="0.25">
      <c r="A364">
        <v>335744</v>
      </c>
      <c r="B364" t="s">
        <v>121</v>
      </c>
      <c r="C364" t="s">
        <v>214</v>
      </c>
      <c r="E364" t="s">
        <v>214</v>
      </c>
      <c r="G364" t="s">
        <v>214</v>
      </c>
      <c r="H364" t="s">
        <v>214</v>
      </c>
      <c r="I364" t="s">
        <v>214</v>
      </c>
      <c r="J364" t="s">
        <v>214</v>
      </c>
      <c r="K364" t="s">
        <v>214</v>
      </c>
      <c r="L364" t="s">
        <v>214</v>
      </c>
      <c r="M364" t="s">
        <v>214</v>
      </c>
      <c r="N364" t="s">
        <v>214</v>
      </c>
      <c r="O364" t="s">
        <v>214</v>
      </c>
      <c r="BA364" t="s">
        <v>3215</v>
      </c>
      <c r="BB364">
        <v>0</v>
      </c>
    </row>
    <row r="365" spans="1:54" x14ac:dyDescent="0.25">
      <c r="A365">
        <v>335748</v>
      </c>
      <c r="B365" t="s">
        <v>121</v>
      </c>
      <c r="C365" t="s">
        <v>214</v>
      </c>
      <c r="D365" t="s">
        <v>214</v>
      </c>
      <c r="E365" t="s">
        <v>214</v>
      </c>
      <c r="F365" t="s">
        <v>214</v>
      </c>
      <c r="G365" t="s">
        <v>214</v>
      </c>
      <c r="H365" t="s">
        <v>214</v>
      </c>
      <c r="I365" t="s">
        <v>214</v>
      </c>
      <c r="J365" t="s">
        <v>214</v>
      </c>
      <c r="K365" t="s">
        <v>214</v>
      </c>
      <c r="L365" t="s">
        <v>214</v>
      </c>
      <c r="M365" t="s">
        <v>214</v>
      </c>
      <c r="N365" t="s">
        <v>214</v>
      </c>
      <c r="O365" t="s">
        <v>214</v>
      </c>
      <c r="BA365" t="s">
        <v>3215</v>
      </c>
      <c r="BB365">
        <v>0</v>
      </c>
    </row>
    <row r="366" spans="1:54" x14ac:dyDescent="0.25">
      <c r="A366">
        <v>335752</v>
      </c>
      <c r="B366" t="s">
        <v>121</v>
      </c>
      <c r="C366" t="s">
        <v>214</v>
      </c>
      <c r="D366" t="s">
        <v>214</v>
      </c>
      <c r="E366" t="s">
        <v>214</v>
      </c>
      <c r="F366" t="s">
        <v>214</v>
      </c>
      <c r="G366" t="s">
        <v>214</v>
      </c>
      <c r="H366" t="s">
        <v>214</v>
      </c>
      <c r="I366" t="s">
        <v>214</v>
      </c>
      <c r="J366" t="s">
        <v>214</v>
      </c>
      <c r="K366" t="s">
        <v>214</v>
      </c>
      <c r="L366" t="s">
        <v>214</v>
      </c>
      <c r="M366" t="s">
        <v>214</v>
      </c>
      <c r="N366" t="s">
        <v>214</v>
      </c>
      <c r="O366" t="s">
        <v>214</v>
      </c>
      <c r="BA366" t="s">
        <v>3215</v>
      </c>
      <c r="BB366">
        <v>0</v>
      </c>
    </row>
    <row r="367" spans="1:54" x14ac:dyDescent="0.25">
      <c r="A367">
        <v>335756</v>
      </c>
      <c r="B367" t="s">
        <v>121</v>
      </c>
      <c r="C367" t="s">
        <v>214</v>
      </c>
      <c r="D367" t="s">
        <v>214</v>
      </c>
      <c r="E367" t="s">
        <v>214</v>
      </c>
      <c r="F367" t="s">
        <v>214</v>
      </c>
      <c r="G367" t="s">
        <v>214</v>
      </c>
      <c r="H367" t="s">
        <v>214</v>
      </c>
      <c r="I367" t="s">
        <v>214</v>
      </c>
      <c r="J367" t="s">
        <v>214</v>
      </c>
      <c r="K367" t="s">
        <v>214</v>
      </c>
      <c r="L367" t="s">
        <v>214</v>
      </c>
      <c r="M367" t="s">
        <v>214</v>
      </c>
      <c r="N367" t="s">
        <v>214</v>
      </c>
      <c r="O367" t="s">
        <v>214</v>
      </c>
      <c r="BA367" t="s">
        <v>3215</v>
      </c>
      <c r="BB367">
        <v>0</v>
      </c>
    </row>
    <row r="368" spans="1:54" x14ac:dyDescent="0.25">
      <c r="A368">
        <v>335758</v>
      </c>
      <c r="B368" t="s">
        <v>121</v>
      </c>
      <c r="C368" t="s">
        <v>214</v>
      </c>
      <c r="D368" t="s">
        <v>214</v>
      </c>
      <c r="E368" t="s">
        <v>214</v>
      </c>
      <c r="F368" t="s">
        <v>214</v>
      </c>
      <c r="G368" t="s">
        <v>214</v>
      </c>
      <c r="H368" t="s">
        <v>214</v>
      </c>
      <c r="I368" t="s">
        <v>214</v>
      </c>
      <c r="J368" t="s">
        <v>214</v>
      </c>
      <c r="K368" t="s">
        <v>214</v>
      </c>
      <c r="L368" t="s">
        <v>214</v>
      </c>
      <c r="M368" t="s">
        <v>214</v>
      </c>
      <c r="N368" t="s">
        <v>214</v>
      </c>
      <c r="O368" t="s">
        <v>214</v>
      </c>
      <c r="BA368" t="s">
        <v>3215</v>
      </c>
      <c r="BB368">
        <v>0</v>
      </c>
    </row>
    <row r="369" spans="1:54" x14ac:dyDescent="0.25">
      <c r="A369">
        <v>335761</v>
      </c>
      <c r="B369" t="s">
        <v>121</v>
      </c>
      <c r="D369" t="s">
        <v>214</v>
      </c>
      <c r="E369" t="s">
        <v>214</v>
      </c>
      <c r="F369" t="s">
        <v>214</v>
      </c>
      <c r="H369" t="s">
        <v>214</v>
      </c>
      <c r="I369" t="s">
        <v>214</v>
      </c>
      <c r="J369" t="s">
        <v>214</v>
      </c>
      <c r="K369" t="s">
        <v>214</v>
      </c>
      <c r="L369" t="s">
        <v>214</v>
      </c>
      <c r="M369" t="s">
        <v>214</v>
      </c>
      <c r="N369" t="s">
        <v>214</v>
      </c>
      <c r="O369" t="s">
        <v>214</v>
      </c>
      <c r="BA369" t="s">
        <v>3215</v>
      </c>
      <c r="BB369">
        <v>0</v>
      </c>
    </row>
    <row r="370" spans="1:54" x14ac:dyDescent="0.25">
      <c r="A370">
        <v>335767</v>
      </c>
      <c r="B370" t="s">
        <v>121</v>
      </c>
      <c r="C370" t="s">
        <v>214</v>
      </c>
      <c r="D370" t="s">
        <v>214</v>
      </c>
      <c r="E370" t="s">
        <v>214</v>
      </c>
      <c r="F370" t="s">
        <v>214</v>
      </c>
      <c r="G370" t="s">
        <v>214</v>
      </c>
      <c r="H370" t="s">
        <v>214</v>
      </c>
      <c r="I370" t="s">
        <v>214</v>
      </c>
      <c r="J370" t="s">
        <v>214</v>
      </c>
      <c r="K370" t="s">
        <v>214</v>
      </c>
      <c r="L370" t="s">
        <v>214</v>
      </c>
      <c r="M370" t="s">
        <v>214</v>
      </c>
      <c r="N370" t="s">
        <v>214</v>
      </c>
      <c r="O370" t="s">
        <v>214</v>
      </c>
      <c r="BA370" t="s">
        <v>3215</v>
      </c>
      <c r="BB370">
        <v>0</v>
      </c>
    </row>
    <row r="371" spans="1:54" x14ac:dyDescent="0.25">
      <c r="A371">
        <v>335770</v>
      </c>
      <c r="B371" t="s">
        <v>121</v>
      </c>
      <c r="C371" t="s">
        <v>214</v>
      </c>
      <c r="D371" t="s">
        <v>214</v>
      </c>
      <c r="E371" t="s">
        <v>214</v>
      </c>
      <c r="F371" t="s">
        <v>214</v>
      </c>
      <c r="G371" t="s">
        <v>214</v>
      </c>
      <c r="H371" t="s">
        <v>214</v>
      </c>
      <c r="I371" t="s">
        <v>214</v>
      </c>
      <c r="J371" t="s">
        <v>214</v>
      </c>
      <c r="K371" t="s">
        <v>214</v>
      </c>
      <c r="L371" t="s">
        <v>214</v>
      </c>
      <c r="M371" t="s">
        <v>214</v>
      </c>
      <c r="N371" t="s">
        <v>214</v>
      </c>
      <c r="O371" t="s">
        <v>214</v>
      </c>
      <c r="BA371" t="s">
        <v>3215</v>
      </c>
      <c r="BB371">
        <v>0</v>
      </c>
    </row>
    <row r="372" spans="1:54" x14ac:dyDescent="0.25">
      <c r="A372">
        <v>335774</v>
      </c>
      <c r="B372" t="s">
        <v>121</v>
      </c>
      <c r="D372" t="s">
        <v>214</v>
      </c>
      <c r="F372" t="s">
        <v>214</v>
      </c>
      <c r="H372" t="s">
        <v>214</v>
      </c>
      <c r="I372" t="s">
        <v>214</v>
      </c>
      <c r="J372" t="s">
        <v>214</v>
      </c>
      <c r="K372" t="s">
        <v>214</v>
      </c>
      <c r="L372" t="s">
        <v>214</v>
      </c>
      <c r="M372" t="s">
        <v>214</v>
      </c>
      <c r="N372" t="s">
        <v>214</v>
      </c>
      <c r="O372" t="s">
        <v>214</v>
      </c>
      <c r="BA372" t="s">
        <v>3215</v>
      </c>
      <c r="BB372">
        <v>0</v>
      </c>
    </row>
    <row r="373" spans="1:54" x14ac:dyDescent="0.25">
      <c r="A373">
        <v>335778</v>
      </c>
      <c r="B373" t="s">
        <v>121</v>
      </c>
      <c r="C373" t="s">
        <v>214</v>
      </c>
      <c r="E373" t="s">
        <v>214</v>
      </c>
      <c r="J373" t="s">
        <v>214</v>
      </c>
      <c r="K373" t="s">
        <v>214</v>
      </c>
      <c r="L373" t="s">
        <v>214</v>
      </c>
      <c r="M373" t="s">
        <v>214</v>
      </c>
      <c r="N373" t="s">
        <v>214</v>
      </c>
      <c r="O373" t="s">
        <v>214</v>
      </c>
      <c r="BA373" t="s">
        <v>3215</v>
      </c>
      <c r="BB373">
        <v>0</v>
      </c>
    </row>
    <row r="374" spans="1:54" x14ac:dyDescent="0.25">
      <c r="A374">
        <v>335786</v>
      </c>
      <c r="B374" t="s">
        <v>121</v>
      </c>
      <c r="D374" t="s">
        <v>214</v>
      </c>
      <c r="E374" t="s">
        <v>214</v>
      </c>
      <c r="F374" t="s">
        <v>214</v>
      </c>
      <c r="G374" t="s">
        <v>214</v>
      </c>
      <c r="H374" t="s">
        <v>214</v>
      </c>
      <c r="I374" t="s">
        <v>214</v>
      </c>
      <c r="J374" t="s">
        <v>214</v>
      </c>
      <c r="K374" t="s">
        <v>214</v>
      </c>
      <c r="L374" t="s">
        <v>214</v>
      </c>
      <c r="M374" t="s">
        <v>214</v>
      </c>
      <c r="N374" t="s">
        <v>214</v>
      </c>
      <c r="O374" t="s">
        <v>214</v>
      </c>
      <c r="BA374" t="s">
        <v>3215</v>
      </c>
      <c r="BB374">
        <v>0</v>
      </c>
    </row>
    <row r="375" spans="1:54" x14ac:dyDescent="0.25">
      <c r="A375">
        <v>335792</v>
      </c>
      <c r="B375" t="s">
        <v>121</v>
      </c>
      <c r="C375" t="s">
        <v>214</v>
      </c>
      <c r="E375" t="s">
        <v>214</v>
      </c>
      <c r="F375" t="s">
        <v>214</v>
      </c>
      <c r="I375" t="s">
        <v>214</v>
      </c>
      <c r="J375" t="s">
        <v>214</v>
      </c>
      <c r="K375" t="s">
        <v>214</v>
      </c>
      <c r="L375" t="s">
        <v>214</v>
      </c>
      <c r="M375" t="s">
        <v>214</v>
      </c>
      <c r="N375" t="s">
        <v>214</v>
      </c>
      <c r="O375" t="s">
        <v>214</v>
      </c>
      <c r="BA375" t="s">
        <v>3215</v>
      </c>
      <c r="BB375">
        <v>0</v>
      </c>
    </row>
    <row r="376" spans="1:54" x14ac:dyDescent="0.25">
      <c r="A376">
        <v>335797</v>
      </c>
      <c r="B376" t="s">
        <v>121</v>
      </c>
      <c r="C376" t="s">
        <v>214</v>
      </c>
      <c r="D376" t="s">
        <v>214</v>
      </c>
      <c r="E376" t="s">
        <v>214</v>
      </c>
      <c r="F376" t="s">
        <v>214</v>
      </c>
      <c r="G376" t="s">
        <v>214</v>
      </c>
      <c r="H376" t="s">
        <v>214</v>
      </c>
      <c r="I376" t="s">
        <v>214</v>
      </c>
      <c r="J376" t="s">
        <v>214</v>
      </c>
      <c r="K376" t="s">
        <v>214</v>
      </c>
      <c r="L376" t="s">
        <v>214</v>
      </c>
      <c r="M376" t="s">
        <v>214</v>
      </c>
      <c r="N376" t="s">
        <v>214</v>
      </c>
      <c r="O376" t="s">
        <v>214</v>
      </c>
      <c r="BA376" t="s">
        <v>3215</v>
      </c>
      <c r="BB376">
        <v>0</v>
      </c>
    </row>
    <row r="377" spans="1:54" x14ac:dyDescent="0.25">
      <c r="A377">
        <v>335799</v>
      </c>
      <c r="B377" t="s">
        <v>121</v>
      </c>
      <c r="C377" t="s">
        <v>214</v>
      </c>
      <c r="D377" t="s">
        <v>214</v>
      </c>
      <c r="E377" t="s">
        <v>214</v>
      </c>
      <c r="F377" t="s">
        <v>214</v>
      </c>
      <c r="G377" t="s">
        <v>214</v>
      </c>
      <c r="H377" t="s">
        <v>214</v>
      </c>
      <c r="I377" t="s">
        <v>214</v>
      </c>
      <c r="J377" t="s">
        <v>214</v>
      </c>
      <c r="K377" t="s">
        <v>214</v>
      </c>
      <c r="L377" t="s">
        <v>214</v>
      </c>
      <c r="M377" t="s">
        <v>214</v>
      </c>
      <c r="N377" t="s">
        <v>214</v>
      </c>
      <c r="O377" t="s">
        <v>214</v>
      </c>
      <c r="BA377" t="s">
        <v>3215</v>
      </c>
      <c r="BB377">
        <v>0</v>
      </c>
    </row>
    <row r="378" spans="1:54" x14ac:dyDescent="0.25">
      <c r="A378">
        <v>335800</v>
      </c>
      <c r="B378" t="s">
        <v>121</v>
      </c>
      <c r="C378" t="s">
        <v>214</v>
      </c>
      <c r="D378" t="s">
        <v>214</v>
      </c>
      <c r="E378" t="s">
        <v>214</v>
      </c>
      <c r="F378" t="s">
        <v>214</v>
      </c>
      <c r="G378" t="s">
        <v>214</v>
      </c>
      <c r="H378" t="s">
        <v>214</v>
      </c>
      <c r="I378" t="s">
        <v>214</v>
      </c>
      <c r="J378" t="s">
        <v>214</v>
      </c>
      <c r="K378" t="s">
        <v>214</v>
      </c>
      <c r="L378" t="s">
        <v>214</v>
      </c>
      <c r="M378" t="s">
        <v>214</v>
      </c>
      <c r="N378" t="s">
        <v>214</v>
      </c>
      <c r="O378" t="s">
        <v>214</v>
      </c>
      <c r="BA378" t="s">
        <v>3215</v>
      </c>
      <c r="BB378">
        <v>0</v>
      </c>
    </row>
    <row r="379" spans="1:54" x14ac:dyDescent="0.25">
      <c r="A379">
        <v>335802</v>
      </c>
      <c r="B379" t="s">
        <v>121</v>
      </c>
      <c r="C379" t="s">
        <v>214</v>
      </c>
      <c r="D379" t="s">
        <v>214</v>
      </c>
      <c r="E379" t="s">
        <v>214</v>
      </c>
      <c r="F379" t="s">
        <v>214</v>
      </c>
      <c r="H379" t="s">
        <v>214</v>
      </c>
      <c r="I379" t="s">
        <v>214</v>
      </c>
      <c r="J379" t="s">
        <v>214</v>
      </c>
      <c r="K379" t="s">
        <v>214</v>
      </c>
      <c r="L379" t="s">
        <v>214</v>
      </c>
      <c r="M379" t="s">
        <v>214</v>
      </c>
      <c r="N379" t="s">
        <v>214</v>
      </c>
      <c r="O379" t="s">
        <v>214</v>
      </c>
      <c r="BA379" t="s">
        <v>3215</v>
      </c>
      <c r="BB379">
        <v>0</v>
      </c>
    </row>
    <row r="380" spans="1:54" x14ac:dyDescent="0.25">
      <c r="A380">
        <v>335809</v>
      </c>
      <c r="B380" t="s">
        <v>121</v>
      </c>
      <c r="C380" t="s">
        <v>214</v>
      </c>
      <c r="D380" t="s">
        <v>214</v>
      </c>
      <c r="F380" t="s">
        <v>214</v>
      </c>
      <c r="G380" t="s">
        <v>214</v>
      </c>
      <c r="H380" t="s">
        <v>214</v>
      </c>
      <c r="I380" t="s">
        <v>214</v>
      </c>
      <c r="J380" t="s">
        <v>214</v>
      </c>
      <c r="K380" t="s">
        <v>214</v>
      </c>
      <c r="L380" t="s">
        <v>214</v>
      </c>
      <c r="M380" t="s">
        <v>214</v>
      </c>
      <c r="N380" t="s">
        <v>214</v>
      </c>
      <c r="O380" t="s">
        <v>214</v>
      </c>
      <c r="BA380" t="s">
        <v>3215</v>
      </c>
      <c r="BB380">
        <v>0</v>
      </c>
    </row>
    <row r="381" spans="1:54" x14ac:dyDescent="0.25">
      <c r="A381">
        <v>335810</v>
      </c>
      <c r="B381" t="s">
        <v>121</v>
      </c>
      <c r="D381" t="s">
        <v>214</v>
      </c>
      <c r="F381" t="s">
        <v>214</v>
      </c>
      <c r="H381" t="s">
        <v>214</v>
      </c>
      <c r="I381" t="s">
        <v>214</v>
      </c>
      <c r="J381" t="s">
        <v>214</v>
      </c>
      <c r="K381" t="s">
        <v>214</v>
      </c>
      <c r="L381" t="s">
        <v>214</v>
      </c>
      <c r="M381" t="s">
        <v>214</v>
      </c>
      <c r="N381" t="s">
        <v>214</v>
      </c>
      <c r="O381" t="s">
        <v>214</v>
      </c>
      <c r="BA381" t="s">
        <v>3215</v>
      </c>
      <c r="BB381">
        <v>0</v>
      </c>
    </row>
    <row r="382" spans="1:54" x14ac:dyDescent="0.25">
      <c r="A382">
        <v>335816</v>
      </c>
      <c r="B382" t="s">
        <v>121</v>
      </c>
      <c r="C382" t="s">
        <v>214</v>
      </c>
      <c r="D382" t="s">
        <v>214</v>
      </c>
      <c r="E382" t="s">
        <v>214</v>
      </c>
      <c r="F382" t="s">
        <v>214</v>
      </c>
      <c r="G382" t="s">
        <v>214</v>
      </c>
      <c r="H382" t="s">
        <v>214</v>
      </c>
      <c r="I382" t="s">
        <v>214</v>
      </c>
      <c r="J382" t="s">
        <v>214</v>
      </c>
      <c r="K382" t="s">
        <v>214</v>
      </c>
      <c r="L382" t="s">
        <v>214</v>
      </c>
      <c r="M382" t="s">
        <v>214</v>
      </c>
      <c r="N382" t="s">
        <v>214</v>
      </c>
      <c r="O382" t="s">
        <v>214</v>
      </c>
      <c r="BA382" t="s">
        <v>3215</v>
      </c>
      <c r="BB382">
        <v>0</v>
      </c>
    </row>
    <row r="383" spans="1:54" x14ac:dyDescent="0.25">
      <c r="A383">
        <v>335822</v>
      </c>
      <c r="B383" t="s">
        <v>121</v>
      </c>
      <c r="C383" t="s">
        <v>214</v>
      </c>
      <c r="D383" t="s">
        <v>214</v>
      </c>
      <c r="F383" t="s">
        <v>214</v>
      </c>
      <c r="G383" t="s">
        <v>214</v>
      </c>
      <c r="H383" t="s">
        <v>214</v>
      </c>
      <c r="I383" t="s">
        <v>214</v>
      </c>
      <c r="J383" t="s">
        <v>214</v>
      </c>
      <c r="K383" t="s">
        <v>214</v>
      </c>
      <c r="L383" t="s">
        <v>214</v>
      </c>
      <c r="M383" t="s">
        <v>214</v>
      </c>
      <c r="N383" t="s">
        <v>214</v>
      </c>
      <c r="O383" t="s">
        <v>214</v>
      </c>
      <c r="BA383" t="s">
        <v>3215</v>
      </c>
      <c r="BB383">
        <v>0</v>
      </c>
    </row>
    <row r="384" spans="1:54" x14ac:dyDescent="0.25">
      <c r="A384">
        <v>335824</v>
      </c>
      <c r="B384" t="s">
        <v>121</v>
      </c>
      <c r="C384" t="s">
        <v>214</v>
      </c>
      <c r="D384" t="s">
        <v>214</v>
      </c>
      <c r="E384" t="s">
        <v>214</v>
      </c>
      <c r="F384" t="s">
        <v>214</v>
      </c>
      <c r="G384" t="s">
        <v>214</v>
      </c>
      <c r="H384" t="s">
        <v>214</v>
      </c>
      <c r="J384" t="s">
        <v>214</v>
      </c>
      <c r="K384" t="s">
        <v>214</v>
      </c>
      <c r="L384" t="s">
        <v>214</v>
      </c>
      <c r="M384" t="s">
        <v>214</v>
      </c>
      <c r="N384" t="s">
        <v>214</v>
      </c>
      <c r="O384" t="s">
        <v>214</v>
      </c>
      <c r="BA384" t="s">
        <v>3215</v>
      </c>
      <c r="BB384">
        <v>0</v>
      </c>
    </row>
    <row r="385" spans="1:54" x14ac:dyDescent="0.25">
      <c r="A385">
        <v>335826</v>
      </c>
      <c r="B385" t="s">
        <v>121</v>
      </c>
      <c r="C385" t="s">
        <v>214</v>
      </c>
      <c r="D385" t="s">
        <v>214</v>
      </c>
      <c r="E385" t="s">
        <v>214</v>
      </c>
      <c r="F385" t="s">
        <v>214</v>
      </c>
      <c r="G385" t="s">
        <v>214</v>
      </c>
      <c r="H385" t="s">
        <v>214</v>
      </c>
      <c r="I385" t="s">
        <v>214</v>
      </c>
      <c r="J385" t="s">
        <v>214</v>
      </c>
      <c r="K385" t="s">
        <v>214</v>
      </c>
      <c r="L385" t="s">
        <v>214</v>
      </c>
      <c r="M385" t="s">
        <v>214</v>
      </c>
      <c r="N385" t="s">
        <v>214</v>
      </c>
      <c r="O385" t="s">
        <v>214</v>
      </c>
      <c r="BA385" t="s">
        <v>3215</v>
      </c>
      <c r="BB385">
        <v>0</v>
      </c>
    </row>
    <row r="386" spans="1:54" x14ac:dyDescent="0.25">
      <c r="A386">
        <v>335827</v>
      </c>
      <c r="B386" t="s">
        <v>121</v>
      </c>
      <c r="C386" t="s">
        <v>214</v>
      </c>
      <c r="D386" t="s">
        <v>214</v>
      </c>
      <c r="E386" t="s">
        <v>214</v>
      </c>
      <c r="F386" t="s">
        <v>214</v>
      </c>
      <c r="G386" t="s">
        <v>214</v>
      </c>
      <c r="H386" t="s">
        <v>214</v>
      </c>
      <c r="I386" t="s">
        <v>214</v>
      </c>
      <c r="J386" t="s">
        <v>214</v>
      </c>
      <c r="K386" t="s">
        <v>214</v>
      </c>
      <c r="L386" t="s">
        <v>214</v>
      </c>
      <c r="M386" t="s">
        <v>214</v>
      </c>
      <c r="N386" t="s">
        <v>214</v>
      </c>
      <c r="O386" t="s">
        <v>214</v>
      </c>
      <c r="BA386" t="s">
        <v>3215</v>
      </c>
      <c r="BB386">
        <v>0</v>
      </c>
    </row>
    <row r="387" spans="1:54" x14ac:dyDescent="0.25">
      <c r="A387">
        <v>335828</v>
      </c>
      <c r="B387" t="s">
        <v>121</v>
      </c>
      <c r="C387" t="s">
        <v>214</v>
      </c>
      <c r="D387" t="s">
        <v>214</v>
      </c>
      <c r="E387" t="s">
        <v>214</v>
      </c>
      <c r="F387" t="s">
        <v>214</v>
      </c>
      <c r="G387" t="s">
        <v>214</v>
      </c>
      <c r="H387" t="s">
        <v>214</v>
      </c>
      <c r="I387" t="s">
        <v>214</v>
      </c>
      <c r="J387" t="s">
        <v>214</v>
      </c>
      <c r="K387" t="s">
        <v>214</v>
      </c>
      <c r="L387" t="s">
        <v>214</v>
      </c>
      <c r="M387" t="s">
        <v>214</v>
      </c>
      <c r="N387" t="s">
        <v>214</v>
      </c>
      <c r="O387" t="s">
        <v>214</v>
      </c>
      <c r="BA387" t="s">
        <v>3215</v>
      </c>
      <c r="BB387">
        <v>0</v>
      </c>
    </row>
    <row r="388" spans="1:54" x14ac:dyDescent="0.25">
      <c r="A388">
        <v>335829</v>
      </c>
      <c r="B388" t="s">
        <v>121</v>
      </c>
      <c r="D388" t="s">
        <v>214</v>
      </c>
      <c r="F388" t="s">
        <v>214</v>
      </c>
      <c r="H388" t="s">
        <v>214</v>
      </c>
      <c r="J388" t="s">
        <v>214</v>
      </c>
      <c r="K388" t="s">
        <v>214</v>
      </c>
      <c r="L388" t="s">
        <v>214</v>
      </c>
      <c r="M388" t="s">
        <v>214</v>
      </c>
      <c r="N388" t="s">
        <v>214</v>
      </c>
      <c r="O388" t="s">
        <v>214</v>
      </c>
      <c r="BA388" t="s">
        <v>3215</v>
      </c>
      <c r="BB388">
        <v>0</v>
      </c>
    </row>
    <row r="389" spans="1:54" x14ac:dyDescent="0.25">
      <c r="A389">
        <v>335837</v>
      </c>
      <c r="B389" t="s">
        <v>121</v>
      </c>
      <c r="C389" t="s">
        <v>214</v>
      </c>
      <c r="D389" t="s">
        <v>214</v>
      </c>
      <c r="E389" t="s">
        <v>214</v>
      </c>
      <c r="F389" t="s">
        <v>214</v>
      </c>
      <c r="G389" t="s">
        <v>214</v>
      </c>
      <c r="I389" t="s">
        <v>214</v>
      </c>
      <c r="J389" t="s">
        <v>214</v>
      </c>
      <c r="K389" t="s">
        <v>214</v>
      </c>
      <c r="L389" t="s">
        <v>214</v>
      </c>
      <c r="M389" t="s">
        <v>214</v>
      </c>
      <c r="N389" t="s">
        <v>214</v>
      </c>
      <c r="O389" t="s">
        <v>214</v>
      </c>
      <c r="BA389" t="s">
        <v>3215</v>
      </c>
      <c r="BB389">
        <v>0</v>
      </c>
    </row>
    <row r="390" spans="1:54" x14ac:dyDescent="0.25">
      <c r="A390">
        <v>335838</v>
      </c>
      <c r="B390" t="s">
        <v>121</v>
      </c>
      <c r="C390" t="s">
        <v>214</v>
      </c>
      <c r="D390" t="s">
        <v>214</v>
      </c>
      <c r="E390" t="s">
        <v>214</v>
      </c>
      <c r="F390" t="s">
        <v>214</v>
      </c>
      <c r="G390" t="s">
        <v>214</v>
      </c>
      <c r="H390" t="s">
        <v>214</v>
      </c>
      <c r="I390" t="s">
        <v>214</v>
      </c>
      <c r="J390" t="s">
        <v>214</v>
      </c>
      <c r="K390" t="s">
        <v>214</v>
      </c>
      <c r="L390" t="s">
        <v>214</v>
      </c>
      <c r="M390" t="s">
        <v>214</v>
      </c>
      <c r="N390" t="s">
        <v>214</v>
      </c>
      <c r="O390" t="s">
        <v>214</v>
      </c>
      <c r="BA390" t="s">
        <v>3215</v>
      </c>
      <c r="BB390">
        <v>0</v>
      </c>
    </row>
    <row r="391" spans="1:54" x14ac:dyDescent="0.25">
      <c r="A391">
        <v>335842</v>
      </c>
      <c r="B391" t="s">
        <v>121</v>
      </c>
      <c r="C391" t="s">
        <v>214</v>
      </c>
      <c r="D391" t="s">
        <v>214</v>
      </c>
      <c r="E391" t="s">
        <v>214</v>
      </c>
      <c r="F391" t="s">
        <v>214</v>
      </c>
      <c r="G391" t="s">
        <v>214</v>
      </c>
      <c r="H391" t="s">
        <v>214</v>
      </c>
      <c r="I391" t="s">
        <v>214</v>
      </c>
      <c r="J391" t="s">
        <v>214</v>
      </c>
      <c r="K391" t="s">
        <v>214</v>
      </c>
      <c r="L391" t="s">
        <v>214</v>
      </c>
      <c r="M391" t="s">
        <v>214</v>
      </c>
      <c r="N391" t="s">
        <v>214</v>
      </c>
      <c r="O391" t="s">
        <v>214</v>
      </c>
      <c r="BA391" t="s">
        <v>3215</v>
      </c>
      <c r="BB391">
        <v>0</v>
      </c>
    </row>
    <row r="392" spans="1:54" x14ac:dyDescent="0.25">
      <c r="A392">
        <v>335844</v>
      </c>
      <c r="B392" t="s">
        <v>121</v>
      </c>
      <c r="C392" t="s">
        <v>214</v>
      </c>
      <c r="D392" t="s">
        <v>214</v>
      </c>
      <c r="F392" t="s">
        <v>214</v>
      </c>
      <c r="G392" t="s">
        <v>214</v>
      </c>
      <c r="H392" t="s">
        <v>214</v>
      </c>
      <c r="I392" t="s">
        <v>214</v>
      </c>
      <c r="J392" t="s">
        <v>214</v>
      </c>
      <c r="K392" t="s">
        <v>214</v>
      </c>
      <c r="L392" t="s">
        <v>214</v>
      </c>
      <c r="M392" t="s">
        <v>214</v>
      </c>
      <c r="N392" t="s">
        <v>214</v>
      </c>
      <c r="O392" t="s">
        <v>214</v>
      </c>
      <c r="BA392" t="s">
        <v>3215</v>
      </c>
      <c r="BB392">
        <v>0</v>
      </c>
    </row>
    <row r="393" spans="1:54" x14ac:dyDescent="0.25">
      <c r="A393">
        <v>335847</v>
      </c>
      <c r="B393" t="s">
        <v>121</v>
      </c>
      <c r="C393" t="s">
        <v>214</v>
      </c>
      <c r="D393" t="s">
        <v>214</v>
      </c>
      <c r="E393" t="s">
        <v>214</v>
      </c>
      <c r="F393" t="s">
        <v>214</v>
      </c>
      <c r="G393" t="s">
        <v>214</v>
      </c>
      <c r="H393" t="s">
        <v>214</v>
      </c>
      <c r="I393" t="s">
        <v>214</v>
      </c>
      <c r="J393" t="s">
        <v>214</v>
      </c>
      <c r="K393" t="s">
        <v>214</v>
      </c>
      <c r="L393" t="s">
        <v>214</v>
      </c>
      <c r="M393" t="s">
        <v>214</v>
      </c>
      <c r="N393" t="s">
        <v>214</v>
      </c>
      <c r="O393" t="s">
        <v>214</v>
      </c>
      <c r="BA393" t="s">
        <v>3215</v>
      </c>
      <c r="BB393">
        <v>0</v>
      </c>
    </row>
    <row r="394" spans="1:54" x14ac:dyDescent="0.25">
      <c r="A394">
        <v>335848</v>
      </c>
      <c r="B394" t="s">
        <v>121</v>
      </c>
      <c r="C394" t="s">
        <v>214</v>
      </c>
      <c r="D394" t="s">
        <v>214</v>
      </c>
      <c r="E394" t="s">
        <v>214</v>
      </c>
      <c r="F394" t="s">
        <v>214</v>
      </c>
      <c r="G394" t="s">
        <v>214</v>
      </c>
      <c r="H394" t="s">
        <v>214</v>
      </c>
      <c r="I394" t="s">
        <v>214</v>
      </c>
      <c r="J394" t="s">
        <v>214</v>
      </c>
      <c r="K394" t="s">
        <v>214</v>
      </c>
      <c r="L394" t="s">
        <v>214</v>
      </c>
      <c r="M394" t="s">
        <v>214</v>
      </c>
      <c r="N394" t="s">
        <v>214</v>
      </c>
      <c r="O394" t="s">
        <v>214</v>
      </c>
      <c r="BA394" t="s">
        <v>3215</v>
      </c>
      <c r="BB394">
        <v>0</v>
      </c>
    </row>
    <row r="395" spans="1:54" x14ac:dyDescent="0.25">
      <c r="A395">
        <v>335849</v>
      </c>
      <c r="B395" t="s">
        <v>121</v>
      </c>
      <c r="C395" t="s">
        <v>214</v>
      </c>
      <c r="D395" t="s">
        <v>214</v>
      </c>
      <c r="E395" t="s">
        <v>214</v>
      </c>
      <c r="F395" t="s">
        <v>214</v>
      </c>
      <c r="G395" t="s">
        <v>214</v>
      </c>
      <c r="H395" t="s">
        <v>214</v>
      </c>
      <c r="I395" t="s">
        <v>214</v>
      </c>
      <c r="J395" t="s">
        <v>214</v>
      </c>
      <c r="K395" t="s">
        <v>214</v>
      </c>
      <c r="L395" t="s">
        <v>214</v>
      </c>
      <c r="M395" t="s">
        <v>214</v>
      </c>
      <c r="N395" t="s">
        <v>214</v>
      </c>
      <c r="O395" t="s">
        <v>214</v>
      </c>
      <c r="BA395" t="s">
        <v>3215</v>
      </c>
      <c r="BB395">
        <v>0</v>
      </c>
    </row>
    <row r="396" spans="1:54" x14ac:dyDescent="0.25">
      <c r="A396">
        <v>335853</v>
      </c>
      <c r="B396" t="s">
        <v>121</v>
      </c>
      <c r="C396" t="s">
        <v>214</v>
      </c>
      <c r="D396" t="s">
        <v>214</v>
      </c>
      <c r="E396" t="s">
        <v>214</v>
      </c>
      <c r="F396" t="s">
        <v>214</v>
      </c>
      <c r="G396" t="s">
        <v>214</v>
      </c>
      <c r="H396" t="s">
        <v>214</v>
      </c>
      <c r="I396" t="s">
        <v>214</v>
      </c>
      <c r="J396" t="s">
        <v>214</v>
      </c>
      <c r="K396" t="s">
        <v>214</v>
      </c>
      <c r="L396" t="s">
        <v>214</v>
      </c>
      <c r="M396" t="s">
        <v>214</v>
      </c>
      <c r="N396" t="s">
        <v>214</v>
      </c>
      <c r="O396" t="s">
        <v>214</v>
      </c>
      <c r="BA396" t="s">
        <v>3215</v>
      </c>
      <c r="BB396">
        <v>0</v>
      </c>
    </row>
    <row r="397" spans="1:54" x14ac:dyDescent="0.25">
      <c r="A397">
        <v>335860</v>
      </c>
      <c r="B397" t="s">
        <v>121</v>
      </c>
      <c r="C397" t="s">
        <v>214</v>
      </c>
      <c r="D397" t="s">
        <v>214</v>
      </c>
      <c r="E397" t="s">
        <v>214</v>
      </c>
      <c r="F397" t="s">
        <v>214</v>
      </c>
      <c r="G397" t="s">
        <v>214</v>
      </c>
      <c r="H397" t="s">
        <v>214</v>
      </c>
      <c r="I397" t="s">
        <v>214</v>
      </c>
      <c r="J397" t="s">
        <v>214</v>
      </c>
      <c r="K397" t="s">
        <v>214</v>
      </c>
      <c r="L397" t="s">
        <v>214</v>
      </c>
      <c r="M397" t="s">
        <v>214</v>
      </c>
      <c r="N397" t="s">
        <v>214</v>
      </c>
      <c r="O397" t="s">
        <v>214</v>
      </c>
      <c r="BA397" t="s">
        <v>3215</v>
      </c>
      <c r="BB397">
        <v>0</v>
      </c>
    </row>
    <row r="398" spans="1:54" x14ac:dyDescent="0.25">
      <c r="A398">
        <v>335861</v>
      </c>
      <c r="B398" t="s">
        <v>121</v>
      </c>
      <c r="C398" t="s">
        <v>214</v>
      </c>
      <c r="D398" t="s">
        <v>214</v>
      </c>
      <c r="E398" t="s">
        <v>214</v>
      </c>
      <c r="F398" t="s">
        <v>214</v>
      </c>
      <c r="G398" t="s">
        <v>214</v>
      </c>
      <c r="H398" t="s">
        <v>214</v>
      </c>
      <c r="I398" t="s">
        <v>214</v>
      </c>
      <c r="J398" t="s">
        <v>214</v>
      </c>
      <c r="K398" t="s">
        <v>214</v>
      </c>
      <c r="L398" t="s">
        <v>214</v>
      </c>
      <c r="M398" t="s">
        <v>214</v>
      </c>
      <c r="N398" t="s">
        <v>214</v>
      </c>
      <c r="O398" t="s">
        <v>214</v>
      </c>
      <c r="BA398" t="s">
        <v>3215</v>
      </c>
      <c r="BB398">
        <v>0</v>
      </c>
    </row>
    <row r="399" spans="1:54" x14ac:dyDescent="0.25">
      <c r="A399">
        <v>335863</v>
      </c>
      <c r="B399" t="s">
        <v>121</v>
      </c>
      <c r="C399" t="s">
        <v>214</v>
      </c>
      <c r="D399" t="s">
        <v>214</v>
      </c>
      <c r="E399" t="s">
        <v>214</v>
      </c>
      <c r="F399" t="s">
        <v>214</v>
      </c>
      <c r="G399" t="s">
        <v>214</v>
      </c>
      <c r="H399" t="s">
        <v>214</v>
      </c>
      <c r="I399" t="s">
        <v>214</v>
      </c>
      <c r="J399" t="s">
        <v>214</v>
      </c>
      <c r="K399" t="s">
        <v>214</v>
      </c>
      <c r="L399" t="s">
        <v>214</v>
      </c>
      <c r="M399" t="s">
        <v>214</v>
      </c>
      <c r="N399" t="s">
        <v>214</v>
      </c>
      <c r="O399" t="s">
        <v>214</v>
      </c>
      <c r="BA399" t="s">
        <v>3215</v>
      </c>
      <c r="BB399">
        <v>0</v>
      </c>
    </row>
    <row r="400" spans="1:54" x14ac:dyDescent="0.25">
      <c r="A400">
        <v>335864</v>
      </c>
      <c r="B400" t="s">
        <v>121</v>
      </c>
      <c r="C400" t="s">
        <v>214</v>
      </c>
      <c r="E400" t="s">
        <v>214</v>
      </c>
      <c r="F400" t="s">
        <v>214</v>
      </c>
      <c r="G400" t="s">
        <v>214</v>
      </c>
      <c r="H400" t="s">
        <v>214</v>
      </c>
      <c r="I400" t="s">
        <v>214</v>
      </c>
      <c r="J400" t="s">
        <v>214</v>
      </c>
      <c r="K400" t="s">
        <v>214</v>
      </c>
      <c r="L400" t="s">
        <v>214</v>
      </c>
      <c r="M400" t="s">
        <v>214</v>
      </c>
      <c r="N400" t="s">
        <v>214</v>
      </c>
      <c r="O400" t="s">
        <v>214</v>
      </c>
      <c r="BA400" t="s">
        <v>3215</v>
      </c>
      <c r="BB400">
        <v>0</v>
      </c>
    </row>
    <row r="401" spans="1:54" x14ac:dyDescent="0.25">
      <c r="A401">
        <v>335866</v>
      </c>
      <c r="B401" t="s">
        <v>121</v>
      </c>
      <c r="C401" t="s">
        <v>214</v>
      </c>
      <c r="D401" t="s">
        <v>214</v>
      </c>
      <c r="F401" t="s">
        <v>214</v>
      </c>
      <c r="G401" t="s">
        <v>214</v>
      </c>
      <c r="H401" t="s">
        <v>214</v>
      </c>
      <c r="J401" t="s">
        <v>214</v>
      </c>
      <c r="K401" t="s">
        <v>214</v>
      </c>
      <c r="L401" t="s">
        <v>214</v>
      </c>
      <c r="M401" t="s">
        <v>214</v>
      </c>
      <c r="N401" t="s">
        <v>214</v>
      </c>
      <c r="O401" t="s">
        <v>214</v>
      </c>
      <c r="BA401" t="s">
        <v>3215</v>
      </c>
      <c r="BB401">
        <v>0</v>
      </c>
    </row>
    <row r="402" spans="1:54" x14ac:dyDescent="0.25">
      <c r="A402">
        <v>335869</v>
      </c>
      <c r="B402" t="s">
        <v>121</v>
      </c>
      <c r="C402" t="s">
        <v>214</v>
      </c>
      <c r="D402" t="s">
        <v>214</v>
      </c>
      <c r="E402" t="s">
        <v>214</v>
      </c>
      <c r="F402" t="s">
        <v>214</v>
      </c>
      <c r="G402" t="s">
        <v>214</v>
      </c>
      <c r="H402" t="s">
        <v>214</v>
      </c>
      <c r="I402" t="s">
        <v>214</v>
      </c>
      <c r="J402" t="s">
        <v>214</v>
      </c>
      <c r="K402" t="s">
        <v>214</v>
      </c>
      <c r="L402" t="s">
        <v>214</v>
      </c>
      <c r="M402" t="s">
        <v>214</v>
      </c>
      <c r="N402" t="s">
        <v>214</v>
      </c>
      <c r="O402" t="s">
        <v>214</v>
      </c>
      <c r="BA402" t="s">
        <v>3215</v>
      </c>
      <c r="BB402">
        <v>0</v>
      </c>
    </row>
    <row r="403" spans="1:54" x14ac:dyDescent="0.25">
      <c r="A403">
        <v>335871</v>
      </c>
      <c r="B403" t="s">
        <v>121</v>
      </c>
      <c r="C403" t="s">
        <v>214</v>
      </c>
      <c r="D403" t="s">
        <v>214</v>
      </c>
      <c r="E403" t="s">
        <v>214</v>
      </c>
      <c r="F403" t="s">
        <v>214</v>
      </c>
      <c r="H403" t="s">
        <v>214</v>
      </c>
      <c r="I403" t="s">
        <v>214</v>
      </c>
      <c r="J403" t="s">
        <v>214</v>
      </c>
      <c r="K403" t="s">
        <v>214</v>
      </c>
      <c r="L403" t="s">
        <v>214</v>
      </c>
      <c r="M403" t="s">
        <v>214</v>
      </c>
      <c r="N403" t="s">
        <v>214</v>
      </c>
      <c r="O403" t="s">
        <v>214</v>
      </c>
      <c r="BA403" t="s">
        <v>3215</v>
      </c>
      <c r="BB403">
        <v>0</v>
      </c>
    </row>
    <row r="404" spans="1:54" x14ac:dyDescent="0.25">
      <c r="A404">
        <v>335872</v>
      </c>
      <c r="B404" t="s">
        <v>121</v>
      </c>
      <c r="C404" t="s">
        <v>214</v>
      </c>
      <c r="D404" t="s">
        <v>214</v>
      </c>
      <c r="E404" t="s">
        <v>214</v>
      </c>
      <c r="F404" t="s">
        <v>214</v>
      </c>
      <c r="G404" t="s">
        <v>214</v>
      </c>
      <c r="H404" t="s">
        <v>214</v>
      </c>
      <c r="I404" t="s">
        <v>214</v>
      </c>
      <c r="J404" t="s">
        <v>214</v>
      </c>
      <c r="K404" t="s">
        <v>214</v>
      </c>
      <c r="L404" t="s">
        <v>214</v>
      </c>
      <c r="N404" t="s">
        <v>214</v>
      </c>
      <c r="O404" t="s">
        <v>214</v>
      </c>
      <c r="BA404" t="s">
        <v>3215</v>
      </c>
      <c r="BB404">
        <v>0</v>
      </c>
    </row>
    <row r="405" spans="1:54" x14ac:dyDescent="0.25">
      <c r="A405">
        <v>335873</v>
      </c>
      <c r="B405" t="s">
        <v>121</v>
      </c>
      <c r="C405" t="s">
        <v>214</v>
      </c>
      <c r="D405" t="s">
        <v>214</v>
      </c>
      <c r="E405" t="s">
        <v>214</v>
      </c>
      <c r="F405" t="s">
        <v>214</v>
      </c>
      <c r="H405" t="s">
        <v>214</v>
      </c>
      <c r="I405" t="s">
        <v>214</v>
      </c>
      <c r="J405" t="s">
        <v>214</v>
      </c>
      <c r="K405" t="s">
        <v>214</v>
      </c>
      <c r="L405" t="s">
        <v>214</v>
      </c>
      <c r="M405" t="s">
        <v>214</v>
      </c>
      <c r="N405" t="s">
        <v>214</v>
      </c>
      <c r="O405" t="s">
        <v>214</v>
      </c>
      <c r="BA405" t="s">
        <v>3215</v>
      </c>
      <c r="BB405">
        <v>0</v>
      </c>
    </row>
    <row r="406" spans="1:54" x14ac:dyDescent="0.25">
      <c r="A406">
        <v>335877</v>
      </c>
      <c r="B406" t="s">
        <v>121</v>
      </c>
      <c r="C406" t="s">
        <v>214</v>
      </c>
      <c r="D406" t="s">
        <v>214</v>
      </c>
      <c r="E406" t="s">
        <v>214</v>
      </c>
      <c r="F406" t="s">
        <v>214</v>
      </c>
      <c r="G406" t="s">
        <v>214</v>
      </c>
      <c r="H406" t="s">
        <v>214</v>
      </c>
      <c r="I406" t="s">
        <v>214</v>
      </c>
      <c r="J406" t="s">
        <v>214</v>
      </c>
      <c r="K406" t="s">
        <v>214</v>
      </c>
      <c r="L406" t="s">
        <v>214</v>
      </c>
      <c r="M406" t="s">
        <v>214</v>
      </c>
      <c r="N406" t="s">
        <v>214</v>
      </c>
      <c r="O406" t="s">
        <v>214</v>
      </c>
      <c r="BA406" t="s">
        <v>3215</v>
      </c>
      <c r="BB406">
        <v>0</v>
      </c>
    </row>
    <row r="407" spans="1:54" x14ac:dyDescent="0.25">
      <c r="A407">
        <v>335878</v>
      </c>
      <c r="B407" t="s">
        <v>121</v>
      </c>
      <c r="C407" t="s">
        <v>214</v>
      </c>
      <c r="D407" t="s">
        <v>214</v>
      </c>
      <c r="E407" t="s">
        <v>214</v>
      </c>
      <c r="F407" t="s">
        <v>214</v>
      </c>
      <c r="G407" t="s">
        <v>214</v>
      </c>
      <c r="H407" t="s">
        <v>214</v>
      </c>
      <c r="I407" t="s">
        <v>214</v>
      </c>
      <c r="J407" t="s">
        <v>214</v>
      </c>
      <c r="K407" t="s">
        <v>214</v>
      </c>
      <c r="L407" t="s">
        <v>214</v>
      </c>
      <c r="M407" t="s">
        <v>214</v>
      </c>
      <c r="N407" t="s">
        <v>214</v>
      </c>
      <c r="O407" t="s">
        <v>214</v>
      </c>
      <c r="BA407" t="s">
        <v>3215</v>
      </c>
      <c r="BB407">
        <v>0</v>
      </c>
    </row>
    <row r="408" spans="1:54" x14ac:dyDescent="0.25">
      <c r="A408">
        <v>335883</v>
      </c>
      <c r="B408" t="s">
        <v>121</v>
      </c>
      <c r="C408" t="s">
        <v>214</v>
      </c>
      <c r="D408" t="s">
        <v>214</v>
      </c>
      <c r="E408" t="s">
        <v>214</v>
      </c>
      <c r="F408" t="s">
        <v>214</v>
      </c>
      <c r="G408" t="s">
        <v>214</v>
      </c>
      <c r="H408" t="s">
        <v>214</v>
      </c>
      <c r="I408" t="s">
        <v>214</v>
      </c>
      <c r="J408" t="s">
        <v>214</v>
      </c>
      <c r="K408" t="s">
        <v>214</v>
      </c>
      <c r="L408" t="s">
        <v>214</v>
      </c>
      <c r="M408" t="s">
        <v>214</v>
      </c>
      <c r="N408" t="s">
        <v>214</v>
      </c>
      <c r="O408" t="s">
        <v>214</v>
      </c>
      <c r="BA408" t="s">
        <v>3215</v>
      </c>
      <c r="BB408">
        <v>0</v>
      </c>
    </row>
    <row r="409" spans="1:54" x14ac:dyDescent="0.25">
      <c r="A409">
        <v>335886</v>
      </c>
      <c r="B409" t="s">
        <v>121</v>
      </c>
      <c r="C409" t="s">
        <v>214</v>
      </c>
      <c r="D409" t="s">
        <v>214</v>
      </c>
      <c r="E409" t="s">
        <v>214</v>
      </c>
      <c r="F409" t="s">
        <v>214</v>
      </c>
      <c r="G409" t="s">
        <v>214</v>
      </c>
      <c r="H409" t="s">
        <v>214</v>
      </c>
      <c r="I409" t="s">
        <v>214</v>
      </c>
      <c r="J409" t="s">
        <v>214</v>
      </c>
      <c r="K409" t="s">
        <v>214</v>
      </c>
      <c r="L409" t="s">
        <v>214</v>
      </c>
      <c r="M409" t="s">
        <v>214</v>
      </c>
      <c r="N409" t="s">
        <v>214</v>
      </c>
      <c r="O409" t="s">
        <v>214</v>
      </c>
      <c r="BA409" t="s">
        <v>3215</v>
      </c>
      <c r="BB409">
        <v>0</v>
      </c>
    </row>
    <row r="410" spans="1:54" x14ac:dyDescent="0.25">
      <c r="A410">
        <v>335888</v>
      </c>
      <c r="B410" t="s">
        <v>121</v>
      </c>
      <c r="D410" t="s">
        <v>214</v>
      </c>
      <c r="E410" t="s">
        <v>214</v>
      </c>
      <c r="F410" t="s">
        <v>214</v>
      </c>
      <c r="G410" t="s">
        <v>214</v>
      </c>
      <c r="H410" t="s">
        <v>214</v>
      </c>
      <c r="I410" t="s">
        <v>214</v>
      </c>
      <c r="J410" t="s">
        <v>214</v>
      </c>
      <c r="K410" t="s">
        <v>214</v>
      </c>
      <c r="L410" t="s">
        <v>214</v>
      </c>
      <c r="M410" t="s">
        <v>214</v>
      </c>
      <c r="N410" t="s">
        <v>214</v>
      </c>
      <c r="O410" t="s">
        <v>214</v>
      </c>
      <c r="BA410" t="s">
        <v>3215</v>
      </c>
      <c r="BB410">
        <v>0</v>
      </c>
    </row>
    <row r="411" spans="1:54" x14ac:dyDescent="0.25">
      <c r="A411">
        <v>335891</v>
      </c>
      <c r="B411" t="s">
        <v>121</v>
      </c>
      <c r="C411" t="s">
        <v>214</v>
      </c>
      <c r="D411" t="s">
        <v>214</v>
      </c>
      <c r="E411" t="s">
        <v>214</v>
      </c>
      <c r="F411" t="s">
        <v>214</v>
      </c>
      <c r="G411" t="s">
        <v>214</v>
      </c>
      <c r="H411" t="s">
        <v>214</v>
      </c>
      <c r="I411" t="s">
        <v>214</v>
      </c>
      <c r="J411" t="s">
        <v>214</v>
      </c>
      <c r="K411" t="s">
        <v>214</v>
      </c>
      <c r="L411" t="s">
        <v>214</v>
      </c>
      <c r="M411" t="s">
        <v>214</v>
      </c>
      <c r="N411" t="s">
        <v>214</v>
      </c>
      <c r="O411" t="s">
        <v>214</v>
      </c>
      <c r="BA411" t="s">
        <v>3215</v>
      </c>
      <c r="BB411">
        <v>0</v>
      </c>
    </row>
    <row r="412" spans="1:54" x14ac:dyDescent="0.25">
      <c r="A412">
        <v>335897</v>
      </c>
      <c r="B412" t="s">
        <v>121</v>
      </c>
      <c r="C412" t="s">
        <v>214</v>
      </c>
      <c r="D412" t="s">
        <v>214</v>
      </c>
      <c r="E412" t="s">
        <v>214</v>
      </c>
      <c r="F412" t="s">
        <v>214</v>
      </c>
      <c r="G412" t="s">
        <v>214</v>
      </c>
      <c r="H412" t="s">
        <v>214</v>
      </c>
      <c r="I412" t="s">
        <v>214</v>
      </c>
      <c r="J412" t="s">
        <v>214</v>
      </c>
      <c r="K412" t="s">
        <v>214</v>
      </c>
      <c r="L412" t="s">
        <v>214</v>
      </c>
      <c r="M412" t="s">
        <v>214</v>
      </c>
      <c r="N412" t="s">
        <v>214</v>
      </c>
      <c r="O412" t="s">
        <v>214</v>
      </c>
      <c r="BA412" t="s">
        <v>3215</v>
      </c>
      <c r="BB412">
        <v>0</v>
      </c>
    </row>
    <row r="413" spans="1:54" x14ac:dyDescent="0.25">
      <c r="A413">
        <v>335898</v>
      </c>
      <c r="B413" t="s">
        <v>121</v>
      </c>
      <c r="C413" t="s">
        <v>214</v>
      </c>
      <c r="D413" t="s">
        <v>214</v>
      </c>
      <c r="E413" t="s">
        <v>214</v>
      </c>
      <c r="F413" t="s">
        <v>214</v>
      </c>
      <c r="G413" t="s">
        <v>214</v>
      </c>
      <c r="H413" t="s">
        <v>214</v>
      </c>
      <c r="I413" t="s">
        <v>214</v>
      </c>
      <c r="J413" t="s">
        <v>214</v>
      </c>
      <c r="K413" t="s">
        <v>214</v>
      </c>
      <c r="L413" t="s">
        <v>214</v>
      </c>
      <c r="M413" t="s">
        <v>214</v>
      </c>
      <c r="N413" t="s">
        <v>214</v>
      </c>
      <c r="O413" t="s">
        <v>214</v>
      </c>
      <c r="BA413" t="s">
        <v>3215</v>
      </c>
      <c r="BB413">
        <v>0</v>
      </c>
    </row>
    <row r="414" spans="1:54" x14ac:dyDescent="0.25">
      <c r="A414">
        <v>335903</v>
      </c>
      <c r="B414" t="s">
        <v>121</v>
      </c>
      <c r="C414" t="s">
        <v>214</v>
      </c>
      <c r="D414" t="s">
        <v>214</v>
      </c>
      <c r="E414" t="s">
        <v>214</v>
      </c>
      <c r="F414" t="s">
        <v>214</v>
      </c>
      <c r="G414" t="s">
        <v>214</v>
      </c>
      <c r="H414" t="s">
        <v>214</v>
      </c>
      <c r="I414" t="s">
        <v>214</v>
      </c>
      <c r="J414" t="s">
        <v>214</v>
      </c>
      <c r="K414" t="s">
        <v>214</v>
      </c>
      <c r="L414" t="s">
        <v>214</v>
      </c>
      <c r="M414" t="s">
        <v>214</v>
      </c>
      <c r="N414" t="s">
        <v>214</v>
      </c>
      <c r="O414" t="s">
        <v>214</v>
      </c>
      <c r="BA414" t="s">
        <v>3215</v>
      </c>
      <c r="BB414">
        <v>0</v>
      </c>
    </row>
    <row r="415" spans="1:54" x14ac:dyDescent="0.25">
      <c r="A415">
        <v>335906</v>
      </c>
      <c r="B415" t="s">
        <v>121</v>
      </c>
      <c r="C415" t="s">
        <v>214</v>
      </c>
      <c r="D415" t="s">
        <v>214</v>
      </c>
      <c r="E415" t="s">
        <v>214</v>
      </c>
      <c r="G415" t="s">
        <v>214</v>
      </c>
      <c r="H415" t="s">
        <v>214</v>
      </c>
      <c r="I415" t="s">
        <v>214</v>
      </c>
      <c r="J415" t="s">
        <v>214</v>
      </c>
      <c r="K415" t="s">
        <v>214</v>
      </c>
      <c r="L415" t="s">
        <v>214</v>
      </c>
      <c r="M415" t="s">
        <v>214</v>
      </c>
      <c r="N415" t="s">
        <v>214</v>
      </c>
      <c r="O415" t="s">
        <v>214</v>
      </c>
      <c r="BA415" t="s">
        <v>3215</v>
      </c>
      <c r="BB415">
        <v>0</v>
      </c>
    </row>
    <row r="416" spans="1:54" x14ac:dyDescent="0.25">
      <c r="A416">
        <v>335908</v>
      </c>
      <c r="B416" t="s">
        <v>121</v>
      </c>
      <c r="C416" t="s">
        <v>214</v>
      </c>
      <c r="D416" t="s">
        <v>214</v>
      </c>
      <c r="E416" t="s">
        <v>214</v>
      </c>
      <c r="F416" t="s">
        <v>214</v>
      </c>
      <c r="G416" t="s">
        <v>214</v>
      </c>
      <c r="H416" t="s">
        <v>214</v>
      </c>
      <c r="I416" t="s">
        <v>214</v>
      </c>
      <c r="J416" t="s">
        <v>214</v>
      </c>
      <c r="K416" t="s">
        <v>214</v>
      </c>
      <c r="L416" t="s">
        <v>214</v>
      </c>
      <c r="M416" t="s">
        <v>214</v>
      </c>
      <c r="N416" t="s">
        <v>214</v>
      </c>
      <c r="O416" t="s">
        <v>214</v>
      </c>
      <c r="BA416" t="s">
        <v>3215</v>
      </c>
      <c r="BB416">
        <v>0</v>
      </c>
    </row>
    <row r="417" spans="1:54" x14ac:dyDescent="0.25">
      <c r="A417">
        <v>335909</v>
      </c>
      <c r="B417" t="s">
        <v>121</v>
      </c>
      <c r="C417" t="s">
        <v>214</v>
      </c>
      <c r="D417" t="s">
        <v>214</v>
      </c>
      <c r="E417" t="s">
        <v>214</v>
      </c>
      <c r="G417" t="s">
        <v>214</v>
      </c>
      <c r="H417" t="s">
        <v>214</v>
      </c>
      <c r="I417" t="s">
        <v>214</v>
      </c>
      <c r="J417" t="s">
        <v>214</v>
      </c>
      <c r="K417" t="s">
        <v>214</v>
      </c>
      <c r="L417" t="s">
        <v>214</v>
      </c>
      <c r="M417" t="s">
        <v>214</v>
      </c>
      <c r="N417" t="s">
        <v>214</v>
      </c>
      <c r="O417" t="s">
        <v>214</v>
      </c>
      <c r="BA417" t="s">
        <v>3215</v>
      </c>
      <c r="BB417">
        <v>0</v>
      </c>
    </row>
    <row r="418" spans="1:54" x14ac:dyDescent="0.25">
      <c r="A418">
        <v>335911</v>
      </c>
      <c r="B418" t="s">
        <v>121</v>
      </c>
      <c r="C418" t="s">
        <v>214</v>
      </c>
      <c r="D418" t="s">
        <v>214</v>
      </c>
      <c r="E418" t="s">
        <v>214</v>
      </c>
      <c r="F418" t="s">
        <v>214</v>
      </c>
      <c r="G418" t="s">
        <v>214</v>
      </c>
      <c r="H418" t="s">
        <v>214</v>
      </c>
      <c r="I418" t="s">
        <v>214</v>
      </c>
      <c r="J418" t="s">
        <v>214</v>
      </c>
      <c r="K418" t="s">
        <v>214</v>
      </c>
      <c r="L418" t="s">
        <v>214</v>
      </c>
      <c r="M418" t="s">
        <v>214</v>
      </c>
      <c r="N418" t="s">
        <v>214</v>
      </c>
      <c r="O418" t="s">
        <v>214</v>
      </c>
      <c r="BA418" t="s">
        <v>3215</v>
      </c>
      <c r="BB418">
        <v>0</v>
      </c>
    </row>
    <row r="419" spans="1:54" x14ac:dyDescent="0.25">
      <c r="A419">
        <v>335921</v>
      </c>
      <c r="B419" t="s">
        <v>121</v>
      </c>
      <c r="C419" t="s">
        <v>214</v>
      </c>
      <c r="D419" t="s">
        <v>214</v>
      </c>
      <c r="E419" t="s">
        <v>214</v>
      </c>
      <c r="F419" t="s">
        <v>214</v>
      </c>
      <c r="G419" t="s">
        <v>214</v>
      </c>
      <c r="H419" t="s">
        <v>214</v>
      </c>
      <c r="I419" t="s">
        <v>214</v>
      </c>
      <c r="J419" t="s">
        <v>214</v>
      </c>
      <c r="K419" t="s">
        <v>214</v>
      </c>
      <c r="L419" t="s">
        <v>214</v>
      </c>
      <c r="M419" t="s">
        <v>214</v>
      </c>
      <c r="N419" t="s">
        <v>214</v>
      </c>
      <c r="O419" t="s">
        <v>214</v>
      </c>
      <c r="BA419" t="s">
        <v>3215</v>
      </c>
      <c r="BB419">
        <v>0</v>
      </c>
    </row>
    <row r="420" spans="1:54" x14ac:dyDescent="0.25">
      <c r="A420">
        <v>335924</v>
      </c>
      <c r="B420" t="s">
        <v>121</v>
      </c>
      <c r="C420" t="s">
        <v>214</v>
      </c>
      <c r="E420" t="s">
        <v>214</v>
      </c>
      <c r="F420" t="s">
        <v>214</v>
      </c>
      <c r="G420" t="s">
        <v>214</v>
      </c>
      <c r="H420" t="s">
        <v>214</v>
      </c>
      <c r="J420" t="s">
        <v>214</v>
      </c>
      <c r="K420" t="s">
        <v>214</v>
      </c>
      <c r="L420" t="s">
        <v>214</v>
      </c>
      <c r="M420" t="s">
        <v>214</v>
      </c>
      <c r="N420" t="s">
        <v>214</v>
      </c>
      <c r="O420" t="s">
        <v>214</v>
      </c>
      <c r="BA420" t="s">
        <v>3215</v>
      </c>
      <c r="BB420">
        <v>0</v>
      </c>
    </row>
    <row r="421" spans="1:54" x14ac:dyDescent="0.25">
      <c r="A421">
        <v>335926</v>
      </c>
      <c r="B421" t="s">
        <v>121</v>
      </c>
      <c r="C421" t="s">
        <v>214</v>
      </c>
      <c r="D421" t="s">
        <v>214</v>
      </c>
      <c r="E421" t="s">
        <v>214</v>
      </c>
      <c r="F421" t="s">
        <v>214</v>
      </c>
      <c r="G421" t="s">
        <v>214</v>
      </c>
      <c r="H421" t="s">
        <v>214</v>
      </c>
      <c r="I421" t="s">
        <v>214</v>
      </c>
      <c r="J421" t="s">
        <v>214</v>
      </c>
      <c r="K421" t="s">
        <v>214</v>
      </c>
      <c r="L421" t="s">
        <v>214</v>
      </c>
      <c r="M421" t="s">
        <v>214</v>
      </c>
      <c r="N421" t="s">
        <v>214</v>
      </c>
      <c r="O421" t="s">
        <v>214</v>
      </c>
      <c r="BA421" t="s">
        <v>3215</v>
      </c>
      <c r="BB421">
        <v>0</v>
      </c>
    </row>
    <row r="422" spans="1:54" x14ac:dyDescent="0.25">
      <c r="A422">
        <v>335928</v>
      </c>
      <c r="B422" t="s">
        <v>121</v>
      </c>
      <c r="C422" t="s">
        <v>214</v>
      </c>
      <c r="D422" t="s">
        <v>214</v>
      </c>
      <c r="E422" t="s">
        <v>214</v>
      </c>
      <c r="F422" t="s">
        <v>214</v>
      </c>
      <c r="G422" t="s">
        <v>214</v>
      </c>
      <c r="H422" t="s">
        <v>214</v>
      </c>
      <c r="I422" t="s">
        <v>214</v>
      </c>
      <c r="J422" t="s">
        <v>214</v>
      </c>
      <c r="K422" t="s">
        <v>214</v>
      </c>
      <c r="L422" t="s">
        <v>214</v>
      </c>
      <c r="M422" t="s">
        <v>214</v>
      </c>
      <c r="N422" t="s">
        <v>214</v>
      </c>
      <c r="O422" t="s">
        <v>214</v>
      </c>
      <c r="BA422" t="s">
        <v>3215</v>
      </c>
      <c r="BB422">
        <v>0</v>
      </c>
    </row>
    <row r="423" spans="1:54" x14ac:dyDescent="0.25">
      <c r="A423">
        <v>335929</v>
      </c>
      <c r="B423" t="s">
        <v>121</v>
      </c>
      <c r="C423" t="s">
        <v>214</v>
      </c>
      <c r="D423" t="s">
        <v>214</v>
      </c>
      <c r="E423" t="s">
        <v>214</v>
      </c>
      <c r="F423" t="s">
        <v>214</v>
      </c>
      <c r="G423" t="s">
        <v>214</v>
      </c>
      <c r="H423" t="s">
        <v>214</v>
      </c>
      <c r="I423" t="s">
        <v>214</v>
      </c>
      <c r="J423" t="s">
        <v>214</v>
      </c>
      <c r="K423" t="s">
        <v>214</v>
      </c>
      <c r="L423" t="s">
        <v>214</v>
      </c>
      <c r="M423" t="s">
        <v>214</v>
      </c>
      <c r="N423" t="s">
        <v>214</v>
      </c>
      <c r="O423" t="s">
        <v>214</v>
      </c>
      <c r="BA423" t="s">
        <v>3215</v>
      </c>
      <c r="BB423">
        <v>0</v>
      </c>
    </row>
    <row r="424" spans="1:54" x14ac:dyDescent="0.25">
      <c r="A424">
        <v>335930</v>
      </c>
      <c r="B424" t="s">
        <v>121</v>
      </c>
      <c r="C424" t="s">
        <v>214</v>
      </c>
      <c r="D424" t="s">
        <v>214</v>
      </c>
      <c r="E424" t="s">
        <v>214</v>
      </c>
      <c r="F424" t="s">
        <v>214</v>
      </c>
      <c r="G424" t="s">
        <v>214</v>
      </c>
      <c r="H424" t="s">
        <v>214</v>
      </c>
      <c r="I424" t="s">
        <v>214</v>
      </c>
      <c r="J424" t="s">
        <v>214</v>
      </c>
      <c r="K424" t="s">
        <v>214</v>
      </c>
      <c r="L424" t="s">
        <v>214</v>
      </c>
      <c r="M424" t="s">
        <v>214</v>
      </c>
      <c r="N424" t="s">
        <v>214</v>
      </c>
      <c r="O424" t="s">
        <v>214</v>
      </c>
      <c r="BA424" t="s">
        <v>3215</v>
      </c>
      <c r="BB424">
        <v>0</v>
      </c>
    </row>
    <row r="425" spans="1:54" x14ac:dyDescent="0.25">
      <c r="A425">
        <v>335934</v>
      </c>
      <c r="B425" t="s">
        <v>121</v>
      </c>
      <c r="D425" t="s">
        <v>214</v>
      </c>
      <c r="F425" t="s">
        <v>214</v>
      </c>
      <c r="G425" t="s">
        <v>214</v>
      </c>
      <c r="H425" t="s">
        <v>214</v>
      </c>
      <c r="I425" t="s">
        <v>214</v>
      </c>
      <c r="K425" t="s">
        <v>214</v>
      </c>
      <c r="L425" t="s">
        <v>214</v>
      </c>
      <c r="M425" t="s">
        <v>214</v>
      </c>
      <c r="N425" t="s">
        <v>214</v>
      </c>
      <c r="O425" t="s">
        <v>214</v>
      </c>
      <c r="BA425" t="s">
        <v>3215</v>
      </c>
      <c r="BB425">
        <v>0</v>
      </c>
    </row>
    <row r="426" spans="1:54" x14ac:dyDescent="0.25">
      <c r="A426">
        <v>335935</v>
      </c>
      <c r="B426" t="s">
        <v>121</v>
      </c>
      <c r="C426" t="s">
        <v>214</v>
      </c>
      <c r="D426" t="s">
        <v>214</v>
      </c>
      <c r="E426" t="s">
        <v>214</v>
      </c>
      <c r="F426" t="s">
        <v>214</v>
      </c>
      <c r="G426" t="s">
        <v>214</v>
      </c>
      <c r="H426" t="s">
        <v>214</v>
      </c>
      <c r="I426" t="s">
        <v>214</v>
      </c>
      <c r="J426" t="s">
        <v>214</v>
      </c>
      <c r="K426" t="s">
        <v>214</v>
      </c>
      <c r="L426" t="s">
        <v>214</v>
      </c>
      <c r="M426" t="s">
        <v>214</v>
      </c>
      <c r="N426" t="s">
        <v>214</v>
      </c>
      <c r="O426" t="s">
        <v>214</v>
      </c>
      <c r="BA426" t="s">
        <v>3215</v>
      </c>
      <c r="BB426">
        <v>0</v>
      </c>
    </row>
    <row r="427" spans="1:54" x14ac:dyDescent="0.25">
      <c r="A427">
        <v>335937</v>
      </c>
      <c r="B427" t="s">
        <v>121</v>
      </c>
      <c r="C427" t="s">
        <v>214</v>
      </c>
      <c r="D427" t="s">
        <v>214</v>
      </c>
      <c r="E427" t="s">
        <v>214</v>
      </c>
      <c r="F427" t="s">
        <v>214</v>
      </c>
      <c r="G427" t="s">
        <v>214</v>
      </c>
      <c r="H427" t="s">
        <v>214</v>
      </c>
      <c r="I427" t="s">
        <v>214</v>
      </c>
      <c r="J427" t="s">
        <v>214</v>
      </c>
      <c r="K427" t="s">
        <v>214</v>
      </c>
      <c r="L427" t="s">
        <v>214</v>
      </c>
      <c r="M427" t="s">
        <v>214</v>
      </c>
      <c r="N427" t="s">
        <v>214</v>
      </c>
      <c r="O427" t="s">
        <v>214</v>
      </c>
      <c r="BA427" t="s">
        <v>3215</v>
      </c>
      <c r="BB427">
        <v>0</v>
      </c>
    </row>
    <row r="428" spans="1:54" x14ac:dyDescent="0.25">
      <c r="A428">
        <v>335940</v>
      </c>
      <c r="B428" t="s">
        <v>121</v>
      </c>
      <c r="C428" t="s">
        <v>214</v>
      </c>
      <c r="D428" t="s">
        <v>214</v>
      </c>
      <c r="E428" t="s">
        <v>214</v>
      </c>
      <c r="F428" t="s">
        <v>214</v>
      </c>
      <c r="G428" t="s">
        <v>214</v>
      </c>
      <c r="H428" t="s">
        <v>214</v>
      </c>
      <c r="I428" t="s">
        <v>214</v>
      </c>
      <c r="J428" t="s">
        <v>214</v>
      </c>
      <c r="K428" t="s">
        <v>214</v>
      </c>
      <c r="L428" t="s">
        <v>214</v>
      </c>
      <c r="M428" t="s">
        <v>214</v>
      </c>
      <c r="N428" t="s">
        <v>214</v>
      </c>
      <c r="O428" t="s">
        <v>214</v>
      </c>
      <c r="BA428" t="s">
        <v>3215</v>
      </c>
      <c r="BB428">
        <v>0</v>
      </c>
    </row>
    <row r="429" spans="1:54" x14ac:dyDescent="0.25">
      <c r="A429">
        <v>335941</v>
      </c>
      <c r="B429" t="s">
        <v>121</v>
      </c>
      <c r="D429" t="s">
        <v>214</v>
      </c>
      <c r="E429" t="s">
        <v>214</v>
      </c>
      <c r="F429" t="s">
        <v>214</v>
      </c>
      <c r="H429" t="s">
        <v>214</v>
      </c>
      <c r="I429" t="s">
        <v>214</v>
      </c>
      <c r="J429" t="s">
        <v>214</v>
      </c>
      <c r="K429" t="s">
        <v>214</v>
      </c>
      <c r="L429" t="s">
        <v>214</v>
      </c>
      <c r="M429" t="s">
        <v>214</v>
      </c>
      <c r="N429" t="s">
        <v>214</v>
      </c>
      <c r="O429" t="s">
        <v>214</v>
      </c>
      <c r="BA429" t="s">
        <v>3215</v>
      </c>
      <c r="BB429">
        <v>0</v>
      </c>
    </row>
    <row r="430" spans="1:54" x14ac:dyDescent="0.25">
      <c r="A430">
        <v>335942</v>
      </c>
      <c r="B430" t="s">
        <v>121</v>
      </c>
      <c r="C430" t="s">
        <v>214</v>
      </c>
      <c r="D430" t="s">
        <v>214</v>
      </c>
      <c r="E430" t="s">
        <v>214</v>
      </c>
      <c r="F430" t="s">
        <v>214</v>
      </c>
      <c r="G430" t="s">
        <v>214</v>
      </c>
      <c r="H430" t="s">
        <v>214</v>
      </c>
      <c r="I430" t="s">
        <v>214</v>
      </c>
      <c r="J430" t="s">
        <v>214</v>
      </c>
      <c r="K430" t="s">
        <v>214</v>
      </c>
      <c r="L430" t="s">
        <v>214</v>
      </c>
      <c r="M430" t="s">
        <v>214</v>
      </c>
      <c r="N430" t="s">
        <v>214</v>
      </c>
      <c r="O430" t="s">
        <v>214</v>
      </c>
      <c r="BA430" t="s">
        <v>3215</v>
      </c>
      <c r="BB430">
        <v>0</v>
      </c>
    </row>
    <row r="431" spans="1:54" x14ac:dyDescent="0.25">
      <c r="A431">
        <v>335943</v>
      </c>
      <c r="B431" t="s">
        <v>121</v>
      </c>
      <c r="C431" t="s">
        <v>214</v>
      </c>
      <c r="H431" t="s">
        <v>214</v>
      </c>
      <c r="J431" t="s">
        <v>214</v>
      </c>
      <c r="K431" t="s">
        <v>214</v>
      </c>
      <c r="O431" t="s">
        <v>214</v>
      </c>
      <c r="BA431" t="s">
        <v>3215</v>
      </c>
      <c r="BB431">
        <v>0</v>
      </c>
    </row>
    <row r="432" spans="1:54" x14ac:dyDescent="0.25">
      <c r="A432">
        <v>335944</v>
      </c>
      <c r="B432" t="s">
        <v>121</v>
      </c>
      <c r="C432" t="s">
        <v>214</v>
      </c>
      <c r="E432" t="s">
        <v>214</v>
      </c>
      <c r="F432" t="s">
        <v>214</v>
      </c>
      <c r="G432" t="s">
        <v>214</v>
      </c>
      <c r="H432" t="s">
        <v>214</v>
      </c>
      <c r="I432" t="s">
        <v>214</v>
      </c>
      <c r="J432" t="s">
        <v>214</v>
      </c>
      <c r="K432" t="s">
        <v>214</v>
      </c>
      <c r="L432" t="s">
        <v>214</v>
      </c>
      <c r="M432" t="s">
        <v>214</v>
      </c>
      <c r="N432" t="s">
        <v>214</v>
      </c>
      <c r="O432" t="s">
        <v>214</v>
      </c>
      <c r="BA432" t="s">
        <v>3215</v>
      </c>
      <c r="BB432">
        <v>0</v>
      </c>
    </row>
    <row r="433" spans="1:54" x14ac:dyDescent="0.25">
      <c r="A433">
        <v>335946</v>
      </c>
      <c r="B433" t="s">
        <v>121</v>
      </c>
      <c r="C433" t="s">
        <v>214</v>
      </c>
      <c r="E433" t="s">
        <v>214</v>
      </c>
      <c r="F433" t="s">
        <v>214</v>
      </c>
      <c r="H433" t="s">
        <v>214</v>
      </c>
      <c r="J433" t="s">
        <v>214</v>
      </c>
      <c r="K433" t="s">
        <v>214</v>
      </c>
      <c r="L433" t="s">
        <v>214</v>
      </c>
      <c r="M433" t="s">
        <v>214</v>
      </c>
      <c r="N433" t="s">
        <v>214</v>
      </c>
      <c r="O433" t="s">
        <v>214</v>
      </c>
      <c r="BA433" t="s">
        <v>3215</v>
      </c>
      <c r="BB433">
        <v>0</v>
      </c>
    </row>
    <row r="434" spans="1:54" x14ac:dyDescent="0.25">
      <c r="A434">
        <v>335953</v>
      </c>
      <c r="B434" t="s">
        <v>121</v>
      </c>
      <c r="D434" t="s">
        <v>214</v>
      </c>
      <c r="E434" t="s">
        <v>214</v>
      </c>
      <c r="F434" t="s">
        <v>214</v>
      </c>
      <c r="G434" t="s">
        <v>214</v>
      </c>
      <c r="H434" t="s">
        <v>214</v>
      </c>
      <c r="I434" t="s">
        <v>214</v>
      </c>
      <c r="J434" t="s">
        <v>214</v>
      </c>
      <c r="K434" t="s">
        <v>214</v>
      </c>
      <c r="L434" t="s">
        <v>214</v>
      </c>
      <c r="M434" t="s">
        <v>214</v>
      </c>
      <c r="N434" t="s">
        <v>214</v>
      </c>
      <c r="O434" t="s">
        <v>214</v>
      </c>
      <c r="BA434" t="s">
        <v>3215</v>
      </c>
      <c r="BB434">
        <v>0</v>
      </c>
    </row>
    <row r="435" spans="1:54" x14ac:dyDescent="0.25">
      <c r="A435">
        <v>335957</v>
      </c>
      <c r="B435" t="s">
        <v>121</v>
      </c>
      <c r="C435" t="s">
        <v>214</v>
      </c>
      <c r="D435" t="s">
        <v>214</v>
      </c>
      <c r="E435" t="s">
        <v>214</v>
      </c>
      <c r="F435" t="s">
        <v>214</v>
      </c>
      <c r="G435" t="s">
        <v>214</v>
      </c>
      <c r="H435" t="s">
        <v>214</v>
      </c>
      <c r="I435" t="s">
        <v>214</v>
      </c>
      <c r="J435" t="s">
        <v>214</v>
      </c>
      <c r="K435" t="s">
        <v>214</v>
      </c>
      <c r="L435" t="s">
        <v>214</v>
      </c>
      <c r="M435" t="s">
        <v>214</v>
      </c>
      <c r="N435" t="s">
        <v>214</v>
      </c>
      <c r="O435" t="s">
        <v>214</v>
      </c>
      <c r="BA435" t="s">
        <v>3215</v>
      </c>
      <c r="BB435">
        <v>0</v>
      </c>
    </row>
    <row r="436" spans="1:54" x14ac:dyDescent="0.25">
      <c r="A436">
        <v>335959</v>
      </c>
      <c r="B436" t="s">
        <v>121</v>
      </c>
      <c r="C436" t="s">
        <v>214</v>
      </c>
      <c r="D436" t="s">
        <v>214</v>
      </c>
      <c r="E436" t="s">
        <v>214</v>
      </c>
      <c r="F436" t="s">
        <v>214</v>
      </c>
      <c r="G436" t="s">
        <v>214</v>
      </c>
      <c r="H436" t="s">
        <v>214</v>
      </c>
      <c r="I436" t="s">
        <v>214</v>
      </c>
      <c r="J436" t="s">
        <v>214</v>
      </c>
      <c r="K436" t="s">
        <v>214</v>
      </c>
      <c r="L436" t="s">
        <v>214</v>
      </c>
      <c r="M436" t="s">
        <v>214</v>
      </c>
      <c r="N436" t="s">
        <v>214</v>
      </c>
      <c r="O436" t="s">
        <v>214</v>
      </c>
      <c r="BA436" t="s">
        <v>3215</v>
      </c>
      <c r="BB436">
        <v>0</v>
      </c>
    </row>
    <row r="437" spans="1:54" x14ac:dyDescent="0.25">
      <c r="A437">
        <v>335960</v>
      </c>
      <c r="B437" t="s">
        <v>121</v>
      </c>
      <c r="C437" t="s">
        <v>214</v>
      </c>
      <c r="D437" t="s">
        <v>214</v>
      </c>
      <c r="E437" t="s">
        <v>214</v>
      </c>
      <c r="F437" t="s">
        <v>214</v>
      </c>
      <c r="G437" t="s">
        <v>214</v>
      </c>
      <c r="I437" t="s">
        <v>214</v>
      </c>
      <c r="J437" t="s">
        <v>214</v>
      </c>
      <c r="K437" t="s">
        <v>214</v>
      </c>
      <c r="L437" t="s">
        <v>214</v>
      </c>
      <c r="N437" t="s">
        <v>214</v>
      </c>
      <c r="O437" t="s">
        <v>214</v>
      </c>
      <c r="BA437" t="s">
        <v>3215</v>
      </c>
      <c r="BB437">
        <v>0</v>
      </c>
    </row>
    <row r="438" spans="1:54" x14ac:dyDescent="0.25">
      <c r="A438">
        <v>335961</v>
      </c>
      <c r="B438" t="s">
        <v>121</v>
      </c>
      <c r="C438" t="s">
        <v>214</v>
      </c>
      <c r="D438" t="s">
        <v>214</v>
      </c>
      <c r="E438" t="s">
        <v>214</v>
      </c>
      <c r="F438" t="s">
        <v>214</v>
      </c>
      <c r="G438" t="s">
        <v>214</v>
      </c>
      <c r="H438" t="s">
        <v>214</v>
      </c>
      <c r="J438" t="s">
        <v>214</v>
      </c>
      <c r="K438" t="s">
        <v>214</v>
      </c>
      <c r="L438" t="s">
        <v>214</v>
      </c>
      <c r="M438" t="s">
        <v>214</v>
      </c>
      <c r="N438" t="s">
        <v>214</v>
      </c>
      <c r="O438" t="s">
        <v>214</v>
      </c>
      <c r="BA438" t="s">
        <v>3215</v>
      </c>
      <c r="BB438">
        <v>0</v>
      </c>
    </row>
    <row r="439" spans="1:54" x14ac:dyDescent="0.25">
      <c r="A439">
        <v>335962</v>
      </c>
      <c r="B439" t="s">
        <v>121</v>
      </c>
      <c r="C439" t="s">
        <v>214</v>
      </c>
      <c r="D439" t="s">
        <v>214</v>
      </c>
      <c r="E439" t="s">
        <v>214</v>
      </c>
      <c r="F439" t="s">
        <v>214</v>
      </c>
      <c r="G439" t="s">
        <v>214</v>
      </c>
      <c r="H439" t="s">
        <v>214</v>
      </c>
      <c r="I439" t="s">
        <v>214</v>
      </c>
      <c r="J439" t="s">
        <v>214</v>
      </c>
      <c r="K439" t="s">
        <v>214</v>
      </c>
      <c r="L439" t="s">
        <v>214</v>
      </c>
      <c r="M439" t="s">
        <v>214</v>
      </c>
      <c r="N439" t="s">
        <v>214</v>
      </c>
      <c r="O439" t="s">
        <v>214</v>
      </c>
      <c r="BA439" t="s">
        <v>3215</v>
      </c>
      <c r="BB439">
        <v>0</v>
      </c>
    </row>
    <row r="440" spans="1:54" x14ac:dyDescent="0.25">
      <c r="A440">
        <v>335963</v>
      </c>
      <c r="B440" t="s">
        <v>121</v>
      </c>
      <c r="C440" t="s">
        <v>214</v>
      </c>
      <c r="D440" t="s">
        <v>214</v>
      </c>
      <c r="E440" t="s">
        <v>214</v>
      </c>
      <c r="F440" t="s">
        <v>214</v>
      </c>
      <c r="G440" t="s">
        <v>214</v>
      </c>
      <c r="H440" t="s">
        <v>214</v>
      </c>
      <c r="I440" t="s">
        <v>214</v>
      </c>
      <c r="J440" t="s">
        <v>214</v>
      </c>
      <c r="K440" t="s">
        <v>214</v>
      </c>
      <c r="L440" t="s">
        <v>214</v>
      </c>
      <c r="M440" t="s">
        <v>214</v>
      </c>
      <c r="N440" t="s">
        <v>214</v>
      </c>
      <c r="O440" t="s">
        <v>214</v>
      </c>
      <c r="BA440" t="s">
        <v>3215</v>
      </c>
      <c r="BB440">
        <v>0</v>
      </c>
    </row>
    <row r="441" spans="1:54" x14ac:dyDescent="0.25">
      <c r="A441">
        <v>335964</v>
      </c>
      <c r="B441" t="s">
        <v>121</v>
      </c>
      <c r="C441" t="s">
        <v>214</v>
      </c>
      <c r="E441" t="s">
        <v>214</v>
      </c>
      <c r="F441" t="s">
        <v>214</v>
      </c>
      <c r="G441" t="s">
        <v>214</v>
      </c>
      <c r="H441" t="s">
        <v>214</v>
      </c>
      <c r="I441" t="s">
        <v>214</v>
      </c>
      <c r="J441" t="s">
        <v>214</v>
      </c>
      <c r="K441" t="s">
        <v>214</v>
      </c>
      <c r="L441" t="s">
        <v>214</v>
      </c>
      <c r="M441" t="s">
        <v>214</v>
      </c>
      <c r="N441" t="s">
        <v>214</v>
      </c>
      <c r="O441" t="s">
        <v>214</v>
      </c>
      <c r="BA441" t="s">
        <v>3215</v>
      </c>
      <c r="BB441">
        <v>0</v>
      </c>
    </row>
    <row r="442" spans="1:54" x14ac:dyDescent="0.25">
      <c r="A442">
        <v>335969</v>
      </c>
      <c r="B442" t="s">
        <v>121</v>
      </c>
      <c r="C442" t="s">
        <v>214</v>
      </c>
      <c r="D442" t="s">
        <v>214</v>
      </c>
      <c r="E442" t="s">
        <v>214</v>
      </c>
      <c r="F442" t="s">
        <v>214</v>
      </c>
      <c r="G442" t="s">
        <v>214</v>
      </c>
      <c r="H442" t="s">
        <v>214</v>
      </c>
      <c r="I442" t="s">
        <v>214</v>
      </c>
      <c r="J442" t="s">
        <v>214</v>
      </c>
      <c r="K442" t="s">
        <v>214</v>
      </c>
      <c r="L442" t="s">
        <v>214</v>
      </c>
      <c r="M442" t="s">
        <v>214</v>
      </c>
      <c r="N442" t="s">
        <v>214</v>
      </c>
      <c r="O442" t="s">
        <v>214</v>
      </c>
      <c r="BA442" t="s">
        <v>3215</v>
      </c>
      <c r="BB442">
        <v>0</v>
      </c>
    </row>
    <row r="443" spans="1:54" x14ac:dyDescent="0.25">
      <c r="A443">
        <v>335973</v>
      </c>
      <c r="B443" t="s">
        <v>121</v>
      </c>
      <c r="C443" t="s">
        <v>214</v>
      </c>
      <c r="D443" t="s">
        <v>214</v>
      </c>
      <c r="E443" t="s">
        <v>214</v>
      </c>
      <c r="F443" t="s">
        <v>214</v>
      </c>
      <c r="G443" t="s">
        <v>214</v>
      </c>
      <c r="H443" t="s">
        <v>214</v>
      </c>
      <c r="I443" t="s">
        <v>214</v>
      </c>
      <c r="J443" t="s">
        <v>214</v>
      </c>
      <c r="K443" t="s">
        <v>214</v>
      </c>
      <c r="L443" t="s">
        <v>214</v>
      </c>
      <c r="M443" t="s">
        <v>214</v>
      </c>
      <c r="N443" t="s">
        <v>214</v>
      </c>
      <c r="O443" t="s">
        <v>214</v>
      </c>
      <c r="BA443" t="s">
        <v>3215</v>
      </c>
      <c r="BB443">
        <v>0</v>
      </c>
    </row>
    <row r="444" spans="1:54" x14ac:dyDescent="0.25">
      <c r="A444">
        <v>335980</v>
      </c>
      <c r="B444" t="s">
        <v>121</v>
      </c>
      <c r="F444" t="s">
        <v>214</v>
      </c>
      <c r="G444" t="s">
        <v>214</v>
      </c>
      <c r="H444" t="s">
        <v>214</v>
      </c>
      <c r="J444" t="s">
        <v>214</v>
      </c>
      <c r="K444" t="s">
        <v>214</v>
      </c>
      <c r="L444" t="s">
        <v>214</v>
      </c>
      <c r="M444" t="s">
        <v>214</v>
      </c>
      <c r="N444" t="s">
        <v>214</v>
      </c>
      <c r="O444" t="s">
        <v>214</v>
      </c>
      <c r="BA444" t="s">
        <v>3215</v>
      </c>
      <c r="BB444">
        <v>0</v>
      </c>
    </row>
    <row r="445" spans="1:54" x14ac:dyDescent="0.25">
      <c r="A445">
        <v>335985</v>
      </c>
      <c r="B445" t="s">
        <v>121</v>
      </c>
      <c r="D445" t="s">
        <v>214</v>
      </c>
      <c r="E445" t="s">
        <v>214</v>
      </c>
      <c r="H445" t="s">
        <v>214</v>
      </c>
      <c r="I445" t="s">
        <v>214</v>
      </c>
      <c r="J445" t="s">
        <v>214</v>
      </c>
      <c r="K445" t="s">
        <v>214</v>
      </c>
      <c r="L445" t="s">
        <v>214</v>
      </c>
      <c r="M445" t="s">
        <v>214</v>
      </c>
      <c r="N445" t="s">
        <v>214</v>
      </c>
      <c r="O445" t="s">
        <v>214</v>
      </c>
      <c r="BA445" t="s">
        <v>3215</v>
      </c>
      <c r="BB445">
        <v>0</v>
      </c>
    </row>
    <row r="446" spans="1:54" x14ac:dyDescent="0.25">
      <c r="A446">
        <v>335986</v>
      </c>
      <c r="B446" t="s">
        <v>121</v>
      </c>
      <c r="C446" t="s">
        <v>214</v>
      </c>
      <c r="D446" t="s">
        <v>214</v>
      </c>
      <c r="E446" t="s">
        <v>214</v>
      </c>
      <c r="F446" t="s">
        <v>214</v>
      </c>
      <c r="G446" t="s">
        <v>214</v>
      </c>
      <c r="H446" t="s">
        <v>214</v>
      </c>
      <c r="I446" t="s">
        <v>214</v>
      </c>
      <c r="J446" t="s">
        <v>214</v>
      </c>
      <c r="K446" t="s">
        <v>214</v>
      </c>
      <c r="L446" t="s">
        <v>214</v>
      </c>
      <c r="M446" t="s">
        <v>214</v>
      </c>
      <c r="N446" t="s">
        <v>214</v>
      </c>
      <c r="O446" t="s">
        <v>214</v>
      </c>
      <c r="BA446" t="s">
        <v>3215</v>
      </c>
      <c r="BB446">
        <v>0</v>
      </c>
    </row>
    <row r="447" spans="1:54" x14ac:dyDescent="0.25">
      <c r="A447">
        <v>335990</v>
      </c>
      <c r="B447" t="s">
        <v>121</v>
      </c>
      <c r="C447" t="s">
        <v>214</v>
      </c>
      <c r="D447" t="s">
        <v>214</v>
      </c>
      <c r="E447" t="s">
        <v>214</v>
      </c>
      <c r="F447" t="s">
        <v>214</v>
      </c>
      <c r="G447" t="s">
        <v>214</v>
      </c>
      <c r="H447" t="s">
        <v>214</v>
      </c>
      <c r="I447" t="s">
        <v>214</v>
      </c>
      <c r="J447" t="s">
        <v>214</v>
      </c>
      <c r="K447" t="s">
        <v>214</v>
      </c>
      <c r="L447" t="s">
        <v>214</v>
      </c>
      <c r="M447" t="s">
        <v>214</v>
      </c>
      <c r="N447" t="s">
        <v>214</v>
      </c>
      <c r="O447" t="s">
        <v>214</v>
      </c>
      <c r="BA447" t="s">
        <v>3215</v>
      </c>
      <c r="BB447">
        <v>0</v>
      </c>
    </row>
    <row r="448" spans="1:54" x14ac:dyDescent="0.25">
      <c r="A448">
        <v>335991</v>
      </c>
      <c r="B448" t="s">
        <v>121</v>
      </c>
      <c r="C448" t="s">
        <v>214</v>
      </c>
      <c r="D448" t="s">
        <v>214</v>
      </c>
      <c r="E448" t="s">
        <v>214</v>
      </c>
      <c r="F448" t="s">
        <v>214</v>
      </c>
      <c r="G448" t="s">
        <v>214</v>
      </c>
      <c r="H448" t="s">
        <v>214</v>
      </c>
      <c r="I448" t="s">
        <v>214</v>
      </c>
      <c r="J448" t="s">
        <v>214</v>
      </c>
      <c r="K448" t="s">
        <v>214</v>
      </c>
      <c r="L448" t="s">
        <v>214</v>
      </c>
      <c r="M448" t="s">
        <v>214</v>
      </c>
      <c r="N448" t="s">
        <v>214</v>
      </c>
      <c r="O448" t="s">
        <v>214</v>
      </c>
      <c r="BA448" t="s">
        <v>3215</v>
      </c>
      <c r="BB448">
        <v>0</v>
      </c>
    </row>
    <row r="449" spans="1:54" x14ac:dyDescent="0.25">
      <c r="A449">
        <v>335993</v>
      </c>
      <c r="B449" t="s">
        <v>121</v>
      </c>
      <c r="D449" t="s">
        <v>214</v>
      </c>
      <c r="E449" t="s">
        <v>214</v>
      </c>
      <c r="F449" t="s">
        <v>214</v>
      </c>
      <c r="G449" t="s">
        <v>214</v>
      </c>
      <c r="H449" t="s">
        <v>214</v>
      </c>
      <c r="I449" t="s">
        <v>214</v>
      </c>
      <c r="J449" t="s">
        <v>214</v>
      </c>
      <c r="K449" t="s">
        <v>214</v>
      </c>
      <c r="L449" t="s">
        <v>214</v>
      </c>
      <c r="M449" t="s">
        <v>214</v>
      </c>
      <c r="N449" t="s">
        <v>214</v>
      </c>
      <c r="O449" t="s">
        <v>214</v>
      </c>
      <c r="BA449" t="s">
        <v>3215</v>
      </c>
      <c r="BB449">
        <v>0</v>
      </c>
    </row>
    <row r="450" spans="1:54" x14ac:dyDescent="0.25">
      <c r="A450">
        <v>335995</v>
      </c>
      <c r="B450" t="s">
        <v>121</v>
      </c>
      <c r="C450" t="s">
        <v>214</v>
      </c>
      <c r="D450" t="s">
        <v>214</v>
      </c>
      <c r="E450" t="s">
        <v>214</v>
      </c>
      <c r="F450" t="s">
        <v>214</v>
      </c>
      <c r="G450" t="s">
        <v>214</v>
      </c>
      <c r="H450" t="s">
        <v>214</v>
      </c>
      <c r="I450" t="s">
        <v>214</v>
      </c>
      <c r="J450" t="s">
        <v>214</v>
      </c>
      <c r="K450" t="s">
        <v>214</v>
      </c>
      <c r="L450" t="s">
        <v>214</v>
      </c>
      <c r="M450" t="s">
        <v>214</v>
      </c>
      <c r="N450" t="s">
        <v>214</v>
      </c>
      <c r="O450" t="s">
        <v>214</v>
      </c>
      <c r="BA450" t="s">
        <v>3215</v>
      </c>
      <c r="BB450">
        <v>0</v>
      </c>
    </row>
    <row r="451" spans="1:54" x14ac:dyDescent="0.25">
      <c r="A451">
        <v>336002</v>
      </c>
      <c r="B451" t="s">
        <v>121</v>
      </c>
      <c r="C451" t="s">
        <v>214</v>
      </c>
      <c r="D451" t="s">
        <v>214</v>
      </c>
      <c r="E451" t="s">
        <v>214</v>
      </c>
      <c r="F451" t="s">
        <v>214</v>
      </c>
      <c r="G451" t="s">
        <v>214</v>
      </c>
      <c r="H451" t="s">
        <v>214</v>
      </c>
      <c r="I451" t="s">
        <v>214</v>
      </c>
      <c r="J451" t="s">
        <v>214</v>
      </c>
      <c r="K451" t="s">
        <v>214</v>
      </c>
      <c r="L451" t="s">
        <v>214</v>
      </c>
      <c r="M451" t="s">
        <v>214</v>
      </c>
      <c r="N451" t="s">
        <v>214</v>
      </c>
      <c r="O451" t="s">
        <v>214</v>
      </c>
      <c r="BA451" t="s">
        <v>3215</v>
      </c>
      <c r="BB451">
        <v>0</v>
      </c>
    </row>
    <row r="452" spans="1:54" x14ac:dyDescent="0.25">
      <c r="A452">
        <v>336003</v>
      </c>
      <c r="B452" t="s">
        <v>121</v>
      </c>
      <c r="C452" t="s">
        <v>214</v>
      </c>
      <c r="D452" t="s">
        <v>214</v>
      </c>
      <c r="E452" t="s">
        <v>214</v>
      </c>
      <c r="F452" t="s">
        <v>214</v>
      </c>
      <c r="G452" t="s">
        <v>214</v>
      </c>
      <c r="H452" t="s">
        <v>214</v>
      </c>
      <c r="I452" t="s">
        <v>214</v>
      </c>
      <c r="J452" t="s">
        <v>214</v>
      </c>
      <c r="K452" t="s">
        <v>214</v>
      </c>
      <c r="L452" t="s">
        <v>214</v>
      </c>
      <c r="M452" t="s">
        <v>214</v>
      </c>
      <c r="N452" t="s">
        <v>214</v>
      </c>
      <c r="O452" t="s">
        <v>214</v>
      </c>
      <c r="BA452" t="s">
        <v>3215</v>
      </c>
      <c r="BB452">
        <v>0</v>
      </c>
    </row>
    <row r="453" spans="1:54" x14ac:dyDescent="0.25">
      <c r="A453">
        <v>336005</v>
      </c>
      <c r="B453" t="s">
        <v>121</v>
      </c>
      <c r="C453" t="s">
        <v>214</v>
      </c>
      <c r="D453" t="s">
        <v>214</v>
      </c>
      <c r="E453" t="s">
        <v>214</v>
      </c>
      <c r="F453" t="s">
        <v>214</v>
      </c>
      <c r="G453" t="s">
        <v>214</v>
      </c>
      <c r="H453" t="s">
        <v>214</v>
      </c>
      <c r="I453" t="s">
        <v>214</v>
      </c>
      <c r="J453" t="s">
        <v>214</v>
      </c>
      <c r="K453" t="s">
        <v>214</v>
      </c>
      <c r="L453" t="s">
        <v>214</v>
      </c>
      <c r="M453" t="s">
        <v>214</v>
      </c>
      <c r="N453" t="s">
        <v>214</v>
      </c>
      <c r="O453" t="s">
        <v>214</v>
      </c>
      <c r="BA453" t="s">
        <v>3215</v>
      </c>
      <c r="BB453">
        <v>0</v>
      </c>
    </row>
    <row r="454" spans="1:54" x14ac:dyDescent="0.25">
      <c r="A454">
        <v>336007</v>
      </c>
      <c r="B454" t="s">
        <v>121</v>
      </c>
      <c r="C454" t="s">
        <v>214</v>
      </c>
      <c r="D454" t="s">
        <v>214</v>
      </c>
      <c r="E454" t="s">
        <v>214</v>
      </c>
      <c r="F454" t="s">
        <v>214</v>
      </c>
      <c r="G454" t="s">
        <v>214</v>
      </c>
      <c r="H454" t="s">
        <v>214</v>
      </c>
      <c r="I454" t="s">
        <v>214</v>
      </c>
      <c r="J454" t="s">
        <v>214</v>
      </c>
      <c r="K454" t="s">
        <v>214</v>
      </c>
      <c r="L454" t="s">
        <v>214</v>
      </c>
      <c r="M454" t="s">
        <v>214</v>
      </c>
      <c r="N454" t="s">
        <v>214</v>
      </c>
      <c r="O454" t="s">
        <v>214</v>
      </c>
      <c r="BA454" t="s">
        <v>3215</v>
      </c>
      <c r="BB454">
        <v>0</v>
      </c>
    </row>
    <row r="455" spans="1:54" x14ac:dyDescent="0.25">
      <c r="A455">
        <v>336008</v>
      </c>
      <c r="B455" t="s">
        <v>121</v>
      </c>
      <c r="C455" t="s">
        <v>214</v>
      </c>
      <c r="D455" t="s">
        <v>214</v>
      </c>
      <c r="E455" t="s">
        <v>214</v>
      </c>
      <c r="F455" t="s">
        <v>214</v>
      </c>
      <c r="G455" t="s">
        <v>214</v>
      </c>
      <c r="H455" t="s">
        <v>214</v>
      </c>
      <c r="I455" t="s">
        <v>214</v>
      </c>
      <c r="J455" t="s">
        <v>214</v>
      </c>
      <c r="K455" t="s">
        <v>214</v>
      </c>
      <c r="L455" t="s">
        <v>214</v>
      </c>
      <c r="M455" t="s">
        <v>214</v>
      </c>
      <c r="N455" t="s">
        <v>214</v>
      </c>
      <c r="O455" t="s">
        <v>214</v>
      </c>
      <c r="BA455" t="s">
        <v>3215</v>
      </c>
      <c r="BB455">
        <v>0</v>
      </c>
    </row>
    <row r="456" spans="1:54" x14ac:dyDescent="0.25">
      <c r="A456">
        <v>336010</v>
      </c>
      <c r="B456" t="s">
        <v>121</v>
      </c>
      <c r="C456" t="s">
        <v>214</v>
      </c>
      <c r="D456" t="s">
        <v>214</v>
      </c>
      <c r="E456" t="s">
        <v>214</v>
      </c>
      <c r="F456" t="s">
        <v>214</v>
      </c>
      <c r="G456" t="s">
        <v>214</v>
      </c>
      <c r="H456" t="s">
        <v>214</v>
      </c>
      <c r="I456" t="s">
        <v>214</v>
      </c>
      <c r="J456" t="s">
        <v>214</v>
      </c>
      <c r="K456" t="s">
        <v>214</v>
      </c>
      <c r="L456" t="s">
        <v>214</v>
      </c>
      <c r="M456" t="s">
        <v>214</v>
      </c>
      <c r="N456" t="s">
        <v>214</v>
      </c>
      <c r="O456" t="s">
        <v>214</v>
      </c>
      <c r="BA456" t="s">
        <v>3215</v>
      </c>
      <c r="BB456">
        <v>0</v>
      </c>
    </row>
    <row r="457" spans="1:54" x14ac:dyDescent="0.25">
      <c r="A457">
        <v>336011</v>
      </c>
      <c r="B457" t="s">
        <v>121</v>
      </c>
      <c r="F457" t="s">
        <v>214</v>
      </c>
      <c r="G457" t="s">
        <v>214</v>
      </c>
      <c r="H457" t="s">
        <v>214</v>
      </c>
      <c r="I457" t="s">
        <v>214</v>
      </c>
      <c r="J457" t="s">
        <v>214</v>
      </c>
      <c r="K457" t="s">
        <v>214</v>
      </c>
      <c r="L457" t="s">
        <v>214</v>
      </c>
      <c r="M457" t="s">
        <v>214</v>
      </c>
      <c r="N457" t="s">
        <v>214</v>
      </c>
      <c r="O457" t="s">
        <v>214</v>
      </c>
      <c r="BA457" t="s">
        <v>3215</v>
      </c>
      <c r="BB457">
        <v>0</v>
      </c>
    </row>
    <row r="458" spans="1:54" x14ac:dyDescent="0.25">
      <c r="A458">
        <v>336014</v>
      </c>
      <c r="B458" t="s">
        <v>121</v>
      </c>
      <c r="C458" t="s">
        <v>214</v>
      </c>
      <c r="D458" t="s">
        <v>214</v>
      </c>
      <c r="E458" t="s">
        <v>214</v>
      </c>
      <c r="F458" t="s">
        <v>214</v>
      </c>
      <c r="G458" t="s">
        <v>214</v>
      </c>
      <c r="H458" t="s">
        <v>214</v>
      </c>
      <c r="I458" t="s">
        <v>214</v>
      </c>
      <c r="J458" t="s">
        <v>214</v>
      </c>
      <c r="K458" t="s">
        <v>214</v>
      </c>
      <c r="L458" t="s">
        <v>214</v>
      </c>
      <c r="M458" t="s">
        <v>214</v>
      </c>
      <c r="N458" t="s">
        <v>214</v>
      </c>
      <c r="O458" t="s">
        <v>214</v>
      </c>
      <c r="BA458" t="s">
        <v>3215</v>
      </c>
      <c r="BB458">
        <v>0</v>
      </c>
    </row>
    <row r="459" spans="1:54" x14ac:dyDescent="0.25">
      <c r="A459">
        <v>336022</v>
      </c>
      <c r="B459" t="s">
        <v>121</v>
      </c>
      <c r="C459" t="s">
        <v>214</v>
      </c>
      <c r="D459" t="s">
        <v>214</v>
      </c>
      <c r="E459" t="s">
        <v>214</v>
      </c>
      <c r="F459" t="s">
        <v>214</v>
      </c>
      <c r="G459" t="s">
        <v>214</v>
      </c>
      <c r="H459" t="s">
        <v>214</v>
      </c>
      <c r="I459" t="s">
        <v>214</v>
      </c>
      <c r="J459" t="s">
        <v>214</v>
      </c>
      <c r="K459" t="s">
        <v>214</v>
      </c>
      <c r="L459" t="s">
        <v>214</v>
      </c>
      <c r="M459" t="s">
        <v>214</v>
      </c>
      <c r="N459" t="s">
        <v>214</v>
      </c>
      <c r="O459" t="s">
        <v>214</v>
      </c>
      <c r="BA459" t="s">
        <v>3215</v>
      </c>
      <c r="BB459">
        <v>0</v>
      </c>
    </row>
    <row r="460" spans="1:54" x14ac:dyDescent="0.25">
      <c r="A460">
        <v>336023</v>
      </c>
      <c r="B460" t="s">
        <v>121</v>
      </c>
      <c r="C460" t="s">
        <v>214</v>
      </c>
      <c r="D460" t="s">
        <v>214</v>
      </c>
      <c r="E460" t="s">
        <v>214</v>
      </c>
      <c r="F460" t="s">
        <v>214</v>
      </c>
      <c r="G460" t="s">
        <v>214</v>
      </c>
      <c r="H460" t="s">
        <v>214</v>
      </c>
      <c r="I460" t="s">
        <v>214</v>
      </c>
      <c r="J460" t="s">
        <v>214</v>
      </c>
      <c r="K460" t="s">
        <v>214</v>
      </c>
      <c r="L460" t="s">
        <v>214</v>
      </c>
      <c r="M460" t="s">
        <v>214</v>
      </c>
      <c r="N460" t="s">
        <v>214</v>
      </c>
      <c r="O460" t="s">
        <v>214</v>
      </c>
      <c r="BA460" t="s">
        <v>3215</v>
      </c>
      <c r="BB460">
        <v>0</v>
      </c>
    </row>
    <row r="461" spans="1:54" x14ac:dyDescent="0.25">
      <c r="A461">
        <v>336024</v>
      </c>
      <c r="B461" t="s">
        <v>121</v>
      </c>
      <c r="C461" t="s">
        <v>214</v>
      </c>
      <c r="D461" t="s">
        <v>214</v>
      </c>
      <c r="E461" t="s">
        <v>214</v>
      </c>
      <c r="F461" t="s">
        <v>214</v>
      </c>
      <c r="G461" t="s">
        <v>214</v>
      </c>
      <c r="H461" t="s">
        <v>214</v>
      </c>
      <c r="I461" t="s">
        <v>214</v>
      </c>
      <c r="J461" t="s">
        <v>214</v>
      </c>
      <c r="K461" t="s">
        <v>214</v>
      </c>
      <c r="L461" t="s">
        <v>214</v>
      </c>
      <c r="M461" t="s">
        <v>214</v>
      </c>
      <c r="N461" t="s">
        <v>214</v>
      </c>
      <c r="O461" t="s">
        <v>214</v>
      </c>
      <c r="BA461" t="s">
        <v>3215</v>
      </c>
      <c r="BB461">
        <v>0</v>
      </c>
    </row>
    <row r="462" spans="1:54" x14ac:dyDescent="0.25">
      <c r="A462">
        <v>336027</v>
      </c>
      <c r="B462" t="s">
        <v>121</v>
      </c>
      <c r="C462" t="s">
        <v>214</v>
      </c>
      <c r="D462" t="s">
        <v>214</v>
      </c>
      <c r="E462" t="s">
        <v>214</v>
      </c>
      <c r="F462" t="s">
        <v>214</v>
      </c>
      <c r="G462" t="s">
        <v>214</v>
      </c>
      <c r="H462" t="s">
        <v>214</v>
      </c>
      <c r="I462" t="s">
        <v>214</v>
      </c>
      <c r="J462" t="s">
        <v>214</v>
      </c>
      <c r="K462" t="s">
        <v>214</v>
      </c>
      <c r="L462" t="s">
        <v>214</v>
      </c>
      <c r="M462" t="s">
        <v>214</v>
      </c>
      <c r="N462" t="s">
        <v>214</v>
      </c>
      <c r="O462" t="s">
        <v>214</v>
      </c>
      <c r="BA462" t="s">
        <v>3215</v>
      </c>
      <c r="BB462">
        <v>0</v>
      </c>
    </row>
    <row r="463" spans="1:54" x14ac:dyDescent="0.25">
      <c r="A463">
        <v>336037</v>
      </c>
      <c r="B463" t="s">
        <v>121</v>
      </c>
      <c r="C463" t="s">
        <v>214</v>
      </c>
      <c r="D463" t="s">
        <v>214</v>
      </c>
      <c r="E463" t="s">
        <v>214</v>
      </c>
      <c r="F463" t="s">
        <v>214</v>
      </c>
      <c r="G463" t="s">
        <v>214</v>
      </c>
      <c r="H463" t="s">
        <v>214</v>
      </c>
      <c r="I463" t="s">
        <v>214</v>
      </c>
      <c r="J463" t="s">
        <v>214</v>
      </c>
      <c r="K463" t="s">
        <v>214</v>
      </c>
      <c r="L463" t="s">
        <v>214</v>
      </c>
      <c r="M463" t="s">
        <v>214</v>
      </c>
      <c r="N463" t="s">
        <v>214</v>
      </c>
      <c r="O463" t="s">
        <v>214</v>
      </c>
      <c r="BA463" t="s">
        <v>3215</v>
      </c>
      <c r="BB463">
        <v>0</v>
      </c>
    </row>
    <row r="464" spans="1:54" x14ac:dyDescent="0.25">
      <c r="A464">
        <v>336038</v>
      </c>
      <c r="B464" t="s">
        <v>121</v>
      </c>
      <c r="C464" t="s">
        <v>214</v>
      </c>
      <c r="D464" t="s">
        <v>214</v>
      </c>
      <c r="E464" t="s">
        <v>214</v>
      </c>
      <c r="F464" t="s">
        <v>214</v>
      </c>
      <c r="G464" t="s">
        <v>214</v>
      </c>
      <c r="H464" t="s">
        <v>214</v>
      </c>
      <c r="I464" t="s">
        <v>214</v>
      </c>
      <c r="J464" t="s">
        <v>214</v>
      </c>
      <c r="K464" t="s">
        <v>214</v>
      </c>
      <c r="L464" t="s">
        <v>214</v>
      </c>
      <c r="M464" t="s">
        <v>214</v>
      </c>
      <c r="N464" t="s">
        <v>214</v>
      </c>
      <c r="O464" t="s">
        <v>214</v>
      </c>
      <c r="BA464" t="s">
        <v>3215</v>
      </c>
      <c r="BB464">
        <v>0</v>
      </c>
    </row>
    <row r="465" spans="1:54" x14ac:dyDescent="0.25">
      <c r="A465">
        <v>336039</v>
      </c>
      <c r="B465" t="s">
        <v>121</v>
      </c>
      <c r="C465" t="s">
        <v>214</v>
      </c>
      <c r="D465" t="s">
        <v>214</v>
      </c>
      <c r="E465" t="s">
        <v>214</v>
      </c>
      <c r="F465" t="s">
        <v>214</v>
      </c>
      <c r="G465" t="s">
        <v>214</v>
      </c>
      <c r="H465" t="s">
        <v>214</v>
      </c>
      <c r="I465" t="s">
        <v>214</v>
      </c>
      <c r="J465" t="s">
        <v>214</v>
      </c>
      <c r="K465" t="s">
        <v>214</v>
      </c>
      <c r="L465" t="s">
        <v>214</v>
      </c>
      <c r="M465" t="s">
        <v>214</v>
      </c>
      <c r="N465" t="s">
        <v>214</v>
      </c>
      <c r="O465" t="s">
        <v>214</v>
      </c>
      <c r="BA465" t="s">
        <v>3215</v>
      </c>
      <c r="BB465">
        <v>0</v>
      </c>
    </row>
    <row r="466" spans="1:54" x14ac:dyDescent="0.25">
      <c r="A466">
        <v>336042</v>
      </c>
      <c r="B466" t="s">
        <v>121</v>
      </c>
      <c r="C466" t="s">
        <v>214</v>
      </c>
      <c r="D466" t="s">
        <v>214</v>
      </c>
      <c r="E466" t="s">
        <v>214</v>
      </c>
      <c r="F466" t="s">
        <v>214</v>
      </c>
      <c r="G466" t="s">
        <v>214</v>
      </c>
      <c r="H466" t="s">
        <v>214</v>
      </c>
      <c r="I466" t="s">
        <v>214</v>
      </c>
      <c r="J466" t="s">
        <v>214</v>
      </c>
      <c r="K466" t="s">
        <v>214</v>
      </c>
      <c r="L466" t="s">
        <v>214</v>
      </c>
      <c r="M466" t="s">
        <v>214</v>
      </c>
      <c r="N466" t="s">
        <v>214</v>
      </c>
      <c r="O466" t="s">
        <v>214</v>
      </c>
      <c r="BA466" t="s">
        <v>3215</v>
      </c>
      <c r="BB466">
        <v>0</v>
      </c>
    </row>
    <row r="467" spans="1:54" x14ac:dyDescent="0.25">
      <c r="A467">
        <v>336044</v>
      </c>
      <c r="B467" t="s">
        <v>121</v>
      </c>
      <c r="C467" t="s">
        <v>214</v>
      </c>
      <c r="D467" t="s">
        <v>214</v>
      </c>
      <c r="E467" t="s">
        <v>214</v>
      </c>
      <c r="F467" t="s">
        <v>214</v>
      </c>
      <c r="G467" t="s">
        <v>214</v>
      </c>
      <c r="H467" t="s">
        <v>214</v>
      </c>
      <c r="I467" t="s">
        <v>214</v>
      </c>
      <c r="J467" t="s">
        <v>214</v>
      </c>
      <c r="K467" t="s">
        <v>214</v>
      </c>
      <c r="L467" t="s">
        <v>214</v>
      </c>
      <c r="M467" t="s">
        <v>214</v>
      </c>
      <c r="N467" t="s">
        <v>214</v>
      </c>
      <c r="O467" t="s">
        <v>214</v>
      </c>
      <c r="BA467" t="s">
        <v>3215</v>
      </c>
      <c r="BB467">
        <v>0</v>
      </c>
    </row>
    <row r="468" spans="1:54" x14ac:dyDescent="0.25">
      <c r="A468">
        <v>336048</v>
      </c>
      <c r="B468" t="s">
        <v>121</v>
      </c>
      <c r="D468" t="s">
        <v>214</v>
      </c>
      <c r="E468" t="s">
        <v>214</v>
      </c>
      <c r="F468" t="s">
        <v>214</v>
      </c>
      <c r="H468" t="s">
        <v>214</v>
      </c>
      <c r="I468" t="s">
        <v>214</v>
      </c>
      <c r="J468" t="s">
        <v>214</v>
      </c>
      <c r="K468" t="s">
        <v>214</v>
      </c>
      <c r="L468" t="s">
        <v>214</v>
      </c>
      <c r="M468" t="s">
        <v>214</v>
      </c>
      <c r="N468" t="s">
        <v>214</v>
      </c>
      <c r="O468" t="s">
        <v>214</v>
      </c>
      <c r="BA468" t="s">
        <v>3215</v>
      </c>
      <c r="BB468">
        <v>0</v>
      </c>
    </row>
    <row r="469" spans="1:54" x14ac:dyDescent="0.25">
      <c r="A469">
        <v>336050</v>
      </c>
      <c r="B469" t="s">
        <v>121</v>
      </c>
      <c r="D469" t="s">
        <v>214</v>
      </c>
      <c r="E469" t="s">
        <v>214</v>
      </c>
      <c r="F469" t="s">
        <v>214</v>
      </c>
      <c r="G469" t="s">
        <v>214</v>
      </c>
      <c r="I469" t="s">
        <v>214</v>
      </c>
      <c r="J469" t="s">
        <v>214</v>
      </c>
      <c r="K469" t="s">
        <v>214</v>
      </c>
      <c r="L469" t="s">
        <v>214</v>
      </c>
      <c r="M469" t="s">
        <v>214</v>
      </c>
      <c r="N469" t="s">
        <v>214</v>
      </c>
      <c r="O469" t="s">
        <v>214</v>
      </c>
      <c r="BA469" t="s">
        <v>3215</v>
      </c>
      <c r="BB469">
        <v>0</v>
      </c>
    </row>
    <row r="470" spans="1:54" x14ac:dyDescent="0.25">
      <c r="A470">
        <v>336052</v>
      </c>
      <c r="B470" t="s">
        <v>121</v>
      </c>
      <c r="C470" t="s">
        <v>214</v>
      </c>
      <c r="D470" t="s">
        <v>214</v>
      </c>
      <c r="E470" t="s">
        <v>214</v>
      </c>
      <c r="F470" t="s">
        <v>214</v>
      </c>
      <c r="G470" t="s">
        <v>214</v>
      </c>
      <c r="H470" t="s">
        <v>214</v>
      </c>
      <c r="I470" t="s">
        <v>214</v>
      </c>
      <c r="J470" t="s">
        <v>214</v>
      </c>
      <c r="K470" t="s">
        <v>214</v>
      </c>
      <c r="L470" t="s">
        <v>214</v>
      </c>
      <c r="M470" t="s">
        <v>214</v>
      </c>
      <c r="N470" t="s">
        <v>214</v>
      </c>
      <c r="O470" t="s">
        <v>214</v>
      </c>
      <c r="BA470" t="s">
        <v>3215</v>
      </c>
      <c r="BB470">
        <v>0</v>
      </c>
    </row>
    <row r="471" spans="1:54" x14ac:dyDescent="0.25">
      <c r="A471">
        <v>336054</v>
      </c>
      <c r="B471" t="s">
        <v>121</v>
      </c>
      <c r="C471" t="s">
        <v>214</v>
      </c>
      <c r="D471" t="s">
        <v>214</v>
      </c>
      <c r="E471" t="s">
        <v>214</v>
      </c>
      <c r="F471" t="s">
        <v>214</v>
      </c>
      <c r="G471" t="s">
        <v>214</v>
      </c>
      <c r="H471" t="s">
        <v>214</v>
      </c>
      <c r="I471" t="s">
        <v>214</v>
      </c>
      <c r="J471" t="s">
        <v>214</v>
      </c>
      <c r="K471" t="s">
        <v>214</v>
      </c>
      <c r="L471" t="s">
        <v>214</v>
      </c>
      <c r="M471" t="s">
        <v>214</v>
      </c>
      <c r="N471" t="s">
        <v>214</v>
      </c>
      <c r="O471" t="s">
        <v>214</v>
      </c>
      <c r="BA471" t="s">
        <v>3215</v>
      </c>
      <c r="BB471">
        <v>0</v>
      </c>
    </row>
    <row r="472" spans="1:54" x14ac:dyDescent="0.25">
      <c r="A472">
        <v>336056</v>
      </c>
      <c r="B472" t="s">
        <v>121</v>
      </c>
      <c r="D472" t="s">
        <v>214</v>
      </c>
      <c r="E472" t="s">
        <v>214</v>
      </c>
      <c r="F472" t="s">
        <v>214</v>
      </c>
      <c r="G472" t="s">
        <v>214</v>
      </c>
      <c r="H472" t="s">
        <v>214</v>
      </c>
      <c r="I472" t="s">
        <v>214</v>
      </c>
      <c r="J472" t="s">
        <v>214</v>
      </c>
      <c r="K472" t="s">
        <v>214</v>
      </c>
      <c r="L472" t="s">
        <v>214</v>
      </c>
      <c r="M472" t="s">
        <v>214</v>
      </c>
      <c r="N472" t="s">
        <v>214</v>
      </c>
      <c r="O472" t="s">
        <v>214</v>
      </c>
      <c r="BA472" t="s">
        <v>3215</v>
      </c>
      <c r="BB472">
        <v>0</v>
      </c>
    </row>
    <row r="473" spans="1:54" x14ac:dyDescent="0.25">
      <c r="A473">
        <v>336060</v>
      </c>
      <c r="B473" t="s">
        <v>121</v>
      </c>
      <c r="C473" t="s">
        <v>214</v>
      </c>
      <c r="D473" t="s">
        <v>214</v>
      </c>
      <c r="F473" t="s">
        <v>214</v>
      </c>
      <c r="G473" t="s">
        <v>214</v>
      </c>
      <c r="H473" t="s">
        <v>214</v>
      </c>
      <c r="I473" t="s">
        <v>214</v>
      </c>
      <c r="J473" t="s">
        <v>214</v>
      </c>
      <c r="K473" t="s">
        <v>214</v>
      </c>
      <c r="L473" t="s">
        <v>214</v>
      </c>
      <c r="M473" t="s">
        <v>214</v>
      </c>
      <c r="N473" t="s">
        <v>214</v>
      </c>
      <c r="O473" t="s">
        <v>214</v>
      </c>
      <c r="BA473" t="s">
        <v>3215</v>
      </c>
      <c r="BB473">
        <v>0</v>
      </c>
    </row>
    <row r="474" spans="1:54" x14ac:dyDescent="0.25">
      <c r="A474">
        <v>336062</v>
      </c>
      <c r="B474" t="s">
        <v>121</v>
      </c>
      <c r="C474" t="s">
        <v>214</v>
      </c>
      <c r="D474" t="s">
        <v>214</v>
      </c>
      <c r="E474" t="s">
        <v>214</v>
      </c>
      <c r="F474" t="s">
        <v>214</v>
      </c>
      <c r="G474" t="s">
        <v>214</v>
      </c>
      <c r="H474" t="s">
        <v>214</v>
      </c>
      <c r="I474" t="s">
        <v>214</v>
      </c>
      <c r="J474" t="s">
        <v>214</v>
      </c>
      <c r="K474" t="s">
        <v>214</v>
      </c>
      <c r="L474" t="s">
        <v>214</v>
      </c>
      <c r="M474" t="s">
        <v>214</v>
      </c>
      <c r="N474" t="s">
        <v>214</v>
      </c>
      <c r="O474" t="s">
        <v>214</v>
      </c>
      <c r="BA474" t="s">
        <v>3215</v>
      </c>
      <c r="BB474">
        <v>0</v>
      </c>
    </row>
    <row r="475" spans="1:54" x14ac:dyDescent="0.25">
      <c r="A475">
        <v>336063</v>
      </c>
      <c r="B475" t="s">
        <v>121</v>
      </c>
      <c r="C475" t="s">
        <v>214</v>
      </c>
      <c r="D475" t="s">
        <v>214</v>
      </c>
      <c r="E475" t="s">
        <v>214</v>
      </c>
      <c r="F475" t="s">
        <v>214</v>
      </c>
      <c r="G475" t="s">
        <v>214</v>
      </c>
      <c r="H475" t="s">
        <v>214</v>
      </c>
      <c r="I475" t="s">
        <v>214</v>
      </c>
      <c r="J475" t="s">
        <v>214</v>
      </c>
      <c r="K475" t="s">
        <v>214</v>
      </c>
      <c r="L475" t="s">
        <v>214</v>
      </c>
      <c r="M475" t="s">
        <v>214</v>
      </c>
      <c r="N475" t="s">
        <v>214</v>
      </c>
      <c r="O475" t="s">
        <v>214</v>
      </c>
      <c r="BA475" t="s">
        <v>3215</v>
      </c>
      <c r="BB475">
        <v>0</v>
      </c>
    </row>
    <row r="476" spans="1:54" x14ac:dyDescent="0.25">
      <c r="A476">
        <v>336073</v>
      </c>
      <c r="B476" t="s">
        <v>121</v>
      </c>
      <c r="C476" t="s">
        <v>214</v>
      </c>
      <c r="E476" t="s">
        <v>214</v>
      </c>
      <c r="F476" t="s">
        <v>214</v>
      </c>
      <c r="G476" t="s">
        <v>214</v>
      </c>
      <c r="H476" t="s">
        <v>214</v>
      </c>
      <c r="J476" t="s">
        <v>214</v>
      </c>
      <c r="K476" t="s">
        <v>214</v>
      </c>
      <c r="L476" t="s">
        <v>214</v>
      </c>
      <c r="M476" t="s">
        <v>214</v>
      </c>
      <c r="N476" t="s">
        <v>214</v>
      </c>
      <c r="O476" t="s">
        <v>214</v>
      </c>
      <c r="BA476" t="s">
        <v>3215</v>
      </c>
      <c r="BB476">
        <v>0</v>
      </c>
    </row>
    <row r="477" spans="1:54" x14ac:dyDescent="0.25">
      <c r="A477">
        <v>336079</v>
      </c>
      <c r="B477" t="s">
        <v>121</v>
      </c>
      <c r="C477" t="s">
        <v>214</v>
      </c>
      <c r="E477" t="s">
        <v>214</v>
      </c>
      <c r="F477" t="s">
        <v>214</v>
      </c>
      <c r="G477" t="s">
        <v>214</v>
      </c>
      <c r="H477" t="s">
        <v>214</v>
      </c>
      <c r="I477" t="s">
        <v>214</v>
      </c>
      <c r="J477" t="s">
        <v>214</v>
      </c>
      <c r="K477" t="s">
        <v>214</v>
      </c>
      <c r="L477" t="s">
        <v>214</v>
      </c>
      <c r="M477" t="s">
        <v>214</v>
      </c>
      <c r="N477" t="s">
        <v>214</v>
      </c>
      <c r="O477" t="s">
        <v>214</v>
      </c>
      <c r="BA477" t="s">
        <v>3215</v>
      </c>
      <c r="BB477">
        <v>0</v>
      </c>
    </row>
    <row r="478" spans="1:54" x14ac:dyDescent="0.25">
      <c r="A478">
        <v>336082</v>
      </c>
      <c r="B478" t="s">
        <v>121</v>
      </c>
      <c r="C478" t="s">
        <v>214</v>
      </c>
      <c r="D478" t="s">
        <v>214</v>
      </c>
      <c r="E478" t="s">
        <v>214</v>
      </c>
      <c r="F478" t="s">
        <v>214</v>
      </c>
      <c r="G478" t="s">
        <v>214</v>
      </c>
      <c r="H478" t="s">
        <v>214</v>
      </c>
      <c r="I478" t="s">
        <v>214</v>
      </c>
      <c r="J478" t="s">
        <v>214</v>
      </c>
      <c r="K478" t="s">
        <v>214</v>
      </c>
      <c r="L478" t="s">
        <v>214</v>
      </c>
      <c r="M478" t="s">
        <v>214</v>
      </c>
      <c r="N478" t="s">
        <v>214</v>
      </c>
      <c r="O478" t="s">
        <v>214</v>
      </c>
      <c r="BA478" t="s">
        <v>3215</v>
      </c>
      <c r="BB478">
        <v>0</v>
      </c>
    </row>
    <row r="479" spans="1:54" x14ac:dyDescent="0.25">
      <c r="A479">
        <v>336091</v>
      </c>
      <c r="B479" t="s">
        <v>121</v>
      </c>
      <c r="C479" t="s">
        <v>214</v>
      </c>
      <c r="D479" t="s">
        <v>214</v>
      </c>
      <c r="E479" t="s">
        <v>214</v>
      </c>
      <c r="F479" t="s">
        <v>214</v>
      </c>
      <c r="G479" t="s">
        <v>214</v>
      </c>
      <c r="H479" t="s">
        <v>214</v>
      </c>
      <c r="I479" t="s">
        <v>214</v>
      </c>
      <c r="J479" t="s">
        <v>214</v>
      </c>
      <c r="K479" t="s">
        <v>214</v>
      </c>
      <c r="L479" t="s">
        <v>214</v>
      </c>
      <c r="M479" t="s">
        <v>214</v>
      </c>
      <c r="N479" t="s">
        <v>214</v>
      </c>
      <c r="O479" t="s">
        <v>214</v>
      </c>
      <c r="BA479" t="s">
        <v>3215</v>
      </c>
      <c r="BB479">
        <v>0</v>
      </c>
    </row>
    <row r="480" spans="1:54" x14ac:dyDescent="0.25">
      <c r="A480">
        <v>336098</v>
      </c>
      <c r="B480" t="s">
        <v>121</v>
      </c>
      <c r="C480" t="s">
        <v>214</v>
      </c>
      <c r="D480" t="s">
        <v>214</v>
      </c>
      <c r="E480" t="s">
        <v>214</v>
      </c>
      <c r="F480" t="s">
        <v>214</v>
      </c>
      <c r="G480" t="s">
        <v>214</v>
      </c>
      <c r="H480" t="s">
        <v>214</v>
      </c>
      <c r="I480" t="s">
        <v>214</v>
      </c>
      <c r="J480" t="s">
        <v>214</v>
      </c>
      <c r="K480" t="s">
        <v>214</v>
      </c>
      <c r="L480" t="s">
        <v>214</v>
      </c>
      <c r="M480" t="s">
        <v>214</v>
      </c>
      <c r="N480" t="s">
        <v>214</v>
      </c>
      <c r="O480" t="s">
        <v>214</v>
      </c>
      <c r="BA480" t="s">
        <v>3215</v>
      </c>
      <c r="BB480">
        <v>0</v>
      </c>
    </row>
    <row r="481" spans="1:54" x14ac:dyDescent="0.25">
      <c r="A481">
        <v>336099</v>
      </c>
      <c r="B481" t="s">
        <v>121</v>
      </c>
      <c r="C481" t="s">
        <v>214</v>
      </c>
      <c r="D481" t="s">
        <v>214</v>
      </c>
      <c r="E481" t="s">
        <v>214</v>
      </c>
      <c r="F481" t="s">
        <v>214</v>
      </c>
      <c r="G481" t="s">
        <v>214</v>
      </c>
      <c r="H481" t="s">
        <v>214</v>
      </c>
      <c r="I481" t="s">
        <v>214</v>
      </c>
      <c r="J481" t="s">
        <v>214</v>
      </c>
      <c r="K481" t="s">
        <v>214</v>
      </c>
      <c r="L481" t="s">
        <v>214</v>
      </c>
      <c r="M481" t="s">
        <v>214</v>
      </c>
      <c r="N481" t="s">
        <v>214</v>
      </c>
      <c r="O481" t="s">
        <v>214</v>
      </c>
      <c r="BA481" t="s">
        <v>3215</v>
      </c>
      <c r="BB481">
        <v>0</v>
      </c>
    </row>
    <row r="482" spans="1:54" x14ac:dyDescent="0.25">
      <c r="A482">
        <v>336100</v>
      </c>
      <c r="B482" t="s">
        <v>121</v>
      </c>
      <c r="C482" t="s">
        <v>214</v>
      </c>
      <c r="D482" t="s">
        <v>214</v>
      </c>
      <c r="E482" t="s">
        <v>214</v>
      </c>
      <c r="F482" t="s">
        <v>214</v>
      </c>
      <c r="G482" t="s">
        <v>214</v>
      </c>
      <c r="H482" t="s">
        <v>214</v>
      </c>
      <c r="I482" t="s">
        <v>214</v>
      </c>
      <c r="J482" t="s">
        <v>214</v>
      </c>
      <c r="K482" t="s">
        <v>214</v>
      </c>
      <c r="L482" t="s">
        <v>214</v>
      </c>
      <c r="M482" t="s">
        <v>214</v>
      </c>
      <c r="N482" t="s">
        <v>214</v>
      </c>
      <c r="O482" t="s">
        <v>214</v>
      </c>
      <c r="BA482" t="s">
        <v>3215</v>
      </c>
      <c r="BB482">
        <v>0</v>
      </c>
    </row>
    <row r="483" spans="1:54" x14ac:dyDescent="0.25">
      <c r="A483">
        <v>336104</v>
      </c>
      <c r="B483" t="s">
        <v>121</v>
      </c>
      <c r="C483" t="s">
        <v>214</v>
      </c>
      <c r="D483" t="s">
        <v>214</v>
      </c>
      <c r="E483" t="s">
        <v>214</v>
      </c>
      <c r="F483" t="s">
        <v>214</v>
      </c>
      <c r="G483" t="s">
        <v>214</v>
      </c>
      <c r="H483" t="s">
        <v>214</v>
      </c>
      <c r="I483" t="s">
        <v>214</v>
      </c>
      <c r="J483" t="s">
        <v>214</v>
      </c>
      <c r="K483" t="s">
        <v>214</v>
      </c>
      <c r="L483" t="s">
        <v>214</v>
      </c>
      <c r="M483" t="s">
        <v>214</v>
      </c>
      <c r="N483" t="s">
        <v>214</v>
      </c>
      <c r="O483" t="s">
        <v>214</v>
      </c>
      <c r="BA483" t="s">
        <v>3215</v>
      </c>
      <c r="BB483">
        <v>0</v>
      </c>
    </row>
    <row r="484" spans="1:54" x14ac:dyDescent="0.25">
      <c r="A484">
        <v>336105</v>
      </c>
      <c r="B484" t="s">
        <v>121</v>
      </c>
      <c r="C484" t="s">
        <v>214</v>
      </c>
      <c r="D484" t="s">
        <v>214</v>
      </c>
      <c r="E484" t="s">
        <v>214</v>
      </c>
      <c r="F484" t="s">
        <v>214</v>
      </c>
      <c r="G484" t="s">
        <v>214</v>
      </c>
      <c r="H484" t="s">
        <v>214</v>
      </c>
      <c r="I484" t="s">
        <v>214</v>
      </c>
      <c r="J484" t="s">
        <v>214</v>
      </c>
      <c r="K484" t="s">
        <v>214</v>
      </c>
      <c r="L484" t="s">
        <v>214</v>
      </c>
      <c r="M484" t="s">
        <v>214</v>
      </c>
      <c r="N484" t="s">
        <v>214</v>
      </c>
      <c r="O484" t="s">
        <v>214</v>
      </c>
      <c r="BA484" t="s">
        <v>3215</v>
      </c>
      <c r="BB484">
        <v>0</v>
      </c>
    </row>
    <row r="485" spans="1:54" x14ac:dyDescent="0.25">
      <c r="A485">
        <v>336113</v>
      </c>
      <c r="B485" t="s">
        <v>121</v>
      </c>
      <c r="C485" t="s">
        <v>214</v>
      </c>
      <c r="D485" t="s">
        <v>214</v>
      </c>
      <c r="E485" t="s">
        <v>214</v>
      </c>
      <c r="F485" t="s">
        <v>214</v>
      </c>
      <c r="G485" t="s">
        <v>214</v>
      </c>
      <c r="H485" t="s">
        <v>214</v>
      </c>
      <c r="I485" t="s">
        <v>214</v>
      </c>
      <c r="J485" t="s">
        <v>214</v>
      </c>
      <c r="K485" t="s">
        <v>214</v>
      </c>
      <c r="L485" t="s">
        <v>214</v>
      </c>
      <c r="M485" t="s">
        <v>214</v>
      </c>
      <c r="N485" t="s">
        <v>214</v>
      </c>
      <c r="O485" t="s">
        <v>214</v>
      </c>
      <c r="BA485" t="s">
        <v>3215</v>
      </c>
      <c r="BB485">
        <v>0</v>
      </c>
    </row>
    <row r="486" spans="1:54" x14ac:dyDescent="0.25">
      <c r="A486">
        <v>336114</v>
      </c>
      <c r="B486" t="s">
        <v>121</v>
      </c>
      <c r="C486" t="s">
        <v>214</v>
      </c>
      <c r="D486" t="s">
        <v>214</v>
      </c>
      <c r="E486" t="s">
        <v>214</v>
      </c>
      <c r="F486" t="s">
        <v>214</v>
      </c>
      <c r="G486" t="s">
        <v>214</v>
      </c>
      <c r="H486" t="s">
        <v>214</v>
      </c>
      <c r="I486" t="s">
        <v>214</v>
      </c>
      <c r="J486" t="s">
        <v>214</v>
      </c>
      <c r="K486" t="s">
        <v>214</v>
      </c>
      <c r="L486" t="s">
        <v>214</v>
      </c>
      <c r="M486" t="s">
        <v>214</v>
      </c>
      <c r="N486" t="s">
        <v>214</v>
      </c>
      <c r="O486" t="s">
        <v>214</v>
      </c>
      <c r="BA486" t="s">
        <v>3215</v>
      </c>
      <c r="BB486">
        <v>0</v>
      </c>
    </row>
    <row r="487" spans="1:54" x14ac:dyDescent="0.25">
      <c r="A487">
        <v>336119</v>
      </c>
      <c r="B487" t="s">
        <v>121</v>
      </c>
      <c r="C487" t="s">
        <v>214</v>
      </c>
      <c r="D487" t="s">
        <v>214</v>
      </c>
      <c r="E487" t="s">
        <v>214</v>
      </c>
      <c r="F487" t="s">
        <v>214</v>
      </c>
      <c r="G487" t="s">
        <v>214</v>
      </c>
      <c r="H487" t="s">
        <v>214</v>
      </c>
      <c r="I487" t="s">
        <v>214</v>
      </c>
      <c r="J487" t="s">
        <v>214</v>
      </c>
      <c r="K487" t="s">
        <v>214</v>
      </c>
      <c r="L487" t="s">
        <v>214</v>
      </c>
      <c r="M487" t="s">
        <v>214</v>
      </c>
      <c r="N487" t="s">
        <v>214</v>
      </c>
      <c r="O487" t="s">
        <v>214</v>
      </c>
      <c r="BA487" t="s">
        <v>3215</v>
      </c>
      <c r="BB487">
        <v>0</v>
      </c>
    </row>
    <row r="488" spans="1:54" x14ac:dyDescent="0.25">
      <c r="A488">
        <v>336122</v>
      </c>
      <c r="B488" t="s">
        <v>121</v>
      </c>
      <c r="C488" t="s">
        <v>214</v>
      </c>
      <c r="D488" t="s">
        <v>214</v>
      </c>
      <c r="E488" t="s">
        <v>214</v>
      </c>
      <c r="F488" t="s">
        <v>214</v>
      </c>
      <c r="G488" t="s">
        <v>214</v>
      </c>
      <c r="H488" t="s">
        <v>214</v>
      </c>
      <c r="I488" t="s">
        <v>214</v>
      </c>
      <c r="J488" t="s">
        <v>214</v>
      </c>
      <c r="K488" t="s">
        <v>214</v>
      </c>
      <c r="L488" t="s">
        <v>214</v>
      </c>
      <c r="M488" t="s">
        <v>214</v>
      </c>
      <c r="N488" t="s">
        <v>214</v>
      </c>
      <c r="O488" t="s">
        <v>214</v>
      </c>
      <c r="BA488" t="s">
        <v>3215</v>
      </c>
      <c r="BB488">
        <v>0</v>
      </c>
    </row>
    <row r="489" spans="1:54" x14ac:dyDescent="0.25">
      <c r="A489">
        <v>336123</v>
      </c>
      <c r="B489" t="s">
        <v>121</v>
      </c>
      <c r="C489" t="s">
        <v>214</v>
      </c>
      <c r="D489" t="s">
        <v>214</v>
      </c>
      <c r="E489" t="s">
        <v>214</v>
      </c>
      <c r="F489" t="s">
        <v>214</v>
      </c>
      <c r="G489" t="s">
        <v>214</v>
      </c>
      <c r="H489" t="s">
        <v>214</v>
      </c>
      <c r="I489" t="s">
        <v>214</v>
      </c>
      <c r="J489" t="s">
        <v>214</v>
      </c>
      <c r="K489" t="s">
        <v>214</v>
      </c>
      <c r="L489" t="s">
        <v>214</v>
      </c>
      <c r="M489" t="s">
        <v>214</v>
      </c>
      <c r="N489" t="s">
        <v>214</v>
      </c>
      <c r="O489" t="s">
        <v>214</v>
      </c>
      <c r="BA489" t="s">
        <v>3215</v>
      </c>
      <c r="BB489">
        <v>0</v>
      </c>
    </row>
    <row r="490" spans="1:54" x14ac:dyDescent="0.25">
      <c r="A490">
        <v>336130</v>
      </c>
      <c r="B490" t="s">
        <v>121</v>
      </c>
      <c r="C490" t="s">
        <v>214</v>
      </c>
      <c r="D490" t="s">
        <v>214</v>
      </c>
      <c r="E490" t="s">
        <v>214</v>
      </c>
      <c r="F490" t="s">
        <v>214</v>
      </c>
      <c r="G490" t="s">
        <v>214</v>
      </c>
      <c r="H490" t="s">
        <v>214</v>
      </c>
      <c r="I490" t="s">
        <v>214</v>
      </c>
      <c r="J490" t="s">
        <v>214</v>
      </c>
      <c r="K490" t="s">
        <v>214</v>
      </c>
      <c r="L490" t="s">
        <v>214</v>
      </c>
      <c r="M490" t="s">
        <v>214</v>
      </c>
      <c r="N490" t="s">
        <v>214</v>
      </c>
      <c r="O490" t="s">
        <v>214</v>
      </c>
      <c r="BA490" t="s">
        <v>3215</v>
      </c>
      <c r="BB490">
        <v>0</v>
      </c>
    </row>
    <row r="491" spans="1:54" x14ac:dyDescent="0.25">
      <c r="A491">
        <v>336131</v>
      </c>
      <c r="B491" t="s">
        <v>121</v>
      </c>
      <c r="D491" t="s">
        <v>214</v>
      </c>
      <c r="E491" t="s">
        <v>214</v>
      </c>
      <c r="F491" t="s">
        <v>214</v>
      </c>
      <c r="H491" t="s">
        <v>214</v>
      </c>
      <c r="I491" t="s">
        <v>214</v>
      </c>
      <c r="J491" t="s">
        <v>214</v>
      </c>
      <c r="K491" t="s">
        <v>214</v>
      </c>
      <c r="L491" t="s">
        <v>214</v>
      </c>
      <c r="M491" t="s">
        <v>214</v>
      </c>
      <c r="N491" t="s">
        <v>214</v>
      </c>
      <c r="O491" t="s">
        <v>214</v>
      </c>
      <c r="BA491" t="s">
        <v>3215</v>
      </c>
      <c r="BB491">
        <v>0</v>
      </c>
    </row>
    <row r="492" spans="1:54" x14ac:dyDescent="0.25">
      <c r="A492">
        <v>336132</v>
      </c>
      <c r="B492" t="s">
        <v>121</v>
      </c>
      <c r="C492" t="s">
        <v>214</v>
      </c>
      <c r="E492" t="s">
        <v>214</v>
      </c>
      <c r="F492" t="s">
        <v>214</v>
      </c>
      <c r="H492" t="s">
        <v>214</v>
      </c>
      <c r="I492" t="s">
        <v>214</v>
      </c>
      <c r="J492" t="s">
        <v>214</v>
      </c>
      <c r="K492" t="s">
        <v>214</v>
      </c>
      <c r="L492" t="s">
        <v>214</v>
      </c>
      <c r="M492" t="s">
        <v>214</v>
      </c>
      <c r="N492" t="s">
        <v>214</v>
      </c>
      <c r="O492" t="s">
        <v>214</v>
      </c>
      <c r="BA492" t="s">
        <v>3215</v>
      </c>
      <c r="BB492">
        <v>0</v>
      </c>
    </row>
    <row r="493" spans="1:54" x14ac:dyDescent="0.25">
      <c r="A493">
        <v>336134</v>
      </c>
      <c r="B493" t="s">
        <v>121</v>
      </c>
      <c r="C493" t="s">
        <v>214</v>
      </c>
      <c r="D493" t="s">
        <v>214</v>
      </c>
      <c r="E493" t="s">
        <v>214</v>
      </c>
      <c r="F493" t="s">
        <v>214</v>
      </c>
      <c r="G493" t="s">
        <v>214</v>
      </c>
      <c r="H493" t="s">
        <v>214</v>
      </c>
      <c r="I493" t="s">
        <v>214</v>
      </c>
      <c r="J493" t="s">
        <v>214</v>
      </c>
      <c r="K493" t="s">
        <v>214</v>
      </c>
      <c r="L493" t="s">
        <v>214</v>
      </c>
      <c r="M493" t="s">
        <v>214</v>
      </c>
      <c r="N493" t="s">
        <v>214</v>
      </c>
      <c r="O493" t="s">
        <v>214</v>
      </c>
      <c r="BA493" t="s">
        <v>3215</v>
      </c>
      <c r="BB493">
        <v>0</v>
      </c>
    </row>
    <row r="494" spans="1:54" x14ac:dyDescent="0.25">
      <c r="A494">
        <v>336135</v>
      </c>
      <c r="B494" t="s">
        <v>121</v>
      </c>
      <c r="C494" t="s">
        <v>214</v>
      </c>
      <c r="D494" t="s">
        <v>214</v>
      </c>
      <c r="E494" t="s">
        <v>214</v>
      </c>
      <c r="F494" t="s">
        <v>214</v>
      </c>
      <c r="G494" t="s">
        <v>214</v>
      </c>
      <c r="H494" t="s">
        <v>214</v>
      </c>
      <c r="J494" t="s">
        <v>214</v>
      </c>
      <c r="K494" t="s">
        <v>214</v>
      </c>
      <c r="L494" t="s">
        <v>214</v>
      </c>
      <c r="M494" t="s">
        <v>214</v>
      </c>
      <c r="N494" t="s">
        <v>214</v>
      </c>
      <c r="O494" t="s">
        <v>214</v>
      </c>
      <c r="BA494" t="s">
        <v>3215</v>
      </c>
      <c r="BB494">
        <v>0</v>
      </c>
    </row>
    <row r="495" spans="1:54" x14ac:dyDescent="0.25">
      <c r="A495">
        <v>336140</v>
      </c>
      <c r="B495" t="s">
        <v>121</v>
      </c>
      <c r="E495" t="s">
        <v>214</v>
      </c>
      <c r="F495" t="s">
        <v>214</v>
      </c>
      <c r="G495" t="s">
        <v>214</v>
      </c>
      <c r="I495" t="s">
        <v>214</v>
      </c>
      <c r="J495" t="s">
        <v>214</v>
      </c>
      <c r="K495" t="s">
        <v>214</v>
      </c>
      <c r="L495" t="s">
        <v>214</v>
      </c>
      <c r="M495" t="s">
        <v>214</v>
      </c>
      <c r="N495" t="s">
        <v>214</v>
      </c>
      <c r="O495" t="s">
        <v>214</v>
      </c>
      <c r="BA495" t="s">
        <v>3215</v>
      </c>
      <c r="BB495">
        <v>0</v>
      </c>
    </row>
    <row r="496" spans="1:54" x14ac:dyDescent="0.25">
      <c r="A496">
        <v>336148</v>
      </c>
      <c r="B496" t="s">
        <v>121</v>
      </c>
      <c r="F496" t="s">
        <v>214</v>
      </c>
      <c r="J496" t="s">
        <v>214</v>
      </c>
      <c r="K496" t="s">
        <v>214</v>
      </c>
      <c r="L496" t="s">
        <v>214</v>
      </c>
      <c r="M496" t="s">
        <v>214</v>
      </c>
      <c r="N496" t="s">
        <v>214</v>
      </c>
      <c r="O496" t="s">
        <v>214</v>
      </c>
      <c r="BA496" t="s">
        <v>3215</v>
      </c>
      <c r="BB496">
        <v>0</v>
      </c>
    </row>
    <row r="497" spans="1:54" x14ac:dyDescent="0.25">
      <c r="A497">
        <v>336152</v>
      </c>
      <c r="B497" t="s">
        <v>121</v>
      </c>
      <c r="C497" t="s">
        <v>214</v>
      </c>
      <c r="D497" t="s">
        <v>214</v>
      </c>
      <c r="E497" t="s">
        <v>214</v>
      </c>
      <c r="F497" t="s">
        <v>214</v>
      </c>
      <c r="G497" t="s">
        <v>214</v>
      </c>
      <c r="H497" t="s">
        <v>214</v>
      </c>
      <c r="I497" t="s">
        <v>214</v>
      </c>
      <c r="J497" t="s">
        <v>214</v>
      </c>
      <c r="K497" t="s">
        <v>214</v>
      </c>
      <c r="L497" t="s">
        <v>214</v>
      </c>
      <c r="M497" t="s">
        <v>214</v>
      </c>
      <c r="N497" t="s">
        <v>214</v>
      </c>
      <c r="O497" t="s">
        <v>214</v>
      </c>
      <c r="BA497" t="s">
        <v>3215</v>
      </c>
      <c r="BB497">
        <v>0</v>
      </c>
    </row>
    <row r="498" spans="1:54" x14ac:dyDescent="0.25">
      <c r="A498">
        <v>336153</v>
      </c>
      <c r="B498" t="s">
        <v>121</v>
      </c>
      <c r="C498" t="s">
        <v>214</v>
      </c>
      <c r="D498" t="s">
        <v>214</v>
      </c>
      <c r="E498" t="s">
        <v>214</v>
      </c>
      <c r="F498" t="s">
        <v>214</v>
      </c>
      <c r="H498" t="s">
        <v>214</v>
      </c>
      <c r="I498" t="s">
        <v>214</v>
      </c>
      <c r="J498" t="s">
        <v>214</v>
      </c>
      <c r="K498" t="s">
        <v>214</v>
      </c>
      <c r="L498" t="s">
        <v>214</v>
      </c>
      <c r="M498" t="s">
        <v>214</v>
      </c>
      <c r="N498" t="s">
        <v>214</v>
      </c>
      <c r="O498" t="s">
        <v>214</v>
      </c>
      <c r="BA498" t="s">
        <v>3215</v>
      </c>
      <c r="BB498">
        <v>0</v>
      </c>
    </row>
    <row r="499" spans="1:54" x14ac:dyDescent="0.25">
      <c r="A499">
        <v>336155</v>
      </c>
      <c r="B499" t="s">
        <v>121</v>
      </c>
      <c r="C499" t="s">
        <v>214</v>
      </c>
      <c r="D499" t="s">
        <v>214</v>
      </c>
      <c r="E499" t="s">
        <v>214</v>
      </c>
      <c r="F499" t="s">
        <v>214</v>
      </c>
      <c r="G499" t="s">
        <v>214</v>
      </c>
      <c r="H499" t="s">
        <v>214</v>
      </c>
      <c r="I499" t="s">
        <v>214</v>
      </c>
      <c r="J499" t="s">
        <v>214</v>
      </c>
      <c r="K499" t="s">
        <v>214</v>
      </c>
      <c r="L499" t="s">
        <v>214</v>
      </c>
      <c r="M499" t="s">
        <v>214</v>
      </c>
      <c r="N499" t="s">
        <v>214</v>
      </c>
      <c r="O499" t="s">
        <v>214</v>
      </c>
      <c r="BA499" t="s">
        <v>3215</v>
      </c>
      <c r="BB499">
        <v>0</v>
      </c>
    </row>
    <row r="500" spans="1:54" x14ac:dyDescent="0.25">
      <c r="A500">
        <v>336160</v>
      </c>
      <c r="B500" t="s">
        <v>121</v>
      </c>
      <c r="C500" t="s">
        <v>214</v>
      </c>
      <c r="D500" t="s">
        <v>214</v>
      </c>
      <c r="E500" t="s">
        <v>214</v>
      </c>
      <c r="F500" t="s">
        <v>214</v>
      </c>
      <c r="G500" t="s">
        <v>214</v>
      </c>
      <c r="H500" t="s">
        <v>214</v>
      </c>
      <c r="I500" t="s">
        <v>214</v>
      </c>
      <c r="J500" t="s">
        <v>214</v>
      </c>
      <c r="K500" t="s">
        <v>214</v>
      </c>
      <c r="L500" t="s">
        <v>214</v>
      </c>
      <c r="M500" t="s">
        <v>214</v>
      </c>
      <c r="N500" t="s">
        <v>214</v>
      </c>
      <c r="O500" t="s">
        <v>214</v>
      </c>
      <c r="BA500" t="s">
        <v>3215</v>
      </c>
      <c r="BB500">
        <v>0</v>
      </c>
    </row>
    <row r="501" spans="1:54" x14ac:dyDescent="0.25">
      <c r="A501">
        <v>336161</v>
      </c>
      <c r="B501" t="s">
        <v>121</v>
      </c>
      <c r="C501" t="s">
        <v>214</v>
      </c>
      <c r="D501" t="s">
        <v>214</v>
      </c>
      <c r="E501" t="s">
        <v>214</v>
      </c>
      <c r="F501" t="s">
        <v>214</v>
      </c>
      <c r="G501" t="s">
        <v>214</v>
      </c>
      <c r="H501" t="s">
        <v>214</v>
      </c>
      <c r="I501" t="s">
        <v>214</v>
      </c>
      <c r="J501" t="s">
        <v>214</v>
      </c>
      <c r="K501" t="s">
        <v>214</v>
      </c>
      <c r="L501" t="s">
        <v>214</v>
      </c>
      <c r="M501" t="s">
        <v>214</v>
      </c>
      <c r="N501" t="s">
        <v>214</v>
      </c>
      <c r="O501" t="s">
        <v>214</v>
      </c>
      <c r="BA501" t="s">
        <v>3215</v>
      </c>
      <c r="BB501">
        <v>0</v>
      </c>
    </row>
    <row r="502" spans="1:54" x14ac:dyDescent="0.25">
      <c r="A502">
        <v>336169</v>
      </c>
      <c r="B502" t="s">
        <v>121</v>
      </c>
      <c r="C502" t="s">
        <v>214</v>
      </c>
      <c r="D502" t="s">
        <v>214</v>
      </c>
      <c r="E502" t="s">
        <v>214</v>
      </c>
      <c r="F502" t="s">
        <v>214</v>
      </c>
      <c r="G502" t="s">
        <v>214</v>
      </c>
      <c r="H502" t="s">
        <v>214</v>
      </c>
      <c r="I502" t="s">
        <v>214</v>
      </c>
      <c r="J502" t="s">
        <v>214</v>
      </c>
      <c r="K502" t="s">
        <v>214</v>
      </c>
      <c r="L502" t="s">
        <v>214</v>
      </c>
      <c r="M502" t="s">
        <v>214</v>
      </c>
      <c r="N502" t="s">
        <v>214</v>
      </c>
      <c r="O502" t="s">
        <v>214</v>
      </c>
      <c r="BA502" t="s">
        <v>3215</v>
      </c>
      <c r="BB502">
        <v>0</v>
      </c>
    </row>
    <row r="503" spans="1:54" x14ac:dyDescent="0.25">
      <c r="A503">
        <v>336170</v>
      </c>
      <c r="B503" t="s">
        <v>121</v>
      </c>
      <c r="C503" t="s">
        <v>214</v>
      </c>
      <c r="D503" t="s">
        <v>214</v>
      </c>
      <c r="E503" t="s">
        <v>214</v>
      </c>
      <c r="F503" t="s">
        <v>214</v>
      </c>
      <c r="G503" t="s">
        <v>214</v>
      </c>
      <c r="H503" t="s">
        <v>214</v>
      </c>
      <c r="I503" t="s">
        <v>214</v>
      </c>
      <c r="J503" t="s">
        <v>214</v>
      </c>
      <c r="K503" t="s">
        <v>214</v>
      </c>
      <c r="L503" t="s">
        <v>214</v>
      </c>
      <c r="M503" t="s">
        <v>214</v>
      </c>
      <c r="N503" t="s">
        <v>214</v>
      </c>
      <c r="O503" t="s">
        <v>214</v>
      </c>
      <c r="BA503" t="s">
        <v>3215</v>
      </c>
      <c r="BB503">
        <v>0</v>
      </c>
    </row>
    <row r="504" spans="1:54" x14ac:dyDescent="0.25">
      <c r="A504">
        <v>336171</v>
      </c>
      <c r="B504" t="s">
        <v>121</v>
      </c>
      <c r="C504" t="s">
        <v>214</v>
      </c>
      <c r="D504" t="s">
        <v>214</v>
      </c>
      <c r="E504" t="s">
        <v>214</v>
      </c>
      <c r="F504" t="s">
        <v>214</v>
      </c>
      <c r="G504" t="s">
        <v>214</v>
      </c>
      <c r="H504" t="s">
        <v>214</v>
      </c>
      <c r="I504" t="s">
        <v>214</v>
      </c>
      <c r="J504" t="s">
        <v>214</v>
      </c>
      <c r="K504" t="s">
        <v>214</v>
      </c>
      <c r="L504" t="s">
        <v>214</v>
      </c>
      <c r="M504" t="s">
        <v>214</v>
      </c>
      <c r="N504" t="s">
        <v>214</v>
      </c>
      <c r="O504" t="s">
        <v>214</v>
      </c>
      <c r="BA504" t="s">
        <v>3215</v>
      </c>
      <c r="BB504">
        <v>0</v>
      </c>
    </row>
    <row r="505" spans="1:54" x14ac:dyDescent="0.25">
      <c r="A505">
        <v>336174</v>
      </c>
      <c r="B505" t="s">
        <v>121</v>
      </c>
      <c r="C505" t="s">
        <v>214</v>
      </c>
      <c r="D505" t="s">
        <v>214</v>
      </c>
      <c r="E505" t="s">
        <v>214</v>
      </c>
      <c r="F505" t="s">
        <v>214</v>
      </c>
      <c r="G505" t="s">
        <v>214</v>
      </c>
      <c r="H505" t="s">
        <v>214</v>
      </c>
      <c r="I505" t="s">
        <v>214</v>
      </c>
      <c r="J505" t="s">
        <v>214</v>
      </c>
      <c r="K505" t="s">
        <v>214</v>
      </c>
      <c r="L505" t="s">
        <v>214</v>
      </c>
      <c r="M505" t="s">
        <v>214</v>
      </c>
      <c r="N505" t="s">
        <v>214</v>
      </c>
      <c r="O505" t="s">
        <v>214</v>
      </c>
      <c r="BA505" t="s">
        <v>3215</v>
      </c>
      <c r="BB505">
        <v>0</v>
      </c>
    </row>
    <row r="506" spans="1:54" x14ac:dyDescent="0.25">
      <c r="A506">
        <v>336177</v>
      </c>
      <c r="B506" t="s">
        <v>121</v>
      </c>
      <c r="C506" t="s">
        <v>214</v>
      </c>
      <c r="D506" t="s">
        <v>214</v>
      </c>
      <c r="E506" t="s">
        <v>214</v>
      </c>
      <c r="F506" t="s">
        <v>214</v>
      </c>
      <c r="G506" t="s">
        <v>214</v>
      </c>
      <c r="H506" t="s">
        <v>214</v>
      </c>
      <c r="I506" t="s">
        <v>214</v>
      </c>
      <c r="J506" t="s">
        <v>214</v>
      </c>
      <c r="K506" t="s">
        <v>214</v>
      </c>
      <c r="L506" t="s">
        <v>214</v>
      </c>
      <c r="M506" t="s">
        <v>214</v>
      </c>
      <c r="N506" t="s">
        <v>214</v>
      </c>
      <c r="O506" t="s">
        <v>214</v>
      </c>
      <c r="BA506" t="s">
        <v>3215</v>
      </c>
      <c r="BB506">
        <v>0</v>
      </c>
    </row>
    <row r="507" spans="1:54" x14ac:dyDescent="0.25">
      <c r="A507">
        <v>336178</v>
      </c>
      <c r="B507" t="s">
        <v>121</v>
      </c>
      <c r="C507" t="s">
        <v>214</v>
      </c>
      <c r="D507" t="s">
        <v>214</v>
      </c>
      <c r="E507" t="s">
        <v>214</v>
      </c>
      <c r="F507" t="s">
        <v>214</v>
      </c>
      <c r="G507" t="s">
        <v>214</v>
      </c>
      <c r="H507" t="s">
        <v>214</v>
      </c>
      <c r="I507" t="s">
        <v>214</v>
      </c>
      <c r="J507" t="s">
        <v>214</v>
      </c>
      <c r="K507" t="s">
        <v>214</v>
      </c>
      <c r="L507" t="s">
        <v>214</v>
      </c>
      <c r="M507" t="s">
        <v>214</v>
      </c>
      <c r="N507" t="s">
        <v>214</v>
      </c>
      <c r="O507" t="s">
        <v>214</v>
      </c>
      <c r="BA507" t="s">
        <v>3215</v>
      </c>
      <c r="BB507">
        <v>0</v>
      </c>
    </row>
    <row r="508" spans="1:54" x14ac:dyDescent="0.25">
      <c r="A508">
        <v>336179</v>
      </c>
      <c r="B508" t="s">
        <v>121</v>
      </c>
      <c r="C508" t="s">
        <v>214</v>
      </c>
      <c r="D508" t="s">
        <v>214</v>
      </c>
      <c r="E508" t="s">
        <v>214</v>
      </c>
      <c r="F508" t="s">
        <v>214</v>
      </c>
      <c r="G508" t="s">
        <v>214</v>
      </c>
      <c r="J508" t="s">
        <v>214</v>
      </c>
      <c r="K508" t="s">
        <v>214</v>
      </c>
      <c r="L508" t="s">
        <v>214</v>
      </c>
      <c r="M508" t="s">
        <v>214</v>
      </c>
      <c r="O508" t="s">
        <v>214</v>
      </c>
      <c r="BA508" t="s">
        <v>3215</v>
      </c>
      <c r="BB508">
        <v>0</v>
      </c>
    </row>
    <row r="509" spans="1:54" x14ac:dyDescent="0.25">
      <c r="A509">
        <v>336180</v>
      </c>
      <c r="B509" t="s">
        <v>121</v>
      </c>
      <c r="E509" t="s">
        <v>214</v>
      </c>
      <c r="F509" t="s">
        <v>214</v>
      </c>
      <c r="H509" t="s">
        <v>214</v>
      </c>
      <c r="J509" t="s">
        <v>214</v>
      </c>
      <c r="K509" t="s">
        <v>214</v>
      </c>
      <c r="L509" t="s">
        <v>214</v>
      </c>
      <c r="M509" t="s">
        <v>214</v>
      </c>
      <c r="N509" t="s">
        <v>214</v>
      </c>
      <c r="O509" t="s">
        <v>214</v>
      </c>
      <c r="BA509" t="s">
        <v>3215</v>
      </c>
      <c r="BB509">
        <v>0</v>
      </c>
    </row>
    <row r="510" spans="1:54" x14ac:dyDescent="0.25">
      <c r="A510">
        <v>336182</v>
      </c>
      <c r="B510" t="s">
        <v>121</v>
      </c>
      <c r="C510" t="s">
        <v>214</v>
      </c>
      <c r="D510" t="s">
        <v>214</v>
      </c>
      <c r="E510" t="s">
        <v>214</v>
      </c>
      <c r="F510" t="s">
        <v>214</v>
      </c>
      <c r="G510" t="s">
        <v>214</v>
      </c>
      <c r="H510" t="s">
        <v>214</v>
      </c>
      <c r="I510" t="s">
        <v>214</v>
      </c>
      <c r="J510" t="s">
        <v>214</v>
      </c>
      <c r="K510" t="s">
        <v>214</v>
      </c>
      <c r="L510" t="s">
        <v>214</v>
      </c>
      <c r="M510" t="s">
        <v>214</v>
      </c>
      <c r="N510" t="s">
        <v>214</v>
      </c>
      <c r="O510" t="s">
        <v>214</v>
      </c>
      <c r="BA510" t="s">
        <v>3215</v>
      </c>
      <c r="BB510">
        <v>0</v>
      </c>
    </row>
    <row r="511" spans="1:54" x14ac:dyDescent="0.25">
      <c r="A511">
        <v>336186</v>
      </c>
      <c r="B511" t="s">
        <v>121</v>
      </c>
      <c r="C511" t="s">
        <v>214</v>
      </c>
      <c r="D511" t="s">
        <v>214</v>
      </c>
      <c r="E511" t="s">
        <v>214</v>
      </c>
      <c r="F511" t="s">
        <v>214</v>
      </c>
      <c r="G511" t="s">
        <v>214</v>
      </c>
      <c r="H511" t="s">
        <v>214</v>
      </c>
      <c r="I511" t="s">
        <v>214</v>
      </c>
      <c r="J511" t="s">
        <v>214</v>
      </c>
      <c r="K511" t="s">
        <v>214</v>
      </c>
      <c r="L511" t="s">
        <v>214</v>
      </c>
      <c r="M511" t="s">
        <v>214</v>
      </c>
      <c r="N511" t="s">
        <v>214</v>
      </c>
      <c r="O511" t="s">
        <v>214</v>
      </c>
      <c r="BA511" t="s">
        <v>3215</v>
      </c>
      <c r="BB511">
        <v>0</v>
      </c>
    </row>
    <row r="512" spans="1:54" x14ac:dyDescent="0.25">
      <c r="A512">
        <v>336187</v>
      </c>
      <c r="B512" t="s">
        <v>121</v>
      </c>
      <c r="C512" t="s">
        <v>214</v>
      </c>
      <c r="D512" t="s">
        <v>214</v>
      </c>
      <c r="E512" t="s">
        <v>214</v>
      </c>
      <c r="F512" t="s">
        <v>214</v>
      </c>
      <c r="G512" t="s">
        <v>214</v>
      </c>
      <c r="H512" t="s">
        <v>214</v>
      </c>
      <c r="I512" t="s">
        <v>214</v>
      </c>
      <c r="J512" t="s">
        <v>214</v>
      </c>
      <c r="K512" t="s">
        <v>214</v>
      </c>
      <c r="L512" t="s">
        <v>214</v>
      </c>
      <c r="M512" t="s">
        <v>214</v>
      </c>
      <c r="N512" t="s">
        <v>214</v>
      </c>
      <c r="O512" t="s">
        <v>214</v>
      </c>
      <c r="BA512" t="s">
        <v>3215</v>
      </c>
      <c r="BB512">
        <v>0</v>
      </c>
    </row>
    <row r="513" spans="1:54" x14ac:dyDescent="0.25">
      <c r="A513">
        <v>336189</v>
      </c>
      <c r="B513" t="s">
        <v>121</v>
      </c>
      <c r="C513" t="s">
        <v>214</v>
      </c>
      <c r="F513" t="s">
        <v>214</v>
      </c>
      <c r="H513" t="s">
        <v>214</v>
      </c>
      <c r="I513" t="s">
        <v>214</v>
      </c>
      <c r="J513" t="s">
        <v>214</v>
      </c>
      <c r="K513" t="s">
        <v>214</v>
      </c>
      <c r="M513" t="s">
        <v>214</v>
      </c>
      <c r="N513" t="s">
        <v>214</v>
      </c>
      <c r="O513" t="s">
        <v>214</v>
      </c>
      <c r="BA513" t="s">
        <v>3215</v>
      </c>
      <c r="BB513">
        <v>0</v>
      </c>
    </row>
    <row r="514" spans="1:54" x14ac:dyDescent="0.25">
      <c r="A514">
        <v>336191</v>
      </c>
      <c r="B514" t="s">
        <v>121</v>
      </c>
      <c r="C514" t="s">
        <v>214</v>
      </c>
      <c r="D514" t="s">
        <v>214</v>
      </c>
      <c r="E514" t="s">
        <v>214</v>
      </c>
      <c r="F514" t="s">
        <v>214</v>
      </c>
      <c r="G514" t="s">
        <v>214</v>
      </c>
      <c r="H514" t="s">
        <v>214</v>
      </c>
      <c r="I514" t="s">
        <v>214</v>
      </c>
      <c r="J514" t="s">
        <v>214</v>
      </c>
      <c r="K514" t="s">
        <v>214</v>
      </c>
      <c r="L514" t="s">
        <v>214</v>
      </c>
      <c r="M514" t="s">
        <v>214</v>
      </c>
      <c r="N514" t="s">
        <v>214</v>
      </c>
      <c r="O514" t="s">
        <v>214</v>
      </c>
      <c r="BA514" t="s">
        <v>3215</v>
      </c>
      <c r="BB514">
        <v>0</v>
      </c>
    </row>
    <row r="515" spans="1:54" x14ac:dyDescent="0.25">
      <c r="A515">
        <v>336194</v>
      </c>
      <c r="B515" t="s">
        <v>121</v>
      </c>
      <c r="C515" t="s">
        <v>214</v>
      </c>
      <c r="D515" t="s">
        <v>214</v>
      </c>
      <c r="E515" t="s">
        <v>214</v>
      </c>
      <c r="F515" t="s">
        <v>214</v>
      </c>
      <c r="G515" t="s">
        <v>214</v>
      </c>
      <c r="H515" t="s">
        <v>214</v>
      </c>
      <c r="I515" t="s">
        <v>214</v>
      </c>
      <c r="J515" t="s">
        <v>214</v>
      </c>
      <c r="K515" t="s">
        <v>214</v>
      </c>
      <c r="L515" t="s">
        <v>214</v>
      </c>
      <c r="M515" t="s">
        <v>214</v>
      </c>
      <c r="N515" t="s">
        <v>214</v>
      </c>
      <c r="O515" t="s">
        <v>214</v>
      </c>
      <c r="BA515" t="s">
        <v>3215</v>
      </c>
      <c r="BB515">
        <v>0</v>
      </c>
    </row>
    <row r="516" spans="1:54" x14ac:dyDescent="0.25">
      <c r="A516">
        <v>336198</v>
      </c>
      <c r="B516" t="s">
        <v>121</v>
      </c>
      <c r="C516" t="s">
        <v>214</v>
      </c>
      <c r="D516" t="s">
        <v>214</v>
      </c>
      <c r="E516" t="s">
        <v>214</v>
      </c>
      <c r="F516" t="s">
        <v>214</v>
      </c>
      <c r="G516" t="s">
        <v>214</v>
      </c>
      <c r="H516" t="s">
        <v>214</v>
      </c>
      <c r="I516" t="s">
        <v>214</v>
      </c>
      <c r="J516" t="s">
        <v>214</v>
      </c>
      <c r="K516" t="s">
        <v>214</v>
      </c>
      <c r="L516" t="s">
        <v>214</v>
      </c>
      <c r="M516" t="s">
        <v>214</v>
      </c>
      <c r="N516" t="s">
        <v>214</v>
      </c>
      <c r="O516" t="s">
        <v>214</v>
      </c>
      <c r="BA516" t="s">
        <v>3215</v>
      </c>
      <c r="BB516">
        <v>0</v>
      </c>
    </row>
    <row r="517" spans="1:54" x14ac:dyDescent="0.25">
      <c r="A517">
        <v>336205</v>
      </c>
      <c r="B517" t="s">
        <v>121</v>
      </c>
      <c r="C517" t="s">
        <v>214</v>
      </c>
      <c r="D517" t="s">
        <v>214</v>
      </c>
      <c r="E517" t="s">
        <v>214</v>
      </c>
      <c r="F517" t="s">
        <v>214</v>
      </c>
      <c r="G517" t="s">
        <v>214</v>
      </c>
      <c r="H517" t="s">
        <v>214</v>
      </c>
      <c r="I517" t="s">
        <v>214</v>
      </c>
      <c r="J517" t="s">
        <v>214</v>
      </c>
      <c r="K517" t="s">
        <v>214</v>
      </c>
      <c r="L517" t="s">
        <v>214</v>
      </c>
      <c r="M517" t="s">
        <v>214</v>
      </c>
      <c r="N517" t="s">
        <v>214</v>
      </c>
      <c r="O517" t="s">
        <v>214</v>
      </c>
      <c r="BA517" t="s">
        <v>3215</v>
      </c>
      <c r="BB517">
        <v>0</v>
      </c>
    </row>
    <row r="518" spans="1:54" x14ac:dyDescent="0.25">
      <c r="A518">
        <v>336206</v>
      </c>
      <c r="B518" t="s">
        <v>121</v>
      </c>
      <c r="C518" t="s">
        <v>214</v>
      </c>
      <c r="D518" t="s">
        <v>214</v>
      </c>
      <c r="E518" t="s">
        <v>214</v>
      </c>
      <c r="F518" t="s">
        <v>214</v>
      </c>
      <c r="G518" t="s">
        <v>214</v>
      </c>
      <c r="H518" t="s">
        <v>214</v>
      </c>
      <c r="I518" t="s">
        <v>214</v>
      </c>
      <c r="J518" t="s">
        <v>214</v>
      </c>
      <c r="K518" t="s">
        <v>214</v>
      </c>
      <c r="L518" t="s">
        <v>214</v>
      </c>
      <c r="M518" t="s">
        <v>214</v>
      </c>
      <c r="N518" t="s">
        <v>214</v>
      </c>
      <c r="O518" t="s">
        <v>214</v>
      </c>
      <c r="BA518" t="s">
        <v>3215</v>
      </c>
      <c r="BB518">
        <v>0</v>
      </c>
    </row>
    <row r="519" spans="1:54" x14ac:dyDescent="0.25">
      <c r="A519">
        <v>336208</v>
      </c>
      <c r="B519" t="s">
        <v>121</v>
      </c>
      <c r="C519" t="s">
        <v>214</v>
      </c>
      <c r="D519" t="s">
        <v>214</v>
      </c>
      <c r="E519" t="s">
        <v>214</v>
      </c>
      <c r="F519" t="s">
        <v>214</v>
      </c>
      <c r="G519" t="s">
        <v>214</v>
      </c>
      <c r="H519" t="s">
        <v>214</v>
      </c>
      <c r="I519" t="s">
        <v>214</v>
      </c>
      <c r="J519" t="s">
        <v>214</v>
      </c>
      <c r="K519" t="s">
        <v>214</v>
      </c>
      <c r="L519" t="s">
        <v>214</v>
      </c>
      <c r="M519" t="s">
        <v>214</v>
      </c>
      <c r="N519" t="s">
        <v>214</v>
      </c>
      <c r="O519" t="s">
        <v>214</v>
      </c>
      <c r="BA519" t="s">
        <v>3215</v>
      </c>
      <c r="BB519">
        <v>0</v>
      </c>
    </row>
    <row r="520" spans="1:54" x14ac:dyDescent="0.25">
      <c r="A520">
        <v>336211</v>
      </c>
      <c r="B520" t="s">
        <v>121</v>
      </c>
      <c r="C520" t="s">
        <v>214</v>
      </c>
      <c r="D520" t="s">
        <v>214</v>
      </c>
      <c r="E520" t="s">
        <v>214</v>
      </c>
      <c r="F520" t="s">
        <v>214</v>
      </c>
      <c r="G520" t="s">
        <v>214</v>
      </c>
      <c r="H520" t="s">
        <v>214</v>
      </c>
      <c r="I520" t="s">
        <v>214</v>
      </c>
      <c r="J520" t="s">
        <v>214</v>
      </c>
      <c r="K520" t="s">
        <v>214</v>
      </c>
      <c r="L520" t="s">
        <v>214</v>
      </c>
      <c r="M520" t="s">
        <v>214</v>
      </c>
      <c r="N520" t="s">
        <v>214</v>
      </c>
      <c r="O520" t="s">
        <v>214</v>
      </c>
      <c r="BA520" t="s">
        <v>3215</v>
      </c>
      <c r="BB520">
        <v>0</v>
      </c>
    </row>
    <row r="521" spans="1:54" x14ac:dyDescent="0.25">
      <c r="A521">
        <v>336212</v>
      </c>
      <c r="B521" t="s">
        <v>121</v>
      </c>
      <c r="C521" t="s">
        <v>214</v>
      </c>
      <c r="D521" t="s">
        <v>214</v>
      </c>
      <c r="E521" t="s">
        <v>214</v>
      </c>
      <c r="G521" t="s">
        <v>214</v>
      </c>
      <c r="H521" t="s">
        <v>214</v>
      </c>
      <c r="I521" t="s">
        <v>214</v>
      </c>
      <c r="J521" t="s">
        <v>214</v>
      </c>
      <c r="L521" t="s">
        <v>214</v>
      </c>
      <c r="N521" t="s">
        <v>214</v>
      </c>
      <c r="O521" t="s">
        <v>214</v>
      </c>
      <c r="BA521" t="s">
        <v>3215</v>
      </c>
      <c r="BB521">
        <v>0</v>
      </c>
    </row>
    <row r="522" spans="1:54" x14ac:dyDescent="0.25">
      <c r="A522">
        <v>336215</v>
      </c>
      <c r="B522" t="s">
        <v>121</v>
      </c>
      <c r="C522" t="s">
        <v>214</v>
      </c>
      <c r="D522" t="s">
        <v>214</v>
      </c>
      <c r="E522" t="s">
        <v>214</v>
      </c>
      <c r="F522" t="s">
        <v>214</v>
      </c>
      <c r="G522" t="s">
        <v>214</v>
      </c>
      <c r="H522" t="s">
        <v>214</v>
      </c>
      <c r="I522" t="s">
        <v>214</v>
      </c>
      <c r="J522" t="s">
        <v>214</v>
      </c>
      <c r="K522" t="s">
        <v>214</v>
      </c>
      <c r="L522" t="s">
        <v>214</v>
      </c>
      <c r="M522" t="s">
        <v>214</v>
      </c>
      <c r="N522" t="s">
        <v>214</v>
      </c>
      <c r="O522" t="s">
        <v>214</v>
      </c>
      <c r="BA522" t="s">
        <v>3215</v>
      </c>
      <c r="BB522">
        <v>0</v>
      </c>
    </row>
    <row r="523" spans="1:54" x14ac:dyDescent="0.25">
      <c r="A523">
        <v>336220</v>
      </c>
      <c r="B523" t="s">
        <v>121</v>
      </c>
      <c r="C523" t="s">
        <v>214</v>
      </c>
      <c r="D523" t="s">
        <v>214</v>
      </c>
      <c r="E523" t="s">
        <v>214</v>
      </c>
      <c r="F523" t="s">
        <v>214</v>
      </c>
      <c r="G523" t="s">
        <v>214</v>
      </c>
      <c r="H523" t="s">
        <v>214</v>
      </c>
      <c r="I523" t="s">
        <v>214</v>
      </c>
      <c r="J523" t="s">
        <v>214</v>
      </c>
      <c r="K523" t="s">
        <v>214</v>
      </c>
      <c r="L523" t="s">
        <v>214</v>
      </c>
      <c r="M523" t="s">
        <v>214</v>
      </c>
      <c r="N523" t="s">
        <v>214</v>
      </c>
      <c r="O523" t="s">
        <v>214</v>
      </c>
      <c r="BA523" t="s">
        <v>3215</v>
      </c>
      <c r="BB523">
        <v>0</v>
      </c>
    </row>
    <row r="524" spans="1:54" x14ac:dyDescent="0.25">
      <c r="A524">
        <v>336222</v>
      </c>
      <c r="B524" t="s">
        <v>121</v>
      </c>
      <c r="C524" t="s">
        <v>214</v>
      </c>
      <c r="D524" t="s">
        <v>214</v>
      </c>
      <c r="E524" t="s">
        <v>214</v>
      </c>
      <c r="F524" t="s">
        <v>214</v>
      </c>
      <c r="G524" t="s">
        <v>214</v>
      </c>
      <c r="H524" t="s">
        <v>214</v>
      </c>
      <c r="I524" t="s">
        <v>214</v>
      </c>
      <c r="J524" t="s">
        <v>214</v>
      </c>
      <c r="K524" t="s">
        <v>214</v>
      </c>
      <c r="L524" t="s">
        <v>214</v>
      </c>
      <c r="M524" t="s">
        <v>214</v>
      </c>
      <c r="N524" t="s">
        <v>214</v>
      </c>
      <c r="O524" t="s">
        <v>214</v>
      </c>
      <c r="BA524" t="s">
        <v>3215</v>
      </c>
      <c r="BB524">
        <v>0</v>
      </c>
    </row>
    <row r="525" spans="1:54" x14ac:dyDescent="0.25">
      <c r="A525">
        <v>336228</v>
      </c>
      <c r="B525" t="s">
        <v>121</v>
      </c>
      <c r="C525" t="s">
        <v>214</v>
      </c>
      <c r="D525" t="s">
        <v>214</v>
      </c>
      <c r="E525" t="s">
        <v>214</v>
      </c>
      <c r="F525" t="s">
        <v>214</v>
      </c>
      <c r="G525" t="s">
        <v>214</v>
      </c>
      <c r="H525" t="s">
        <v>214</v>
      </c>
      <c r="I525" t="s">
        <v>214</v>
      </c>
      <c r="J525" t="s">
        <v>214</v>
      </c>
      <c r="K525" t="s">
        <v>214</v>
      </c>
      <c r="L525" t="s">
        <v>214</v>
      </c>
      <c r="M525" t="s">
        <v>214</v>
      </c>
      <c r="N525" t="s">
        <v>214</v>
      </c>
      <c r="O525" t="s">
        <v>214</v>
      </c>
      <c r="BA525" t="s">
        <v>3215</v>
      </c>
      <c r="BB525">
        <v>0</v>
      </c>
    </row>
    <row r="526" spans="1:54" x14ac:dyDescent="0.25">
      <c r="A526">
        <v>336230</v>
      </c>
      <c r="B526" t="s">
        <v>121</v>
      </c>
      <c r="C526" t="s">
        <v>214</v>
      </c>
      <c r="D526" t="s">
        <v>214</v>
      </c>
      <c r="E526" t="s">
        <v>214</v>
      </c>
      <c r="F526" t="s">
        <v>214</v>
      </c>
      <c r="G526" t="s">
        <v>214</v>
      </c>
      <c r="H526" t="s">
        <v>214</v>
      </c>
      <c r="I526" t="s">
        <v>214</v>
      </c>
      <c r="J526" t="s">
        <v>214</v>
      </c>
      <c r="K526" t="s">
        <v>214</v>
      </c>
      <c r="L526" t="s">
        <v>214</v>
      </c>
      <c r="M526" t="s">
        <v>214</v>
      </c>
      <c r="O526" t="s">
        <v>214</v>
      </c>
      <c r="BA526" t="s">
        <v>3215</v>
      </c>
      <c r="BB526">
        <v>0</v>
      </c>
    </row>
    <row r="527" spans="1:54" x14ac:dyDescent="0.25">
      <c r="A527">
        <v>336233</v>
      </c>
      <c r="B527" t="s">
        <v>121</v>
      </c>
      <c r="C527" t="s">
        <v>214</v>
      </c>
      <c r="D527" t="s">
        <v>214</v>
      </c>
      <c r="E527" t="s">
        <v>214</v>
      </c>
      <c r="F527" t="s">
        <v>214</v>
      </c>
      <c r="G527" t="s">
        <v>214</v>
      </c>
      <c r="H527" t="s">
        <v>214</v>
      </c>
      <c r="I527" t="s">
        <v>214</v>
      </c>
      <c r="J527" t="s">
        <v>214</v>
      </c>
      <c r="K527" t="s">
        <v>214</v>
      </c>
      <c r="L527" t="s">
        <v>214</v>
      </c>
      <c r="M527" t="s">
        <v>214</v>
      </c>
      <c r="N527" t="s">
        <v>214</v>
      </c>
      <c r="O527" t="s">
        <v>214</v>
      </c>
      <c r="BA527" t="s">
        <v>3215</v>
      </c>
      <c r="BB527">
        <v>0</v>
      </c>
    </row>
    <row r="528" spans="1:54" x14ac:dyDescent="0.25">
      <c r="A528">
        <v>336234</v>
      </c>
      <c r="B528" t="s">
        <v>121</v>
      </c>
      <c r="C528" t="s">
        <v>214</v>
      </c>
      <c r="D528" t="s">
        <v>214</v>
      </c>
      <c r="E528" t="s">
        <v>214</v>
      </c>
      <c r="F528" t="s">
        <v>214</v>
      </c>
      <c r="G528" t="s">
        <v>214</v>
      </c>
      <c r="H528" t="s">
        <v>214</v>
      </c>
      <c r="I528" t="s">
        <v>214</v>
      </c>
      <c r="J528" t="s">
        <v>214</v>
      </c>
      <c r="K528" t="s">
        <v>214</v>
      </c>
      <c r="L528" t="s">
        <v>214</v>
      </c>
      <c r="M528" t="s">
        <v>214</v>
      </c>
      <c r="N528" t="s">
        <v>214</v>
      </c>
      <c r="O528" t="s">
        <v>214</v>
      </c>
      <c r="BA528" t="s">
        <v>3215</v>
      </c>
      <c r="BB528">
        <v>0</v>
      </c>
    </row>
    <row r="529" spans="1:54" x14ac:dyDescent="0.25">
      <c r="A529">
        <v>336236</v>
      </c>
      <c r="B529" t="s">
        <v>121</v>
      </c>
      <c r="C529" t="s">
        <v>214</v>
      </c>
      <c r="D529" t="s">
        <v>214</v>
      </c>
      <c r="E529" t="s">
        <v>214</v>
      </c>
      <c r="F529" t="s">
        <v>214</v>
      </c>
      <c r="G529" t="s">
        <v>214</v>
      </c>
      <c r="H529" t="s">
        <v>214</v>
      </c>
      <c r="I529" t="s">
        <v>214</v>
      </c>
      <c r="J529" t="s">
        <v>214</v>
      </c>
      <c r="K529" t="s">
        <v>214</v>
      </c>
      <c r="L529" t="s">
        <v>214</v>
      </c>
      <c r="M529" t="s">
        <v>214</v>
      </c>
      <c r="N529" t="s">
        <v>214</v>
      </c>
      <c r="O529" t="s">
        <v>214</v>
      </c>
      <c r="BA529" t="s">
        <v>3215</v>
      </c>
      <c r="BB529">
        <v>0</v>
      </c>
    </row>
    <row r="530" spans="1:54" x14ac:dyDescent="0.25">
      <c r="A530">
        <v>336239</v>
      </c>
      <c r="B530" t="s">
        <v>121</v>
      </c>
      <c r="C530" t="s">
        <v>214</v>
      </c>
      <c r="D530" t="s">
        <v>214</v>
      </c>
      <c r="E530" t="s">
        <v>214</v>
      </c>
      <c r="F530" t="s">
        <v>214</v>
      </c>
      <c r="H530" t="s">
        <v>214</v>
      </c>
      <c r="I530" t="s">
        <v>214</v>
      </c>
      <c r="J530" t="s">
        <v>214</v>
      </c>
      <c r="K530" t="s">
        <v>214</v>
      </c>
      <c r="L530" t="s">
        <v>214</v>
      </c>
      <c r="M530" t="s">
        <v>214</v>
      </c>
      <c r="N530" t="s">
        <v>214</v>
      </c>
      <c r="O530" t="s">
        <v>214</v>
      </c>
      <c r="BA530" t="s">
        <v>3215</v>
      </c>
      <c r="BB530">
        <v>0</v>
      </c>
    </row>
    <row r="531" spans="1:54" x14ac:dyDescent="0.25">
      <c r="A531">
        <v>336245</v>
      </c>
      <c r="B531" t="s">
        <v>121</v>
      </c>
      <c r="C531" t="s">
        <v>214</v>
      </c>
      <c r="D531" t="s">
        <v>214</v>
      </c>
      <c r="E531" t="s">
        <v>214</v>
      </c>
      <c r="F531" t="s">
        <v>214</v>
      </c>
      <c r="G531" t="s">
        <v>214</v>
      </c>
      <c r="H531" t="s">
        <v>214</v>
      </c>
      <c r="I531" t="s">
        <v>214</v>
      </c>
      <c r="J531" t="s">
        <v>214</v>
      </c>
      <c r="K531" t="s">
        <v>214</v>
      </c>
      <c r="L531" t="s">
        <v>214</v>
      </c>
      <c r="M531" t="s">
        <v>214</v>
      </c>
      <c r="N531" t="s">
        <v>214</v>
      </c>
      <c r="O531" t="s">
        <v>214</v>
      </c>
      <c r="BA531" t="s">
        <v>3215</v>
      </c>
      <c r="BB531">
        <v>0</v>
      </c>
    </row>
    <row r="532" spans="1:54" x14ac:dyDescent="0.25">
      <c r="A532">
        <v>336246</v>
      </c>
      <c r="B532" t="s">
        <v>121</v>
      </c>
      <c r="F532" t="s">
        <v>214</v>
      </c>
      <c r="G532" t="s">
        <v>214</v>
      </c>
      <c r="H532" t="s">
        <v>214</v>
      </c>
      <c r="I532" t="s">
        <v>214</v>
      </c>
      <c r="J532" t="s">
        <v>214</v>
      </c>
      <c r="K532" t="s">
        <v>214</v>
      </c>
      <c r="L532" t="s">
        <v>214</v>
      </c>
      <c r="M532" t="s">
        <v>214</v>
      </c>
      <c r="N532" t="s">
        <v>214</v>
      </c>
      <c r="O532" t="s">
        <v>214</v>
      </c>
      <c r="BA532" t="s">
        <v>3215</v>
      </c>
      <c r="BB532">
        <v>0</v>
      </c>
    </row>
    <row r="533" spans="1:54" x14ac:dyDescent="0.25">
      <c r="A533">
        <v>336247</v>
      </c>
      <c r="B533" t="s">
        <v>121</v>
      </c>
      <c r="C533" t="s">
        <v>214</v>
      </c>
      <c r="D533" t="s">
        <v>214</v>
      </c>
      <c r="F533" t="s">
        <v>214</v>
      </c>
      <c r="G533" t="s">
        <v>214</v>
      </c>
      <c r="H533" t="s">
        <v>214</v>
      </c>
      <c r="I533" t="s">
        <v>214</v>
      </c>
      <c r="J533" t="s">
        <v>214</v>
      </c>
      <c r="K533" t="s">
        <v>214</v>
      </c>
      <c r="L533" t="s">
        <v>214</v>
      </c>
      <c r="M533" t="s">
        <v>214</v>
      </c>
      <c r="N533" t="s">
        <v>214</v>
      </c>
      <c r="O533" t="s">
        <v>214</v>
      </c>
      <c r="BA533" t="s">
        <v>3215</v>
      </c>
      <c r="BB533">
        <v>0</v>
      </c>
    </row>
    <row r="534" spans="1:54" x14ac:dyDescent="0.25">
      <c r="A534">
        <v>336250</v>
      </c>
      <c r="B534" t="s">
        <v>121</v>
      </c>
      <c r="C534" t="s">
        <v>214</v>
      </c>
      <c r="D534" t="s">
        <v>214</v>
      </c>
      <c r="E534" t="s">
        <v>214</v>
      </c>
      <c r="F534" t="s">
        <v>214</v>
      </c>
      <c r="G534" t="s">
        <v>214</v>
      </c>
      <c r="H534" t="s">
        <v>214</v>
      </c>
      <c r="I534" t="s">
        <v>214</v>
      </c>
      <c r="J534" t="s">
        <v>214</v>
      </c>
      <c r="K534" t="s">
        <v>214</v>
      </c>
      <c r="L534" t="s">
        <v>214</v>
      </c>
      <c r="M534" t="s">
        <v>214</v>
      </c>
      <c r="N534" t="s">
        <v>214</v>
      </c>
      <c r="O534" t="s">
        <v>214</v>
      </c>
      <c r="BA534" t="s">
        <v>3215</v>
      </c>
      <c r="BB534">
        <v>0</v>
      </c>
    </row>
    <row r="535" spans="1:54" x14ac:dyDescent="0.25">
      <c r="A535">
        <v>336253</v>
      </c>
      <c r="B535" t="s">
        <v>121</v>
      </c>
      <c r="C535" t="s">
        <v>214</v>
      </c>
      <c r="D535" t="s">
        <v>214</v>
      </c>
      <c r="E535" t="s">
        <v>214</v>
      </c>
      <c r="F535" t="s">
        <v>214</v>
      </c>
      <c r="G535" t="s">
        <v>214</v>
      </c>
      <c r="H535" t="s">
        <v>214</v>
      </c>
      <c r="I535" t="s">
        <v>214</v>
      </c>
      <c r="J535" t="s">
        <v>214</v>
      </c>
      <c r="K535" t="s">
        <v>214</v>
      </c>
      <c r="L535" t="s">
        <v>214</v>
      </c>
      <c r="M535" t="s">
        <v>214</v>
      </c>
      <c r="N535" t="s">
        <v>214</v>
      </c>
      <c r="O535" t="s">
        <v>214</v>
      </c>
      <c r="BA535" t="s">
        <v>3215</v>
      </c>
      <c r="BB535">
        <v>0</v>
      </c>
    </row>
    <row r="536" spans="1:54" x14ac:dyDescent="0.25">
      <c r="A536">
        <v>336254</v>
      </c>
      <c r="B536" t="s">
        <v>121</v>
      </c>
      <c r="H536" t="s">
        <v>214</v>
      </c>
      <c r="I536" t="s">
        <v>214</v>
      </c>
      <c r="J536" t="s">
        <v>214</v>
      </c>
      <c r="K536" t="s">
        <v>214</v>
      </c>
      <c r="L536" t="s">
        <v>214</v>
      </c>
      <c r="M536" t="s">
        <v>214</v>
      </c>
      <c r="N536" t="s">
        <v>214</v>
      </c>
      <c r="O536" t="s">
        <v>214</v>
      </c>
      <c r="BA536" t="s">
        <v>3215</v>
      </c>
      <c r="BB536">
        <v>0</v>
      </c>
    </row>
    <row r="537" spans="1:54" x14ac:dyDescent="0.25">
      <c r="A537">
        <v>336256</v>
      </c>
      <c r="B537" t="s">
        <v>121</v>
      </c>
      <c r="C537" t="s">
        <v>214</v>
      </c>
      <c r="D537" t="s">
        <v>214</v>
      </c>
      <c r="E537" t="s">
        <v>214</v>
      </c>
      <c r="F537" t="s">
        <v>214</v>
      </c>
      <c r="G537" t="s">
        <v>214</v>
      </c>
      <c r="H537" t="s">
        <v>214</v>
      </c>
      <c r="I537" t="s">
        <v>214</v>
      </c>
      <c r="J537" t="s">
        <v>214</v>
      </c>
      <c r="K537" t="s">
        <v>214</v>
      </c>
      <c r="L537" t="s">
        <v>214</v>
      </c>
      <c r="M537" t="s">
        <v>214</v>
      </c>
      <c r="N537" t="s">
        <v>214</v>
      </c>
      <c r="O537" t="s">
        <v>214</v>
      </c>
      <c r="BA537" t="s">
        <v>3215</v>
      </c>
      <c r="BB537">
        <v>0</v>
      </c>
    </row>
    <row r="538" spans="1:54" x14ac:dyDescent="0.25">
      <c r="A538">
        <v>336257</v>
      </c>
      <c r="B538" t="s">
        <v>121</v>
      </c>
      <c r="C538" t="s">
        <v>214</v>
      </c>
      <c r="D538" t="s">
        <v>214</v>
      </c>
      <c r="E538" t="s">
        <v>214</v>
      </c>
      <c r="F538" t="s">
        <v>214</v>
      </c>
      <c r="H538" t="s">
        <v>214</v>
      </c>
      <c r="I538" t="s">
        <v>214</v>
      </c>
      <c r="J538" t="s">
        <v>214</v>
      </c>
      <c r="K538" t="s">
        <v>214</v>
      </c>
      <c r="M538" t="s">
        <v>214</v>
      </c>
      <c r="N538" t="s">
        <v>214</v>
      </c>
      <c r="O538" t="s">
        <v>214</v>
      </c>
      <c r="BA538" t="s">
        <v>3215</v>
      </c>
      <c r="BB538">
        <v>0</v>
      </c>
    </row>
    <row r="539" spans="1:54" x14ac:dyDescent="0.25">
      <c r="A539">
        <v>336260</v>
      </c>
      <c r="B539" t="s">
        <v>121</v>
      </c>
      <c r="C539" t="s">
        <v>214</v>
      </c>
      <c r="D539" t="s">
        <v>214</v>
      </c>
      <c r="E539" t="s">
        <v>214</v>
      </c>
      <c r="F539" t="s">
        <v>214</v>
      </c>
      <c r="G539" t="s">
        <v>214</v>
      </c>
      <c r="H539" t="s">
        <v>214</v>
      </c>
      <c r="I539" t="s">
        <v>214</v>
      </c>
      <c r="J539" t="s">
        <v>214</v>
      </c>
      <c r="K539" t="s">
        <v>214</v>
      </c>
      <c r="L539" t="s">
        <v>214</v>
      </c>
      <c r="M539" t="s">
        <v>214</v>
      </c>
      <c r="N539" t="s">
        <v>214</v>
      </c>
      <c r="O539" t="s">
        <v>214</v>
      </c>
      <c r="BA539" t="s">
        <v>3215</v>
      </c>
      <c r="BB539">
        <v>0</v>
      </c>
    </row>
    <row r="540" spans="1:54" x14ac:dyDescent="0.25">
      <c r="A540">
        <v>336261</v>
      </c>
      <c r="B540" t="s">
        <v>121</v>
      </c>
      <c r="D540" t="s">
        <v>214</v>
      </c>
      <c r="F540" t="s">
        <v>214</v>
      </c>
      <c r="J540" t="s">
        <v>214</v>
      </c>
      <c r="K540" t="s">
        <v>214</v>
      </c>
      <c r="L540" t="s">
        <v>214</v>
      </c>
      <c r="M540" t="s">
        <v>214</v>
      </c>
      <c r="N540" t="s">
        <v>214</v>
      </c>
      <c r="O540" t="s">
        <v>214</v>
      </c>
      <c r="BA540" t="s">
        <v>3215</v>
      </c>
      <c r="BB540">
        <v>0</v>
      </c>
    </row>
    <row r="541" spans="1:54" x14ac:dyDescent="0.25">
      <c r="A541">
        <v>336264</v>
      </c>
      <c r="B541" t="s">
        <v>121</v>
      </c>
      <c r="C541" t="s">
        <v>214</v>
      </c>
      <c r="D541" t="s">
        <v>214</v>
      </c>
      <c r="E541" t="s">
        <v>214</v>
      </c>
      <c r="F541" t="s">
        <v>214</v>
      </c>
      <c r="G541" t="s">
        <v>214</v>
      </c>
      <c r="H541" t="s">
        <v>214</v>
      </c>
      <c r="I541" t="s">
        <v>214</v>
      </c>
      <c r="J541" t="s">
        <v>214</v>
      </c>
      <c r="K541" t="s">
        <v>214</v>
      </c>
      <c r="L541" t="s">
        <v>214</v>
      </c>
      <c r="M541" t="s">
        <v>214</v>
      </c>
      <c r="N541" t="s">
        <v>214</v>
      </c>
      <c r="O541" t="s">
        <v>214</v>
      </c>
      <c r="BA541" t="s">
        <v>3215</v>
      </c>
      <c r="BB541">
        <v>0</v>
      </c>
    </row>
    <row r="542" spans="1:54" x14ac:dyDescent="0.25">
      <c r="A542">
        <v>336265</v>
      </c>
      <c r="B542" t="s">
        <v>121</v>
      </c>
      <c r="C542" t="s">
        <v>214</v>
      </c>
      <c r="D542" t="s">
        <v>214</v>
      </c>
      <c r="E542" t="s">
        <v>214</v>
      </c>
      <c r="F542" t="s">
        <v>214</v>
      </c>
      <c r="G542" t="s">
        <v>214</v>
      </c>
      <c r="H542" t="s">
        <v>214</v>
      </c>
      <c r="I542" t="s">
        <v>214</v>
      </c>
      <c r="J542" t="s">
        <v>214</v>
      </c>
      <c r="K542" t="s">
        <v>214</v>
      </c>
      <c r="L542" t="s">
        <v>214</v>
      </c>
      <c r="M542" t="s">
        <v>214</v>
      </c>
      <c r="N542" t="s">
        <v>214</v>
      </c>
      <c r="O542" t="s">
        <v>214</v>
      </c>
      <c r="BA542" t="s">
        <v>3215</v>
      </c>
      <c r="BB542">
        <v>0</v>
      </c>
    </row>
    <row r="543" spans="1:54" x14ac:dyDescent="0.25">
      <c r="A543">
        <v>336266</v>
      </c>
      <c r="B543" t="s">
        <v>121</v>
      </c>
      <c r="C543" t="s">
        <v>214</v>
      </c>
      <c r="D543" t="s">
        <v>214</v>
      </c>
      <c r="E543" t="s">
        <v>214</v>
      </c>
      <c r="G543" t="s">
        <v>214</v>
      </c>
      <c r="H543" t="s">
        <v>214</v>
      </c>
      <c r="I543" t="s">
        <v>214</v>
      </c>
      <c r="J543" t="s">
        <v>214</v>
      </c>
      <c r="K543" t="s">
        <v>214</v>
      </c>
      <c r="L543" t="s">
        <v>214</v>
      </c>
      <c r="M543" t="s">
        <v>214</v>
      </c>
      <c r="N543" t="s">
        <v>214</v>
      </c>
      <c r="O543" t="s">
        <v>214</v>
      </c>
      <c r="BA543" t="s">
        <v>3215</v>
      </c>
      <c r="BB543">
        <v>0</v>
      </c>
    </row>
    <row r="544" spans="1:54" x14ac:dyDescent="0.25">
      <c r="A544">
        <v>336267</v>
      </c>
      <c r="B544" t="s">
        <v>121</v>
      </c>
      <c r="D544" t="s">
        <v>214</v>
      </c>
      <c r="F544" t="s">
        <v>214</v>
      </c>
      <c r="G544" t="s">
        <v>214</v>
      </c>
      <c r="H544" t="s">
        <v>214</v>
      </c>
      <c r="I544" t="s">
        <v>214</v>
      </c>
      <c r="J544" t="s">
        <v>214</v>
      </c>
      <c r="K544" t="s">
        <v>214</v>
      </c>
      <c r="L544" t="s">
        <v>214</v>
      </c>
      <c r="M544" t="s">
        <v>214</v>
      </c>
      <c r="N544" t="s">
        <v>214</v>
      </c>
      <c r="O544" t="s">
        <v>214</v>
      </c>
      <c r="BA544" t="s">
        <v>3215</v>
      </c>
      <c r="BB544">
        <v>0</v>
      </c>
    </row>
    <row r="545" spans="1:54" x14ac:dyDescent="0.25">
      <c r="A545">
        <v>336269</v>
      </c>
      <c r="B545" t="s">
        <v>121</v>
      </c>
      <c r="C545" t="s">
        <v>214</v>
      </c>
      <c r="D545" t="s">
        <v>214</v>
      </c>
      <c r="E545" t="s">
        <v>214</v>
      </c>
      <c r="F545" t="s">
        <v>214</v>
      </c>
      <c r="G545" t="s">
        <v>214</v>
      </c>
      <c r="H545" t="s">
        <v>214</v>
      </c>
      <c r="I545" t="s">
        <v>214</v>
      </c>
      <c r="J545" t="s">
        <v>214</v>
      </c>
      <c r="K545" t="s">
        <v>214</v>
      </c>
      <c r="L545" t="s">
        <v>214</v>
      </c>
      <c r="M545" t="s">
        <v>214</v>
      </c>
      <c r="N545" t="s">
        <v>214</v>
      </c>
      <c r="O545" t="s">
        <v>214</v>
      </c>
      <c r="BA545" t="s">
        <v>3215</v>
      </c>
      <c r="BB545">
        <v>0</v>
      </c>
    </row>
    <row r="546" spans="1:54" x14ac:dyDescent="0.25">
      <c r="A546">
        <v>336270</v>
      </c>
      <c r="B546" t="s">
        <v>121</v>
      </c>
      <c r="C546" t="s">
        <v>214</v>
      </c>
      <c r="E546" t="s">
        <v>214</v>
      </c>
      <c r="F546" t="s">
        <v>214</v>
      </c>
      <c r="G546" t="s">
        <v>214</v>
      </c>
      <c r="H546" t="s">
        <v>214</v>
      </c>
      <c r="I546" t="s">
        <v>214</v>
      </c>
      <c r="J546" t="s">
        <v>214</v>
      </c>
      <c r="K546" t="s">
        <v>214</v>
      </c>
      <c r="L546" t="s">
        <v>214</v>
      </c>
      <c r="M546" t="s">
        <v>214</v>
      </c>
      <c r="N546" t="s">
        <v>214</v>
      </c>
      <c r="O546" t="s">
        <v>214</v>
      </c>
      <c r="BA546" t="s">
        <v>3215</v>
      </c>
      <c r="BB546">
        <v>0</v>
      </c>
    </row>
    <row r="547" spans="1:54" x14ac:dyDescent="0.25">
      <c r="A547">
        <v>336271</v>
      </c>
      <c r="B547" t="s">
        <v>121</v>
      </c>
      <c r="C547" t="s">
        <v>214</v>
      </c>
      <c r="D547" t="s">
        <v>214</v>
      </c>
      <c r="E547" t="s">
        <v>214</v>
      </c>
      <c r="F547" t="s">
        <v>214</v>
      </c>
      <c r="G547" t="s">
        <v>214</v>
      </c>
      <c r="H547" t="s">
        <v>214</v>
      </c>
      <c r="I547" t="s">
        <v>214</v>
      </c>
      <c r="J547" t="s">
        <v>214</v>
      </c>
      <c r="K547" t="s">
        <v>214</v>
      </c>
      <c r="L547" t="s">
        <v>214</v>
      </c>
      <c r="M547" t="s">
        <v>214</v>
      </c>
      <c r="N547" t="s">
        <v>214</v>
      </c>
      <c r="O547" t="s">
        <v>214</v>
      </c>
      <c r="BA547" t="s">
        <v>3215</v>
      </c>
      <c r="BB547">
        <v>0</v>
      </c>
    </row>
    <row r="548" spans="1:54" x14ac:dyDescent="0.25">
      <c r="A548">
        <v>336272</v>
      </c>
      <c r="B548" t="s">
        <v>121</v>
      </c>
      <c r="C548" t="s">
        <v>214</v>
      </c>
      <c r="D548" t="s">
        <v>214</v>
      </c>
      <c r="F548" t="s">
        <v>214</v>
      </c>
      <c r="G548" t="s">
        <v>214</v>
      </c>
      <c r="H548" t="s">
        <v>214</v>
      </c>
      <c r="I548" t="s">
        <v>214</v>
      </c>
      <c r="J548" t="s">
        <v>214</v>
      </c>
      <c r="K548" t="s">
        <v>214</v>
      </c>
      <c r="L548" t="s">
        <v>214</v>
      </c>
      <c r="M548" t="s">
        <v>214</v>
      </c>
      <c r="N548" t="s">
        <v>214</v>
      </c>
      <c r="O548" t="s">
        <v>214</v>
      </c>
      <c r="BA548" t="s">
        <v>3215</v>
      </c>
      <c r="BB548">
        <v>0</v>
      </c>
    </row>
    <row r="549" spans="1:54" x14ac:dyDescent="0.25">
      <c r="A549">
        <v>336280</v>
      </c>
      <c r="B549" t="s">
        <v>121</v>
      </c>
      <c r="C549" t="s">
        <v>214</v>
      </c>
      <c r="D549" t="s">
        <v>214</v>
      </c>
      <c r="E549" t="s">
        <v>214</v>
      </c>
      <c r="F549" t="s">
        <v>214</v>
      </c>
      <c r="G549" t="s">
        <v>214</v>
      </c>
      <c r="H549" t="s">
        <v>214</v>
      </c>
      <c r="I549" t="s">
        <v>214</v>
      </c>
      <c r="J549" t="s">
        <v>214</v>
      </c>
      <c r="K549" t="s">
        <v>214</v>
      </c>
      <c r="L549" t="s">
        <v>214</v>
      </c>
      <c r="M549" t="s">
        <v>214</v>
      </c>
      <c r="N549" t="s">
        <v>214</v>
      </c>
      <c r="O549" t="s">
        <v>214</v>
      </c>
      <c r="BA549" t="s">
        <v>3215</v>
      </c>
      <c r="BB549">
        <v>0</v>
      </c>
    </row>
    <row r="550" spans="1:54" x14ac:dyDescent="0.25">
      <c r="A550">
        <v>336284</v>
      </c>
      <c r="B550" t="s">
        <v>121</v>
      </c>
      <c r="C550" t="s">
        <v>214</v>
      </c>
      <c r="D550" t="s">
        <v>214</v>
      </c>
      <c r="E550" t="s">
        <v>214</v>
      </c>
      <c r="F550" t="s">
        <v>214</v>
      </c>
      <c r="G550" t="s">
        <v>214</v>
      </c>
      <c r="H550" t="s">
        <v>214</v>
      </c>
      <c r="I550" t="s">
        <v>214</v>
      </c>
      <c r="J550" t="s">
        <v>214</v>
      </c>
      <c r="K550" t="s">
        <v>214</v>
      </c>
      <c r="L550" t="s">
        <v>214</v>
      </c>
      <c r="M550" t="s">
        <v>214</v>
      </c>
      <c r="N550" t="s">
        <v>214</v>
      </c>
      <c r="O550" t="s">
        <v>214</v>
      </c>
      <c r="BA550" t="s">
        <v>3215</v>
      </c>
      <c r="BB550">
        <v>0</v>
      </c>
    </row>
    <row r="551" spans="1:54" x14ac:dyDescent="0.25">
      <c r="A551">
        <v>336286</v>
      </c>
      <c r="B551" t="s">
        <v>121</v>
      </c>
      <c r="C551" t="s">
        <v>214</v>
      </c>
      <c r="D551" t="s">
        <v>214</v>
      </c>
      <c r="E551" t="s">
        <v>214</v>
      </c>
      <c r="F551" t="s">
        <v>214</v>
      </c>
      <c r="G551" t="s">
        <v>214</v>
      </c>
      <c r="H551" t="s">
        <v>214</v>
      </c>
      <c r="I551" t="s">
        <v>214</v>
      </c>
      <c r="J551" t="s">
        <v>214</v>
      </c>
      <c r="K551" t="s">
        <v>214</v>
      </c>
      <c r="L551" t="s">
        <v>214</v>
      </c>
      <c r="M551" t="s">
        <v>214</v>
      </c>
      <c r="N551" t="s">
        <v>214</v>
      </c>
      <c r="O551" t="s">
        <v>214</v>
      </c>
      <c r="BA551" t="s">
        <v>3215</v>
      </c>
      <c r="BB551">
        <v>0</v>
      </c>
    </row>
    <row r="552" spans="1:54" x14ac:dyDescent="0.25">
      <c r="A552">
        <v>336288</v>
      </c>
      <c r="B552" t="s">
        <v>121</v>
      </c>
      <c r="C552" t="s">
        <v>214</v>
      </c>
      <c r="D552" t="s">
        <v>214</v>
      </c>
      <c r="E552" t="s">
        <v>214</v>
      </c>
      <c r="F552" t="s">
        <v>214</v>
      </c>
      <c r="G552" t="s">
        <v>214</v>
      </c>
      <c r="H552" t="s">
        <v>214</v>
      </c>
      <c r="I552" t="s">
        <v>214</v>
      </c>
      <c r="J552" t="s">
        <v>214</v>
      </c>
      <c r="K552" t="s">
        <v>214</v>
      </c>
      <c r="L552" t="s">
        <v>214</v>
      </c>
      <c r="M552" t="s">
        <v>214</v>
      </c>
      <c r="N552" t="s">
        <v>214</v>
      </c>
      <c r="O552" t="s">
        <v>214</v>
      </c>
      <c r="BA552" t="s">
        <v>3215</v>
      </c>
      <c r="BB552">
        <v>0</v>
      </c>
    </row>
    <row r="553" spans="1:54" x14ac:dyDescent="0.25">
      <c r="A553">
        <v>336290</v>
      </c>
      <c r="B553" t="s">
        <v>121</v>
      </c>
      <c r="C553" t="s">
        <v>214</v>
      </c>
      <c r="E553" t="s">
        <v>214</v>
      </c>
      <c r="F553" t="s">
        <v>214</v>
      </c>
      <c r="G553" t="s">
        <v>214</v>
      </c>
      <c r="H553" t="s">
        <v>214</v>
      </c>
      <c r="J553" t="s">
        <v>214</v>
      </c>
      <c r="K553" t="s">
        <v>214</v>
      </c>
      <c r="L553" t="s">
        <v>214</v>
      </c>
      <c r="M553" t="s">
        <v>214</v>
      </c>
      <c r="N553" t="s">
        <v>214</v>
      </c>
      <c r="O553" t="s">
        <v>214</v>
      </c>
      <c r="BA553" t="s">
        <v>3215</v>
      </c>
      <c r="BB553">
        <v>0</v>
      </c>
    </row>
    <row r="554" spans="1:54" x14ac:dyDescent="0.25">
      <c r="A554">
        <v>336293</v>
      </c>
      <c r="B554" t="s">
        <v>121</v>
      </c>
      <c r="C554" t="s">
        <v>214</v>
      </c>
      <c r="D554" t="s">
        <v>214</v>
      </c>
      <c r="E554" t="s">
        <v>214</v>
      </c>
      <c r="F554" t="s">
        <v>214</v>
      </c>
      <c r="G554" t="s">
        <v>214</v>
      </c>
      <c r="H554" t="s">
        <v>214</v>
      </c>
      <c r="I554" t="s">
        <v>214</v>
      </c>
      <c r="J554" t="s">
        <v>214</v>
      </c>
      <c r="K554" t="s">
        <v>214</v>
      </c>
      <c r="L554" t="s">
        <v>214</v>
      </c>
      <c r="M554" t="s">
        <v>214</v>
      </c>
      <c r="N554" t="s">
        <v>214</v>
      </c>
      <c r="O554" t="s">
        <v>214</v>
      </c>
      <c r="BA554" t="s">
        <v>3215</v>
      </c>
      <c r="BB554">
        <v>0</v>
      </c>
    </row>
    <row r="555" spans="1:54" x14ac:dyDescent="0.25">
      <c r="A555">
        <v>336294</v>
      </c>
      <c r="B555" t="s">
        <v>121</v>
      </c>
      <c r="C555" t="s">
        <v>214</v>
      </c>
      <c r="D555" t="s">
        <v>214</v>
      </c>
      <c r="E555" t="s">
        <v>214</v>
      </c>
      <c r="F555" t="s">
        <v>214</v>
      </c>
      <c r="G555" t="s">
        <v>214</v>
      </c>
      <c r="H555" t="s">
        <v>214</v>
      </c>
      <c r="I555" t="s">
        <v>214</v>
      </c>
      <c r="J555" t="s">
        <v>214</v>
      </c>
      <c r="K555" t="s">
        <v>214</v>
      </c>
      <c r="L555" t="s">
        <v>214</v>
      </c>
      <c r="M555" t="s">
        <v>214</v>
      </c>
      <c r="N555" t="s">
        <v>214</v>
      </c>
      <c r="O555" t="s">
        <v>214</v>
      </c>
      <c r="BA555" t="s">
        <v>3215</v>
      </c>
      <c r="BB555">
        <v>0</v>
      </c>
    </row>
    <row r="556" spans="1:54" x14ac:dyDescent="0.25">
      <c r="A556">
        <v>336297</v>
      </c>
      <c r="B556" t="s">
        <v>121</v>
      </c>
      <c r="C556" t="s">
        <v>214</v>
      </c>
      <c r="D556" t="s">
        <v>214</v>
      </c>
      <c r="E556" t="s">
        <v>214</v>
      </c>
      <c r="F556" t="s">
        <v>214</v>
      </c>
      <c r="G556" t="s">
        <v>214</v>
      </c>
      <c r="H556" t="s">
        <v>214</v>
      </c>
      <c r="I556" t="s">
        <v>214</v>
      </c>
      <c r="J556" t="s">
        <v>214</v>
      </c>
      <c r="K556" t="s">
        <v>214</v>
      </c>
      <c r="L556" t="s">
        <v>214</v>
      </c>
      <c r="M556" t="s">
        <v>214</v>
      </c>
      <c r="N556" t="s">
        <v>214</v>
      </c>
      <c r="O556" t="s">
        <v>214</v>
      </c>
      <c r="BA556" t="s">
        <v>3215</v>
      </c>
      <c r="BB556">
        <v>0</v>
      </c>
    </row>
    <row r="557" spans="1:54" x14ac:dyDescent="0.25">
      <c r="A557">
        <v>336298</v>
      </c>
      <c r="B557" t="s">
        <v>121</v>
      </c>
      <c r="C557" t="s">
        <v>214</v>
      </c>
      <c r="D557" t="s">
        <v>214</v>
      </c>
      <c r="E557" t="s">
        <v>214</v>
      </c>
      <c r="F557" t="s">
        <v>214</v>
      </c>
      <c r="G557" t="s">
        <v>214</v>
      </c>
      <c r="H557" t="s">
        <v>214</v>
      </c>
      <c r="I557" t="s">
        <v>214</v>
      </c>
      <c r="J557" t="s">
        <v>214</v>
      </c>
      <c r="K557" t="s">
        <v>214</v>
      </c>
      <c r="L557" t="s">
        <v>214</v>
      </c>
      <c r="M557" t="s">
        <v>214</v>
      </c>
      <c r="N557" t="s">
        <v>214</v>
      </c>
      <c r="O557" t="s">
        <v>214</v>
      </c>
      <c r="BA557" t="s">
        <v>3215</v>
      </c>
      <c r="BB557">
        <v>0</v>
      </c>
    </row>
    <row r="558" spans="1:54" x14ac:dyDescent="0.25">
      <c r="A558">
        <v>336302</v>
      </c>
      <c r="B558" t="s">
        <v>121</v>
      </c>
      <c r="C558" t="s">
        <v>214</v>
      </c>
      <c r="D558" t="s">
        <v>214</v>
      </c>
      <c r="E558" t="s">
        <v>214</v>
      </c>
      <c r="F558" t="s">
        <v>214</v>
      </c>
      <c r="G558" t="s">
        <v>214</v>
      </c>
      <c r="H558" t="s">
        <v>214</v>
      </c>
      <c r="I558" t="s">
        <v>214</v>
      </c>
      <c r="J558" t="s">
        <v>214</v>
      </c>
      <c r="K558" t="s">
        <v>214</v>
      </c>
      <c r="L558" t="s">
        <v>214</v>
      </c>
      <c r="M558" t="s">
        <v>214</v>
      </c>
      <c r="N558" t="s">
        <v>214</v>
      </c>
      <c r="O558" t="s">
        <v>214</v>
      </c>
      <c r="BA558" t="s">
        <v>3215</v>
      </c>
      <c r="BB558">
        <v>0</v>
      </c>
    </row>
    <row r="559" spans="1:54" x14ac:dyDescent="0.25">
      <c r="A559">
        <v>336303</v>
      </c>
      <c r="B559" t="s">
        <v>121</v>
      </c>
      <c r="E559" t="s">
        <v>214</v>
      </c>
      <c r="F559" t="s">
        <v>214</v>
      </c>
      <c r="G559" t="s">
        <v>214</v>
      </c>
      <c r="H559" t="s">
        <v>214</v>
      </c>
      <c r="I559" t="s">
        <v>214</v>
      </c>
      <c r="J559" t="s">
        <v>214</v>
      </c>
      <c r="K559" t="s">
        <v>214</v>
      </c>
      <c r="L559" t="s">
        <v>214</v>
      </c>
      <c r="M559" t="s">
        <v>214</v>
      </c>
      <c r="N559" t="s">
        <v>214</v>
      </c>
      <c r="O559" t="s">
        <v>214</v>
      </c>
      <c r="BA559" t="s">
        <v>3215</v>
      </c>
      <c r="BB559">
        <v>0</v>
      </c>
    </row>
    <row r="560" spans="1:54" x14ac:dyDescent="0.25">
      <c r="A560">
        <v>336304</v>
      </c>
      <c r="B560" t="s">
        <v>121</v>
      </c>
      <c r="C560" t="s">
        <v>214</v>
      </c>
      <c r="D560" t="s">
        <v>214</v>
      </c>
      <c r="E560" t="s">
        <v>214</v>
      </c>
      <c r="F560" t="s">
        <v>214</v>
      </c>
      <c r="G560" t="s">
        <v>214</v>
      </c>
      <c r="H560" t="s">
        <v>214</v>
      </c>
      <c r="I560" t="s">
        <v>214</v>
      </c>
      <c r="J560" t="s">
        <v>214</v>
      </c>
      <c r="K560" t="s">
        <v>214</v>
      </c>
      <c r="L560" t="s">
        <v>214</v>
      </c>
      <c r="M560" t="s">
        <v>214</v>
      </c>
      <c r="N560" t="s">
        <v>214</v>
      </c>
      <c r="O560" t="s">
        <v>214</v>
      </c>
      <c r="BA560" t="s">
        <v>3215</v>
      </c>
      <c r="BB560">
        <v>0</v>
      </c>
    </row>
    <row r="561" spans="1:54" x14ac:dyDescent="0.25">
      <c r="A561">
        <v>336305</v>
      </c>
      <c r="B561" t="s">
        <v>121</v>
      </c>
      <c r="C561" t="s">
        <v>214</v>
      </c>
      <c r="D561" t="s">
        <v>214</v>
      </c>
      <c r="E561" t="s">
        <v>214</v>
      </c>
      <c r="F561" t="s">
        <v>214</v>
      </c>
      <c r="G561" t="s">
        <v>214</v>
      </c>
      <c r="H561" t="s">
        <v>214</v>
      </c>
      <c r="I561" t="s">
        <v>214</v>
      </c>
      <c r="J561" t="s">
        <v>214</v>
      </c>
      <c r="K561" t="s">
        <v>214</v>
      </c>
      <c r="L561" t="s">
        <v>214</v>
      </c>
      <c r="M561" t="s">
        <v>214</v>
      </c>
      <c r="N561" t="s">
        <v>214</v>
      </c>
      <c r="O561" t="s">
        <v>214</v>
      </c>
      <c r="BA561" t="s">
        <v>3215</v>
      </c>
      <c r="BB561">
        <v>0</v>
      </c>
    </row>
    <row r="562" spans="1:54" x14ac:dyDescent="0.25">
      <c r="A562">
        <v>336308</v>
      </c>
      <c r="B562" t="s">
        <v>121</v>
      </c>
      <c r="C562" t="s">
        <v>214</v>
      </c>
      <c r="D562" t="s">
        <v>214</v>
      </c>
      <c r="E562" t="s">
        <v>214</v>
      </c>
      <c r="F562" t="s">
        <v>214</v>
      </c>
      <c r="G562" t="s">
        <v>214</v>
      </c>
      <c r="H562" t="s">
        <v>214</v>
      </c>
      <c r="I562" t="s">
        <v>214</v>
      </c>
      <c r="J562" t="s">
        <v>214</v>
      </c>
      <c r="K562" t="s">
        <v>214</v>
      </c>
      <c r="L562" t="s">
        <v>214</v>
      </c>
      <c r="M562" t="s">
        <v>214</v>
      </c>
      <c r="N562" t="s">
        <v>214</v>
      </c>
      <c r="O562" t="s">
        <v>214</v>
      </c>
      <c r="BA562" t="s">
        <v>3215</v>
      </c>
      <c r="BB562">
        <v>0</v>
      </c>
    </row>
    <row r="563" spans="1:54" x14ac:dyDescent="0.25">
      <c r="A563">
        <v>336309</v>
      </c>
      <c r="B563" t="s">
        <v>121</v>
      </c>
      <c r="C563" t="s">
        <v>214</v>
      </c>
      <c r="D563" t="s">
        <v>214</v>
      </c>
      <c r="E563" t="s">
        <v>214</v>
      </c>
      <c r="F563" t="s">
        <v>214</v>
      </c>
      <c r="G563" t="s">
        <v>214</v>
      </c>
      <c r="H563" t="s">
        <v>214</v>
      </c>
      <c r="I563" t="s">
        <v>214</v>
      </c>
      <c r="J563" t="s">
        <v>214</v>
      </c>
      <c r="K563" t="s">
        <v>214</v>
      </c>
      <c r="L563" t="s">
        <v>214</v>
      </c>
      <c r="M563" t="s">
        <v>214</v>
      </c>
      <c r="N563" t="s">
        <v>214</v>
      </c>
      <c r="O563" t="s">
        <v>214</v>
      </c>
      <c r="BA563" t="s">
        <v>3215</v>
      </c>
      <c r="BB563">
        <v>0</v>
      </c>
    </row>
    <row r="564" spans="1:54" x14ac:dyDescent="0.25">
      <c r="A564">
        <v>336312</v>
      </c>
      <c r="B564" t="s">
        <v>121</v>
      </c>
      <c r="E564" t="s">
        <v>214</v>
      </c>
      <c r="J564" t="s">
        <v>214</v>
      </c>
      <c r="K564" t="s">
        <v>214</v>
      </c>
      <c r="L564" t="s">
        <v>214</v>
      </c>
      <c r="M564" t="s">
        <v>214</v>
      </c>
      <c r="N564" t="s">
        <v>214</v>
      </c>
      <c r="O564" t="s">
        <v>214</v>
      </c>
      <c r="BA564" t="s">
        <v>3215</v>
      </c>
      <c r="BB564">
        <v>0</v>
      </c>
    </row>
    <row r="565" spans="1:54" x14ac:dyDescent="0.25">
      <c r="A565">
        <v>336313</v>
      </c>
      <c r="B565" t="s">
        <v>121</v>
      </c>
      <c r="C565" t="s">
        <v>214</v>
      </c>
      <c r="E565" t="s">
        <v>214</v>
      </c>
      <c r="F565" t="s">
        <v>214</v>
      </c>
      <c r="G565" t="s">
        <v>214</v>
      </c>
      <c r="H565" t="s">
        <v>214</v>
      </c>
      <c r="I565" t="s">
        <v>214</v>
      </c>
      <c r="J565" t="s">
        <v>214</v>
      </c>
      <c r="K565" t="s">
        <v>214</v>
      </c>
      <c r="L565" t="s">
        <v>214</v>
      </c>
      <c r="M565" t="s">
        <v>214</v>
      </c>
      <c r="N565" t="s">
        <v>214</v>
      </c>
      <c r="O565" t="s">
        <v>214</v>
      </c>
      <c r="BA565" t="s">
        <v>3215</v>
      </c>
      <c r="BB565">
        <v>0</v>
      </c>
    </row>
    <row r="566" spans="1:54" x14ac:dyDescent="0.25">
      <c r="A566">
        <v>336317</v>
      </c>
      <c r="B566" t="s">
        <v>121</v>
      </c>
      <c r="C566" t="s">
        <v>214</v>
      </c>
      <c r="E566" t="s">
        <v>214</v>
      </c>
      <c r="F566" t="s">
        <v>214</v>
      </c>
      <c r="G566" t="s">
        <v>214</v>
      </c>
      <c r="H566" t="s">
        <v>214</v>
      </c>
      <c r="I566" t="s">
        <v>214</v>
      </c>
      <c r="J566" t="s">
        <v>214</v>
      </c>
      <c r="K566" t="s">
        <v>214</v>
      </c>
      <c r="L566" t="s">
        <v>214</v>
      </c>
      <c r="M566" t="s">
        <v>214</v>
      </c>
      <c r="N566" t="s">
        <v>214</v>
      </c>
      <c r="O566" t="s">
        <v>214</v>
      </c>
      <c r="BA566" t="s">
        <v>3215</v>
      </c>
      <c r="BB566">
        <v>0</v>
      </c>
    </row>
    <row r="567" spans="1:54" x14ac:dyDescent="0.25">
      <c r="A567">
        <v>336318</v>
      </c>
      <c r="B567" t="s">
        <v>121</v>
      </c>
      <c r="C567" t="s">
        <v>214</v>
      </c>
      <c r="D567" t="s">
        <v>214</v>
      </c>
      <c r="E567" t="s">
        <v>214</v>
      </c>
      <c r="F567" t="s">
        <v>214</v>
      </c>
      <c r="G567" t="s">
        <v>214</v>
      </c>
      <c r="H567" t="s">
        <v>214</v>
      </c>
      <c r="I567" t="s">
        <v>214</v>
      </c>
      <c r="J567" t="s">
        <v>214</v>
      </c>
      <c r="K567" t="s">
        <v>214</v>
      </c>
      <c r="L567" t="s">
        <v>214</v>
      </c>
      <c r="M567" t="s">
        <v>214</v>
      </c>
      <c r="N567" t="s">
        <v>214</v>
      </c>
      <c r="O567" t="s">
        <v>214</v>
      </c>
      <c r="BA567" t="s">
        <v>3215</v>
      </c>
      <c r="BB567">
        <v>0</v>
      </c>
    </row>
    <row r="568" spans="1:54" x14ac:dyDescent="0.25">
      <c r="A568">
        <v>336319</v>
      </c>
      <c r="B568" t="s">
        <v>121</v>
      </c>
      <c r="C568" t="s">
        <v>214</v>
      </c>
      <c r="D568" t="s">
        <v>214</v>
      </c>
      <c r="E568" t="s">
        <v>214</v>
      </c>
      <c r="F568" t="s">
        <v>214</v>
      </c>
      <c r="G568" t="s">
        <v>214</v>
      </c>
      <c r="H568" t="s">
        <v>214</v>
      </c>
      <c r="I568" t="s">
        <v>214</v>
      </c>
      <c r="J568" t="s">
        <v>214</v>
      </c>
      <c r="K568" t="s">
        <v>214</v>
      </c>
      <c r="L568" t="s">
        <v>214</v>
      </c>
      <c r="M568" t="s">
        <v>214</v>
      </c>
      <c r="N568" t="s">
        <v>214</v>
      </c>
      <c r="O568" t="s">
        <v>214</v>
      </c>
      <c r="BA568" t="s">
        <v>3215</v>
      </c>
      <c r="BB568">
        <v>0</v>
      </c>
    </row>
    <row r="569" spans="1:54" x14ac:dyDescent="0.25">
      <c r="A569">
        <v>336320</v>
      </c>
      <c r="B569" t="s">
        <v>121</v>
      </c>
      <c r="C569" t="s">
        <v>214</v>
      </c>
      <c r="D569" t="s">
        <v>214</v>
      </c>
      <c r="E569" t="s">
        <v>214</v>
      </c>
      <c r="F569" t="s">
        <v>214</v>
      </c>
      <c r="G569" t="s">
        <v>214</v>
      </c>
      <c r="H569" t="s">
        <v>214</v>
      </c>
      <c r="I569" t="s">
        <v>214</v>
      </c>
      <c r="J569" t="s">
        <v>214</v>
      </c>
      <c r="K569" t="s">
        <v>214</v>
      </c>
      <c r="L569" t="s">
        <v>214</v>
      </c>
      <c r="M569" t="s">
        <v>214</v>
      </c>
      <c r="N569" t="s">
        <v>214</v>
      </c>
      <c r="O569" t="s">
        <v>214</v>
      </c>
      <c r="BA569" t="s">
        <v>3215</v>
      </c>
      <c r="BB569">
        <v>0</v>
      </c>
    </row>
    <row r="570" spans="1:54" x14ac:dyDescent="0.25">
      <c r="A570">
        <v>336321</v>
      </c>
      <c r="B570" t="s">
        <v>121</v>
      </c>
      <c r="C570" t="s">
        <v>214</v>
      </c>
      <c r="F570" t="s">
        <v>214</v>
      </c>
      <c r="G570" t="s">
        <v>214</v>
      </c>
      <c r="H570" t="s">
        <v>214</v>
      </c>
      <c r="I570" t="s">
        <v>214</v>
      </c>
      <c r="J570" t="s">
        <v>214</v>
      </c>
      <c r="K570" t="s">
        <v>214</v>
      </c>
      <c r="L570" t="s">
        <v>214</v>
      </c>
      <c r="M570" t="s">
        <v>214</v>
      </c>
      <c r="N570" t="s">
        <v>214</v>
      </c>
      <c r="O570" t="s">
        <v>214</v>
      </c>
      <c r="BA570" t="s">
        <v>3215</v>
      </c>
      <c r="BB570">
        <v>0</v>
      </c>
    </row>
    <row r="571" spans="1:54" x14ac:dyDescent="0.25">
      <c r="A571">
        <v>336323</v>
      </c>
      <c r="B571" t="s">
        <v>121</v>
      </c>
      <c r="C571" t="s">
        <v>214</v>
      </c>
      <c r="E571" t="s">
        <v>214</v>
      </c>
      <c r="F571" t="s">
        <v>214</v>
      </c>
      <c r="G571" t="s">
        <v>214</v>
      </c>
      <c r="H571" t="s">
        <v>214</v>
      </c>
      <c r="I571" t="s">
        <v>214</v>
      </c>
      <c r="J571" t="s">
        <v>214</v>
      </c>
      <c r="K571" t="s">
        <v>214</v>
      </c>
      <c r="L571" t="s">
        <v>214</v>
      </c>
      <c r="M571" t="s">
        <v>214</v>
      </c>
      <c r="N571" t="s">
        <v>214</v>
      </c>
      <c r="O571" t="s">
        <v>214</v>
      </c>
      <c r="BA571" t="s">
        <v>3215</v>
      </c>
      <c r="BB571">
        <v>0</v>
      </c>
    </row>
    <row r="572" spans="1:54" x14ac:dyDescent="0.25">
      <c r="A572">
        <v>336326</v>
      </c>
      <c r="B572" t="s">
        <v>121</v>
      </c>
      <c r="C572" t="s">
        <v>214</v>
      </c>
      <c r="E572" t="s">
        <v>214</v>
      </c>
      <c r="F572" t="s">
        <v>214</v>
      </c>
      <c r="G572" t="s">
        <v>214</v>
      </c>
      <c r="H572" t="s">
        <v>214</v>
      </c>
      <c r="I572" t="s">
        <v>214</v>
      </c>
      <c r="J572" t="s">
        <v>214</v>
      </c>
      <c r="K572" t="s">
        <v>214</v>
      </c>
      <c r="L572" t="s">
        <v>214</v>
      </c>
      <c r="M572" t="s">
        <v>214</v>
      </c>
      <c r="N572" t="s">
        <v>214</v>
      </c>
      <c r="O572" t="s">
        <v>214</v>
      </c>
      <c r="BA572" t="s">
        <v>3215</v>
      </c>
      <c r="BB572">
        <v>0</v>
      </c>
    </row>
    <row r="573" spans="1:54" x14ac:dyDescent="0.25">
      <c r="A573">
        <v>336327</v>
      </c>
      <c r="B573" t="s">
        <v>121</v>
      </c>
      <c r="C573" t="s">
        <v>214</v>
      </c>
      <c r="D573" t="s">
        <v>214</v>
      </c>
      <c r="E573" t="s">
        <v>214</v>
      </c>
      <c r="F573" t="s">
        <v>214</v>
      </c>
      <c r="H573" t="s">
        <v>214</v>
      </c>
      <c r="I573" t="s">
        <v>214</v>
      </c>
      <c r="J573" t="s">
        <v>214</v>
      </c>
      <c r="K573" t="s">
        <v>214</v>
      </c>
      <c r="L573" t="s">
        <v>214</v>
      </c>
      <c r="M573" t="s">
        <v>214</v>
      </c>
      <c r="N573" t="s">
        <v>214</v>
      </c>
      <c r="O573" t="s">
        <v>214</v>
      </c>
      <c r="BA573" t="s">
        <v>3215</v>
      </c>
      <c r="BB573">
        <v>0</v>
      </c>
    </row>
    <row r="574" spans="1:54" x14ac:dyDescent="0.25">
      <c r="A574">
        <v>336331</v>
      </c>
      <c r="B574" t="s">
        <v>121</v>
      </c>
      <c r="C574" t="s">
        <v>214</v>
      </c>
      <c r="D574" t="s">
        <v>214</v>
      </c>
      <c r="E574" t="s">
        <v>214</v>
      </c>
      <c r="F574" t="s">
        <v>214</v>
      </c>
      <c r="G574" t="s">
        <v>214</v>
      </c>
      <c r="H574" t="s">
        <v>214</v>
      </c>
      <c r="I574" t="s">
        <v>214</v>
      </c>
      <c r="J574" t="s">
        <v>214</v>
      </c>
      <c r="K574" t="s">
        <v>214</v>
      </c>
      <c r="L574" t="s">
        <v>214</v>
      </c>
      <c r="M574" t="s">
        <v>214</v>
      </c>
      <c r="N574" t="s">
        <v>214</v>
      </c>
      <c r="O574" t="s">
        <v>214</v>
      </c>
      <c r="BA574" t="s">
        <v>3215</v>
      </c>
      <c r="BB574">
        <v>0</v>
      </c>
    </row>
    <row r="575" spans="1:54" x14ac:dyDescent="0.25">
      <c r="A575">
        <v>336333</v>
      </c>
      <c r="B575" t="s">
        <v>121</v>
      </c>
      <c r="C575" t="s">
        <v>214</v>
      </c>
      <c r="D575" t="s">
        <v>214</v>
      </c>
      <c r="E575" t="s">
        <v>214</v>
      </c>
      <c r="F575" t="s">
        <v>214</v>
      </c>
      <c r="H575" t="s">
        <v>214</v>
      </c>
      <c r="I575" t="s">
        <v>214</v>
      </c>
      <c r="J575" t="s">
        <v>214</v>
      </c>
      <c r="K575" t="s">
        <v>214</v>
      </c>
      <c r="L575" t="s">
        <v>214</v>
      </c>
      <c r="M575" t="s">
        <v>214</v>
      </c>
      <c r="N575" t="s">
        <v>214</v>
      </c>
      <c r="O575" t="s">
        <v>214</v>
      </c>
      <c r="BA575" t="s">
        <v>3215</v>
      </c>
      <c r="BB575">
        <v>0</v>
      </c>
    </row>
    <row r="576" spans="1:54" x14ac:dyDescent="0.25">
      <c r="A576">
        <v>336339</v>
      </c>
      <c r="B576" t="s">
        <v>121</v>
      </c>
      <c r="C576" t="s">
        <v>214</v>
      </c>
      <c r="D576" t="s">
        <v>214</v>
      </c>
      <c r="F576" t="s">
        <v>214</v>
      </c>
      <c r="G576" t="s">
        <v>214</v>
      </c>
      <c r="H576" t="s">
        <v>214</v>
      </c>
      <c r="I576" t="s">
        <v>214</v>
      </c>
      <c r="J576" t="s">
        <v>214</v>
      </c>
      <c r="K576" t="s">
        <v>214</v>
      </c>
      <c r="L576" t="s">
        <v>214</v>
      </c>
      <c r="M576" t="s">
        <v>214</v>
      </c>
      <c r="N576" t="s">
        <v>214</v>
      </c>
      <c r="O576" t="s">
        <v>214</v>
      </c>
      <c r="BA576" t="s">
        <v>3215</v>
      </c>
      <c r="BB576">
        <v>0</v>
      </c>
    </row>
    <row r="577" spans="1:54" x14ac:dyDescent="0.25">
      <c r="A577">
        <v>336342</v>
      </c>
      <c r="B577" t="s">
        <v>121</v>
      </c>
      <c r="C577" t="s">
        <v>214</v>
      </c>
      <c r="D577" t="s">
        <v>214</v>
      </c>
      <c r="E577" t="s">
        <v>214</v>
      </c>
      <c r="F577" t="s">
        <v>214</v>
      </c>
      <c r="G577" t="s">
        <v>214</v>
      </c>
      <c r="H577" t="s">
        <v>214</v>
      </c>
      <c r="I577" t="s">
        <v>214</v>
      </c>
      <c r="J577" t="s">
        <v>214</v>
      </c>
      <c r="K577" t="s">
        <v>214</v>
      </c>
      <c r="L577" t="s">
        <v>214</v>
      </c>
      <c r="M577" t="s">
        <v>214</v>
      </c>
      <c r="N577" t="s">
        <v>214</v>
      </c>
      <c r="O577" t="s">
        <v>214</v>
      </c>
      <c r="BA577" t="s">
        <v>3215</v>
      </c>
      <c r="BB577">
        <v>0</v>
      </c>
    </row>
    <row r="578" spans="1:54" x14ac:dyDescent="0.25">
      <c r="A578">
        <v>336347</v>
      </c>
      <c r="B578" t="s">
        <v>121</v>
      </c>
      <c r="C578" t="s">
        <v>214</v>
      </c>
      <c r="D578" t="s">
        <v>214</v>
      </c>
      <c r="E578" t="s">
        <v>214</v>
      </c>
      <c r="F578" t="s">
        <v>214</v>
      </c>
      <c r="G578" t="s">
        <v>214</v>
      </c>
      <c r="H578" t="s">
        <v>214</v>
      </c>
      <c r="I578" t="s">
        <v>214</v>
      </c>
      <c r="J578" t="s">
        <v>214</v>
      </c>
      <c r="K578" t="s">
        <v>214</v>
      </c>
      <c r="L578" t="s">
        <v>214</v>
      </c>
      <c r="M578" t="s">
        <v>214</v>
      </c>
      <c r="N578" t="s">
        <v>214</v>
      </c>
      <c r="O578" t="s">
        <v>214</v>
      </c>
      <c r="BA578" t="s">
        <v>3215</v>
      </c>
      <c r="BB578">
        <v>0</v>
      </c>
    </row>
    <row r="579" spans="1:54" x14ac:dyDescent="0.25">
      <c r="A579">
        <v>336348</v>
      </c>
      <c r="B579" t="s">
        <v>121</v>
      </c>
      <c r="C579" t="s">
        <v>214</v>
      </c>
      <c r="D579" t="s">
        <v>214</v>
      </c>
      <c r="E579" t="s">
        <v>214</v>
      </c>
      <c r="F579" t="s">
        <v>214</v>
      </c>
      <c r="G579" t="s">
        <v>214</v>
      </c>
      <c r="H579" t="s">
        <v>214</v>
      </c>
      <c r="I579" t="s">
        <v>214</v>
      </c>
      <c r="J579" t="s">
        <v>214</v>
      </c>
      <c r="K579" t="s">
        <v>214</v>
      </c>
      <c r="L579" t="s">
        <v>214</v>
      </c>
      <c r="M579" t="s">
        <v>214</v>
      </c>
      <c r="N579" t="s">
        <v>214</v>
      </c>
      <c r="O579" t="s">
        <v>214</v>
      </c>
      <c r="BA579" t="s">
        <v>3215</v>
      </c>
      <c r="BB579">
        <v>0</v>
      </c>
    </row>
    <row r="580" spans="1:54" x14ac:dyDescent="0.25">
      <c r="A580">
        <v>336349</v>
      </c>
      <c r="B580" t="s">
        <v>121</v>
      </c>
      <c r="C580" t="s">
        <v>214</v>
      </c>
      <c r="D580" t="s">
        <v>214</v>
      </c>
      <c r="E580" t="s">
        <v>214</v>
      </c>
      <c r="F580" t="s">
        <v>214</v>
      </c>
      <c r="G580" t="s">
        <v>214</v>
      </c>
      <c r="H580" t="s">
        <v>214</v>
      </c>
      <c r="I580" t="s">
        <v>214</v>
      </c>
      <c r="J580" t="s">
        <v>214</v>
      </c>
      <c r="K580" t="s">
        <v>214</v>
      </c>
      <c r="L580" t="s">
        <v>214</v>
      </c>
      <c r="M580" t="s">
        <v>214</v>
      </c>
      <c r="N580" t="s">
        <v>214</v>
      </c>
      <c r="O580" t="s">
        <v>214</v>
      </c>
      <c r="BA580" t="s">
        <v>3215</v>
      </c>
      <c r="BB580">
        <v>0</v>
      </c>
    </row>
    <row r="581" spans="1:54" x14ac:dyDescent="0.25">
      <c r="A581">
        <v>336350</v>
      </c>
      <c r="B581" t="s">
        <v>121</v>
      </c>
      <c r="C581" t="s">
        <v>214</v>
      </c>
      <c r="D581" t="s">
        <v>214</v>
      </c>
      <c r="E581" t="s">
        <v>214</v>
      </c>
      <c r="G581" t="s">
        <v>214</v>
      </c>
      <c r="H581" t="s">
        <v>214</v>
      </c>
      <c r="I581" t="s">
        <v>214</v>
      </c>
      <c r="J581" t="s">
        <v>214</v>
      </c>
      <c r="K581" t="s">
        <v>214</v>
      </c>
      <c r="L581" t="s">
        <v>214</v>
      </c>
      <c r="M581" t="s">
        <v>214</v>
      </c>
      <c r="N581" t="s">
        <v>214</v>
      </c>
      <c r="O581" t="s">
        <v>214</v>
      </c>
      <c r="BA581" t="s">
        <v>3215</v>
      </c>
      <c r="BB581">
        <v>0</v>
      </c>
    </row>
    <row r="582" spans="1:54" x14ac:dyDescent="0.25">
      <c r="A582">
        <v>336363</v>
      </c>
      <c r="B582" t="s">
        <v>121</v>
      </c>
      <c r="C582" t="s">
        <v>214</v>
      </c>
      <c r="D582" t="s">
        <v>214</v>
      </c>
      <c r="E582" t="s">
        <v>214</v>
      </c>
      <c r="F582" t="s">
        <v>214</v>
      </c>
      <c r="G582" t="s">
        <v>214</v>
      </c>
      <c r="H582" t="s">
        <v>214</v>
      </c>
      <c r="I582" t="s">
        <v>214</v>
      </c>
      <c r="J582" t="s">
        <v>214</v>
      </c>
      <c r="K582" t="s">
        <v>214</v>
      </c>
      <c r="L582" t="s">
        <v>214</v>
      </c>
      <c r="M582" t="s">
        <v>214</v>
      </c>
      <c r="N582" t="s">
        <v>214</v>
      </c>
      <c r="O582" t="s">
        <v>214</v>
      </c>
      <c r="BA582" t="s">
        <v>3215</v>
      </c>
      <c r="BB582">
        <v>0</v>
      </c>
    </row>
    <row r="583" spans="1:54" x14ac:dyDescent="0.25">
      <c r="A583">
        <v>336365</v>
      </c>
      <c r="B583" t="s">
        <v>121</v>
      </c>
      <c r="C583" t="s">
        <v>214</v>
      </c>
      <c r="D583" t="s">
        <v>214</v>
      </c>
      <c r="E583" t="s">
        <v>214</v>
      </c>
      <c r="F583" t="s">
        <v>214</v>
      </c>
      <c r="G583" t="s">
        <v>214</v>
      </c>
      <c r="H583" t="s">
        <v>214</v>
      </c>
      <c r="I583" t="s">
        <v>214</v>
      </c>
      <c r="J583" t="s">
        <v>214</v>
      </c>
      <c r="K583" t="s">
        <v>214</v>
      </c>
      <c r="L583" t="s">
        <v>214</v>
      </c>
      <c r="M583" t="s">
        <v>214</v>
      </c>
      <c r="N583" t="s">
        <v>214</v>
      </c>
      <c r="O583" t="s">
        <v>214</v>
      </c>
      <c r="BA583" t="s">
        <v>3215</v>
      </c>
      <c r="BB583">
        <v>0</v>
      </c>
    </row>
    <row r="584" spans="1:54" x14ac:dyDescent="0.25">
      <c r="A584">
        <v>336370</v>
      </c>
      <c r="B584" t="s">
        <v>121</v>
      </c>
      <c r="C584" t="s">
        <v>214</v>
      </c>
      <c r="D584" t="s">
        <v>214</v>
      </c>
      <c r="E584" t="s">
        <v>214</v>
      </c>
      <c r="F584" t="s">
        <v>214</v>
      </c>
      <c r="G584" t="s">
        <v>214</v>
      </c>
      <c r="H584" t="s">
        <v>214</v>
      </c>
      <c r="I584" t="s">
        <v>214</v>
      </c>
      <c r="J584" t="s">
        <v>214</v>
      </c>
      <c r="K584" t="s">
        <v>214</v>
      </c>
      <c r="L584" t="s">
        <v>214</v>
      </c>
      <c r="M584" t="s">
        <v>214</v>
      </c>
      <c r="N584" t="s">
        <v>214</v>
      </c>
      <c r="O584" t="s">
        <v>214</v>
      </c>
      <c r="BA584" t="s">
        <v>3215</v>
      </c>
      <c r="BB584">
        <v>0</v>
      </c>
    </row>
    <row r="585" spans="1:54" x14ac:dyDescent="0.25">
      <c r="A585">
        <v>336374</v>
      </c>
      <c r="B585" t="s">
        <v>121</v>
      </c>
      <c r="C585" t="s">
        <v>214</v>
      </c>
      <c r="D585" t="s">
        <v>214</v>
      </c>
      <c r="F585" t="s">
        <v>214</v>
      </c>
      <c r="G585" t="s">
        <v>214</v>
      </c>
      <c r="H585" t="s">
        <v>214</v>
      </c>
      <c r="I585" t="s">
        <v>214</v>
      </c>
      <c r="J585" t="s">
        <v>214</v>
      </c>
      <c r="K585" t="s">
        <v>214</v>
      </c>
      <c r="L585" t="s">
        <v>214</v>
      </c>
      <c r="M585" t="s">
        <v>214</v>
      </c>
      <c r="N585" t="s">
        <v>214</v>
      </c>
      <c r="O585" t="s">
        <v>214</v>
      </c>
      <c r="BA585" t="s">
        <v>3215</v>
      </c>
      <c r="BB585">
        <v>0</v>
      </c>
    </row>
    <row r="586" spans="1:54" x14ac:dyDescent="0.25">
      <c r="A586">
        <v>336375</v>
      </c>
      <c r="B586" t="s">
        <v>121</v>
      </c>
      <c r="C586" t="s">
        <v>214</v>
      </c>
      <c r="D586" t="s">
        <v>214</v>
      </c>
      <c r="E586" t="s">
        <v>214</v>
      </c>
      <c r="F586" t="s">
        <v>214</v>
      </c>
      <c r="G586" t="s">
        <v>214</v>
      </c>
      <c r="H586" t="s">
        <v>214</v>
      </c>
      <c r="I586" t="s">
        <v>214</v>
      </c>
      <c r="J586" t="s">
        <v>214</v>
      </c>
      <c r="K586" t="s">
        <v>214</v>
      </c>
      <c r="L586" t="s">
        <v>214</v>
      </c>
      <c r="M586" t="s">
        <v>214</v>
      </c>
      <c r="N586" t="s">
        <v>214</v>
      </c>
      <c r="O586" t="s">
        <v>214</v>
      </c>
      <c r="BA586" t="s">
        <v>3215</v>
      </c>
      <c r="BB586">
        <v>0</v>
      </c>
    </row>
    <row r="587" spans="1:54" x14ac:dyDescent="0.25">
      <c r="A587">
        <v>336378</v>
      </c>
      <c r="B587" t="s">
        <v>121</v>
      </c>
      <c r="C587" t="s">
        <v>214</v>
      </c>
      <c r="D587" t="s">
        <v>214</v>
      </c>
      <c r="E587" t="s">
        <v>214</v>
      </c>
      <c r="F587" t="s">
        <v>214</v>
      </c>
      <c r="G587" t="s">
        <v>214</v>
      </c>
      <c r="H587" t="s">
        <v>214</v>
      </c>
      <c r="J587" t="s">
        <v>214</v>
      </c>
      <c r="K587" t="s">
        <v>214</v>
      </c>
      <c r="M587" t="s">
        <v>214</v>
      </c>
      <c r="N587" t="s">
        <v>214</v>
      </c>
      <c r="O587" t="s">
        <v>214</v>
      </c>
      <c r="BA587" t="s">
        <v>3215</v>
      </c>
      <c r="BB587">
        <v>0</v>
      </c>
    </row>
    <row r="588" spans="1:54" x14ac:dyDescent="0.25">
      <c r="A588">
        <v>336380</v>
      </c>
      <c r="B588" t="s">
        <v>121</v>
      </c>
      <c r="E588" t="s">
        <v>214</v>
      </c>
      <c r="F588" t="s">
        <v>214</v>
      </c>
      <c r="I588" t="s">
        <v>214</v>
      </c>
      <c r="K588" t="s">
        <v>214</v>
      </c>
      <c r="L588" t="s">
        <v>214</v>
      </c>
      <c r="N588" t="s">
        <v>214</v>
      </c>
      <c r="O588" t="s">
        <v>214</v>
      </c>
      <c r="BA588" t="s">
        <v>3215</v>
      </c>
      <c r="BB588">
        <v>0</v>
      </c>
    </row>
    <row r="589" spans="1:54" x14ac:dyDescent="0.25">
      <c r="A589">
        <v>336382</v>
      </c>
      <c r="B589" t="s">
        <v>121</v>
      </c>
      <c r="C589" t="s">
        <v>214</v>
      </c>
      <c r="D589" t="s">
        <v>214</v>
      </c>
      <c r="E589" t="s">
        <v>214</v>
      </c>
      <c r="F589" t="s">
        <v>214</v>
      </c>
      <c r="G589" t="s">
        <v>214</v>
      </c>
      <c r="H589" t="s">
        <v>214</v>
      </c>
      <c r="I589" t="s">
        <v>214</v>
      </c>
      <c r="J589" t="s">
        <v>214</v>
      </c>
      <c r="K589" t="s">
        <v>214</v>
      </c>
      <c r="L589" t="s">
        <v>214</v>
      </c>
      <c r="M589" t="s">
        <v>214</v>
      </c>
      <c r="N589" t="s">
        <v>214</v>
      </c>
      <c r="O589" t="s">
        <v>214</v>
      </c>
      <c r="BA589" t="s">
        <v>3215</v>
      </c>
      <c r="BB589">
        <v>0</v>
      </c>
    </row>
    <row r="590" spans="1:54" x14ac:dyDescent="0.25">
      <c r="A590">
        <v>336383</v>
      </c>
      <c r="B590" t="s">
        <v>121</v>
      </c>
      <c r="C590" t="s">
        <v>214</v>
      </c>
      <c r="E590" t="s">
        <v>214</v>
      </c>
      <c r="F590" t="s">
        <v>214</v>
      </c>
      <c r="G590" t="s">
        <v>214</v>
      </c>
      <c r="H590" t="s">
        <v>214</v>
      </c>
      <c r="I590" t="s">
        <v>214</v>
      </c>
      <c r="K590" t="s">
        <v>214</v>
      </c>
      <c r="L590" t="s">
        <v>214</v>
      </c>
      <c r="N590" t="s">
        <v>214</v>
      </c>
      <c r="O590" t="s">
        <v>214</v>
      </c>
      <c r="BA590" t="s">
        <v>3215</v>
      </c>
      <c r="BB590">
        <v>0</v>
      </c>
    </row>
    <row r="591" spans="1:54" x14ac:dyDescent="0.25">
      <c r="A591">
        <v>336385</v>
      </c>
      <c r="B591" t="s">
        <v>121</v>
      </c>
      <c r="C591" t="s">
        <v>214</v>
      </c>
      <c r="D591" t="s">
        <v>214</v>
      </c>
      <c r="E591" t="s">
        <v>214</v>
      </c>
      <c r="F591" t="s">
        <v>214</v>
      </c>
      <c r="G591" t="s">
        <v>214</v>
      </c>
      <c r="H591" t="s">
        <v>214</v>
      </c>
      <c r="I591" t="s">
        <v>214</v>
      </c>
      <c r="J591" t="s">
        <v>214</v>
      </c>
      <c r="K591" t="s">
        <v>214</v>
      </c>
      <c r="L591" t="s">
        <v>214</v>
      </c>
      <c r="M591" t="s">
        <v>214</v>
      </c>
      <c r="N591" t="s">
        <v>214</v>
      </c>
      <c r="O591" t="s">
        <v>214</v>
      </c>
      <c r="BA591" t="s">
        <v>3215</v>
      </c>
      <c r="BB591">
        <v>0</v>
      </c>
    </row>
    <row r="592" spans="1:54" x14ac:dyDescent="0.25">
      <c r="A592">
        <v>336392</v>
      </c>
      <c r="B592" t="s">
        <v>121</v>
      </c>
      <c r="C592" t="s">
        <v>214</v>
      </c>
      <c r="D592" t="s">
        <v>214</v>
      </c>
      <c r="E592" t="s">
        <v>214</v>
      </c>
      <c r="F592" t="s">
        <v>214</v>
      </c>
      <c r="G592" t="s">
        <v>214</v>
      </c>
      <c r="H592" t="s">
        <v>214</v>
      </c>
      <c r="I592" t="s">
        <v>214</v>
      </c>
      <c r="J592" t="s">
        <v>214</v>
      </c>
      <c r="K592" t="s">
        <v>214</v>
      </c>
      <c r="L592" t="s">
        <v>214</v>
      </c>
      <c r="M592" t="s">
        <v>214</v>
      </c>
      <c r="N592" t="s">
        <v>214</v>
      </c>
      <c r="O592" t="s">
        <v>214</v>
      </c>
      <c r="BA592" t="s">
        <v>3215</v>
      </c>
      <c r="BB592">
        <v>0</v>
      </c>
    </row>
    <row r="593" spans="1:54" x14ac:dyDescent="0.25">
      <c r="A593">
        <v>336393</v>
      </c>
      <c r="B593" t="s">
        <v>121</v>
      </c>
      <c r="C593" t="s">
        <v>214</v>
      </c>
      <c r="D593" t="s">
        <v>214</v>
      </c>
      <c r="E593" t="s">
        <v>214</v>
      </c>
      <c r="F593" t="s">
        <v>214</v>
      </c>
      <c r="G593" t="s">
        <v>214</v>
      </c>
      <c r="H593" t="s">
        <v>214</v>
      </c>
      <c r="I593" t="s">
        <v>214</v>
      </c>
      <c r="J593" t="s">
        <v>214</v>
      </c>
      <c r="K593" t="s">
        <v>214</v>
      </c>
      <c r="L593" t="s">
        <v>214</v>
      </c>
      <c r="M593" t="s">
        <v>214</v>
      </c>
      <c r="N593" t="s">
        <v>214</v>
      </c>
      <c r="O593" t="s">
        <v>214</v>
      </c>
      <c r="BA593" t="s">
        <v>3215</v>
      </c>
      <c r="BB593">
        <v>0</v>
      </c>
    </row>
    <row r="594" spans="1:54" x14ac:dyDescent="0.25">
      <c r="A594">
        <v>336397</v>
      </c>
      <c r="B594" t="s">
        <v>121</v>
      </c>
      <c r="C594" t="s">
        <v>214</v>
      </c>
      <c r="D594" t="s">
        <v>214</v>
      </c>
      <c r="E594" t="s">
        <v>214</v>
      </c>
      <c r="F594" t="s">
        <v>214</v>
      </c>
      <c r="G594" t="s">
        <v>214</v>
      </c>
      <c r="H594" t="s">
        <v>214</v>
      </c>
      <c r="I594" t="s">
        <v>214</v>
      </c>
      <c r="J594" t="s">
        <v>214</v>
      </c>
      <c r="K594" t="s">
        <v>214</v>
      </c>
      <c r="L594" t="s">
        <v>214</v>
      </c>
      <c r="M594" t="s">
        <v>214</v>
      </c>
      <c r="N594" t="s">
        <v>214</v>
      </c>
      <c r="O594" t="s">
        <v>214</v>
      </c>
      <c r="BA594" t="s">
        <v>3215</v>
      </c>
      <c r="BB594">
        <v>0</v>
      </c>
    </row>
    <row r="595" spans="1:54" x14ac:dyDescent="0.25">
      <c r="A595">
        <v>336398</v>
      </c>
      <c r="B595" t="s">
        <v>121</v>
      </c>
      <c r="C595" t="s">
        <v>214</v>
      </c>
      <c r="D595" t="s">
        <v>214</v>
      </c>
      <c r="E595" t="s">
        <v>214</v>
      </c>
      <c r="F595" t="s">
        <v>214</v>
      </c>
      <c r="G595" t="s">
        <v>214</v>
      </c>
      <c r="H595" t="s">
        <v>214</v>
      </c>
      <c r="I595" t="s">
        <v>214</v>
      </c>
      <c r="J595" t="s">
        <v>214</v>
      </c>
      <c r="K595" t="s">
        <v>214</v>
      </c>
      <c r="L595" t="s">
        <v>214</v>
      </c>
      <c r="M595" t="s">
        <v>214</v>
      </c>
      <c r="N595" t="s">
        <v>214</v>
      </c>
      <c r="O595" t="s">
        <v>214</v>
      </c>
      <c r="BA595" t="s">
        <v>3215</v>
      </c>
      <c r="BB595">
        <v>0</v>
      </c>
    </row>
    <row r="596" spans="1:54" x14ac:dyDescent="0.25">
      <c r="A596">
        <v>336404</v>
      </c>
      <c r="B596" t="s">
        <v>121</v>
      </c>
      <c r="F596" t="s">
        <v>214</v>
      </c>
      <c r="J596" t="s">
        <v>214</v>
      </c>
      <c r="K596" t="s">
        <v>214</v>
      </c>
      <c r="L596" t="s">
        <v>214</v>
      </c>
      <c r="M596" t="s">
        <v>214</v>
      </c>
      <c r="N596" t="s">
        <v>214</v>
      </c>
      <c r="O596" t="s">
        <v>214</v>
      </c>
      <c r="BA596" t="s">
        <v>3215</v>
      </c>
      <c r="BB596">
        <v>0</v>
      </c>
    </row>
    <row r="597" spans="1:54" x14ac:dyDescent="0.25">
      <c r="A597">
        <v>336405</v>
      </c>
      <c r="B597" t="s">
        <v>121</v>
      </c>
      <c r="C597" t="s">
        <v>214</v>
      </c>
      <c r="D597" t="s">
        <v>214</v>
      </c>
      <c r="F597" t="s">
        <v>214</v>
      </c>
      <c r="G597" t="s">
        <v>214</v>
      </c>
      <c r="H597" t="s">
        <v>214</v>
      </c>
      <c r="J597" t="s">
        <v>214</v>
      </c>
      <c r="K597" t="s">
        <v>214</v>
      </c>
      <c r="L597" t="s">
        <v>214</v>
      </c>
      <c r="M597" t="s">
        <v>214</v>
      </c>
      <c r="N597" t="s">
        <v>214</v>
      </c>
      <c r="O597" t="s">
        <v>214</v>
      </c>
      <c r="BA597" t="s">
        <v>3215</v>
      </c>
      <c r="BB597">
        <v>0</v>
      </c>
    </row>
    <row r="598" spans="1:54" x14ac:dyDescent="0.25">
      <c r="A598">
        <v>336408</v>
      </c>
      <c r="B598" t="s">
        <v>121</v>
      </c>
      <c r="C598" t="s">
        <v>214</v>
      </c>
      <c r="D598" t="s">
        <v>214</v>
      </c>
      <c r="E598" t="s">
        <v>214</v>
      </c>
      <c r="F598" t="s">
        <v>214</v>
      </c>
      <c r="G598" t="s">
        <v>214</v>
      </c>
      <c r="H598" t="s">
        <v>214</v>
      </c>
      <c r="I598" t="s">
        <v>214</v>
      </c>
      <c r="J598" t="s">
        <v>214</v>
      </c>
      <c r="K598" t="s">
        <v>214</v>
      </c>
      <c r="L598" t="s">
        <v>214</v>
      </c>
      <c r="M598" t="s">
        <v>214</v>
      </c>
      <c r="N598" t="s">
        <v>214</v>
      </c>
      <c r="O598" t="s">
        <v>214</v>
      </c>
      <c r="BA598" t="s">
        <v>3215</v>
      </c>
      <c r="BB598">
        <v>0</v>
      </c>
    </row>
    <row r="599" spans="1:54" x14ac:dyDescent="0.25">
      <c r="A599">
        <v>336409</v>
      </c>
      <c r="B599" t="s">
        <v>121</v>
      </c>
      <c r="C599" t="s">
        <v>214</v>
      </c>
      <c r="D599" t="s">
        <v>214</v>
      </c>
      <c r="E599" t="s">
        <v>214</v>
      </c>
      <c r="F599" t="s">
        <v>214</v>
      </c>
      <c r="G599" t="s">
        <v>214</v>
      </c>
      <c r="H599" t="s">
        <v>214</v>
      </c>
      <c r="I599" t="s">
        <v>214</v>
      </c>
      <c r="J599" t="s">
        <v>214</v>
      </c>
      <c r="K599" t="s">
        <v>214</v>
      </c>
      <c r="L599" t="s">
        <v>214</v>
      </c>
      <c r="M599" t="s">
        <v>214</v>
      </c>
      <c r="N599" t="s">
        <v>214</v>
      </c>
      <c r="O599" t="s">
        <v>214</v>
      </c>
      <c r="BA599" t="s">
        <v>3215</v>
      </c>
      <c r="BB599">
        <v>0</v>
      </c>
    </row>
    <row r="600" spans="1:54" x14ac:dyDescent="0.25">
      <c r="A600">
        <v>336413</v>
      </c>
      <c r="B600" t="s">
        <v>121</v>
      </c>
      <c r="C600" t="s">
        <v>214</v>
      </c>
      <c r="D600" t="s">
        <v>214</v>
      </c>
      <c r="E600" t="s">
        <v>214</v>
      </c>
      <c r="F600" t="s">
        <v>214</v>
      </c>
      <c r="G600" t="s">
        <v>214</v>
      </c>
      <c r="H600" t="s">
        <v>214</v>
      </c>
      <c r="I600" t="s">
        <v>214</v>
      </c>
      <c r="J600" t="s">
        <v>214</v>
      </c>
      <c r="K600" t="s">
        <v>214</v>
      </c>
      <c r="L600" t="s">
        <v>214</v>
      </c>
      <c r="M600" t="s">
        <v>214</v>
      </c>
      <c r="N600" t="s">
        <v>214</v>
      </c>
      <c r="O600" t="s">
        <v>214</v>
      </c>
      <c r="BA600" t="s">
        <v>3215</v>
      </c>
      <c r="BB600">
        <v>0</v>
      </c>
    </row>
    <row r="601" spans="1:54" x14ac:dyDescent="0.25">
      <c r="A601">
        <v>336417</v>
      </c>
      <c r="B601" t="s">
        <v>121</v>
      </c>
      <c r="C601" t="s">
        <v>214</v>
      </c>
      <c r="D601" t="s">
        <v>214</v>
      </c>
      <c r="E601" t="s">
        <v>214</v>
      </c>
      <c r="F601" t="s">
        <v>214</v>
      </c>
      <c r="G601" t="s">
        <v>214</v>
      </c>
      <c r="H601" t="s">
        <v>214</v>
      </c>
      <c r="I601" t="s">
        <v>214</v>
      </c>
      <c r="J601" t="s">
        <v>214</v>
      </c>
      <c r="K601" t="s">
        <v>214</v>
      </c>
      <c r="L601" t="s">
        <v>214</v>
      </c>
      <c r="M601" t="s">
        <v>214</v>
      </c>
      <c r="N601" t="s">
        <v>214</v>
      </c>
      <c r="O601" t="s">
        <v>214</v>
      </c>
      <c r="BA601" t="s">
        <v>3215</v>
      </c>
      <c r="BB601">
        <v>0</v>
      </c>
    </row>
    <row r="602" spans="1:54" x14ac:dyDescent="0.25">
      <c r="A602">
        <v>336419</v>
      </c>
      <c r="B602" t="s">
        <v>121</v>
      </c>
      <c r="C602" t="s">
        <v>214</v>
      </c>
      <c r="D602" t="s">
        <v>214</v>
      </c>
      <c r="E602" t="s">
        <v>214</v>
      </c>
      <c r="F602" t="s">
        <v>214</v>
      </c>
      <c r="G602" t="s">
        <v>214</v>
      </c>
      <c r="H602" t="s">
        <v>214</v>
      </c>
      <c r="I602" t="s">
        <v>214</v>
      </c>
      <c r="J602" t="s">
        <v>214</v>
      </c>
      <c r="K602" t="s">
        <v>214</v>
      </c>
      <c r="L602" t="s">
        <v>214</v>
      </c>
      <c r="M602" t="s">
        <v>214</v>
      </c>
      <c r="N602" t="s">
        <v>214</v>
      </c>
      <c r="O602" t="s">
        <v>214</v>
      </c>
      <c r="BA602" t="s">
        <v>3215</v>
      </c>
      <c r="BB602">
        <v>0</v>
      </c>
    </row>
    <row r="603" spans="1:54" x14ac:dyDescent="0.25">
      <c r="A603">
        <v>336421</v>
      </c>
      <c r="B603" t="s">
        <v>121</v>
      </c>
      <c r="D603" t="s">
        <v>214</v>
      </c>
      <c r="F603" t="s">
        <v>214</v>
      </c>
      <c r="G603" t="s">
        <v>214</v>
      </c>
      <c r="H603" t="s">
        <v>214</v>
      </c>
      <c r="I603" t="s">
        <v>214</v>
      </c>
      <c r="J603" t="s">
        <v>214</v>
      </c>
      <c r="K603" t="s">
        <v>214</v>
      </c>
      <c r="L603" t="s">
        <v>214</v>
      </c>
      <c r="M603" t="s">
        <v>214</v>
      </c>
      <c r="N603" t="s">
        <v>214</v>
      </c>
      <c r="O603" t="s">
        <v>214</v>
      </c>
      <c r="BA603" t="s">
        <v>3215</v>
      </c>
      <c r="BB603">
        <v>0</v>
      </c>
    </row>
    <row r="604" spans="1:54" x14ac:dyDescent="0.25">
      <c r="A604">
        <v>336422</v>
      </c>
      <c r="B604" t="s">
        <v>121</v>
      </c>
      <c r="C604" t="s">
        <v>214</v>
      </c>
      <c r="D604" t="s">
        <v>214</v>
      </c>
      <c r="E604" t="s">
        <v>214</v>
      </c>
      <c r="F604" t="s">
        <v>214</v>
      </c>
      <c r="G604" t="s">
        <v>214</v>
      </c>
      <c r="H604" t="s">
        <v>214</v>
      </c>
      <c r="I604" t="s">
        <v>214</v>
      </c>
      <c r="J604" t="s">
        <v>214</v>
      </c>
      <c r="K604" t="s">
        <v>214</v>
      </c>
      <c r="L604" t="s">
        <v>214</v>
      </c>
      <c r="M604" t="s">
        <v>214</v>
      </c>
      <c r="N604" t="s">
        <v>214</v>
      </c>
      <c r="O604" t="s">
        <v>214</v>
      </c>
      <c r="BA604" t="s">
        <v>3215</v>
      </c>
      <c r="BB604">
        <v>0</v>
      </c>
    </row>
    <row r="605" spans="1:54" x14ac:dyDescent="0.25">
      <c r="A605">
        <v>336424</v>
      </c>
      <c r="B605" t="s">
        <v>121</v>
      </c>
      <c r="C605" t="s">
        <v>214</v>
      </c>
      <c r="D605" t="s">
        <v>214</v>
      </c>
      <c r="E605" t="s">
        <v>214</v>
      </c>
      <c r="F605" t="s">
        <v>214</v>
      </c>
      <c r="G605" t="s">
        <v>214</v>
      </c>
      <c r="H605" t="s">
        <v>214</v>
      </c>
      <c r="I605" t="s">
        <v>214</v>
      </c>
      <c r="J605" t="s">
        <v>214</v>
      </c>
      <c r="K605" t="s">
        <v>214</v>
      </c>
      <c r="L605" t="s">
        <v>214</v>
      </c>
      <c r="M605" t="s">
        <v>214</v>
      </c>
      <c r="N605" t="s">
        <v>214</v>
      </c>
      <c r="O605" t="s">
        <v>214</v>
      </c>
      <c r="BA605" t="s">
        <v>3215</v>
      </c>
      <c r="BB605">
        <v>0</v>
      </c>
    </row>
    <row r="606" spans="1:54" x14ac:dyDescent="0.25">
      <c r="A606">
        <v>336429</v>
      </c>
      <c r="B606" t="s">
        <v>121</v>
      </c>
      <c r="C606" t="s">
        <v>214</v>
      </c>
      <c r="D606" t="s">
        <v>214</v>
      </c>
      <c r="E606" t="s">
        <v>214</v>
      </c>
      <c r="F606" t="s">
        <v>214</v>
      </c>
      <c r="G606" t="s">
        <v>214</v>
      </c>
      <c r="H606" t="s">
        <v>214</v>
      </c>
      <c r="I606" t="s">
        <v>214</v>
      </c>
      <c r="J606" t="s">
        <v>214</v>
      </c>
      <c r="K606" t="s">
        <v>214</v>
      </c>
      <c r="L606" t="s">
        <v>214</v>
      </c>
      <c r="M606" t="s">
        <v>214</v>
      </c>
      <c r="N606" t="s">
        <v>214</v>
      </c>
      <c r="O606" t="s">
        <v>214</v>
      </c>
      <c r="BA606" t="s">
        <v>3215</v>
      </c>
      <c r="BB606">
        <v>0</v>
      </c>
    </row>
    <row r="607" spans="1:54" x14ac:dyDescent="0.25">
      <c r="A607">
        <v>336432</v>
      </c>
      <c r="B607" t="s">
        <v>121</v>
      </c>
      <c r="E607" t="s">
        <v>214</v>
      </c>
      <c r="F607" t="s">
        <v>214</v>
      </c>
      <c r="I607" t="s">
        <v>214</v>
      </c>
      <c r="K607" t="s">
        <v>214</v>
      </c>
      <c r="M607" t="s">
        <v>214</v>
      </c>
      <c r="N607" t="s">
        <v>214</v>
      </c>
      <c r="O607" t="s">
        <v>214</v>
      </c>
      <c r="BA607" t="s">
        <v>3215</v>
      </c>
      <c r="BB607">
        <v>0</v>
      </c>
    </row>
    <row r="608" spans="1:54" x14ac:dyDescent="0.25">
      <c r="A608">
        <v>336434</v>
      </c>
      <c r="B608" t="s">
        <v>121</v>
      </c>
      <c r="C608" t="s">
        <v>214</v>
      </c>
      <c r="D608" t="s">
        <v>214</v>
      </c>
      <c r="E608" t="s">
        <v>214</v>
      </c>
      <c r="F608" t="s">
        <v>214</v>
      </c>
      <c r="G608" t="s">
        <v>214</v>
      </c>
      <c r="H608" t="s">
        <v>214</v>
      </c>
      <c r="I608" t="s">
        <v>214</v>
      </c>
      <c r="J608" t="s">
        <v>214</v>
      </c>
      <c r="K608" t="s">
        <v>214</v>
      </c>
      <c r="L608" t="s">
        <v>214</v>
      </c>
      <c r="M608" t="s">
        <v>214</v>
      </c>
      <c r="N608" t="s">
        <v>214</v>
      </c>
      <c r="O608" t="s">
        <v>214</v>
      </c>
      <c r="BA608" t="s">
        <v>3215</v>
      </c>
      <c r="BB608">
        <v>0</v>
      </c>
    </row>
    <row r="609" spans="1:54" x14ac:dyDescent="0.25">
      <c r="A609">
        <v>336437</v>
      </c>
      <c r="B609" t="s">
        <v>121</v>
      </c>
      <c r="C609" t="s">
        <v>214</v>
      </c>
      <c r="D609" t="s">
        <v>214</v>
      </c>
      <c r="E609" t="s">
        <v>214</v>
      </c>
      <c r="F609" t="s">
        <v>214</v>
      </c>
      <c r="G609" t="s">
        <v>214</v>
      </c>
      <c r="H609" t="s">
        <v>214</v>
      </c>
      <c r="I609" t="s">
        <v>214</v>
      </c>
      <c r="J609" t="s">
        <v>214</v>
      </c>
      <c r="K609" t="s">
        <v>214</v>
      </c>
      <c r="L609" t="s">
        <v>214</v>
      </c>
      <c r="M609" t="s">
        <v>214</v>
      </c>
      <c r="N609" t="s">
        <v>214</v>
      </c>
      <c r="O609" t="s">
        <v>214</v>
      </c>
      <c r="BA609" t="s">
        <v>3215</v>
      </c>
      <c r="BB609">
        <v>0</v>
      </c>
    </row>
    <row r="610" spans="1:54" x14ac:dyDescent="0.25">
      <c r="A610">
        <v>336438</v>
      </c>
      <c r="B610" t="s">
        <v>121</v>
      </c>
      <c r="C610" t="s">
        <v>214</v>
      </c>
      <c r="D610" t="s">
        <v>214</v>
      </c>
      <c r="E610" t="s">
        <v>214</v>
      </c>
      <c r="F610" t="s">
        <v>214</v>
      </c>
      <c r="G610" t="s">
        <v>214</v>
      </c>
      <c r="H610" t="s">
        <v>214</v>
      </c>
      <c r="I610" t="s">
        <v>214</v>
      </c>
      <c r="J610" t="s">
        <v>214</v>
      </c>
      <c r="K610" t="s">
        <v>214</v>
      </c>
      <c r="L610" t="s">
        <v>214</v>
      </c>
      <c r="M610" t="s">
        <v>214</v>
      </c>
      <c r="N610" t="s">
        <v>214</v>
      </c>
      <c r="O610" t="s">
        <v>214</v>
      </c>
      <c r="BA610" t="s">
        <v>3215</v>
      </c>
      <c r="BB610">
        <v>0</v>
      </c>
    </row>
    <row r="611" spans="1:54" x14ac:dyDescent="0.25">
      <c r="A611">
        <v>336439</v>
      </c>
      <c r="B611" t="s">
        <v>121</v>
      </c>
      <c r="D611" t="s">
        <v>214</v>
      </c>
      <c r="F611" t="s">
        <v>214</v>
      </c>
      <c r="G611" t="s">
        <v>214</v>
      </c>
      <c r="H611" t="s">
        <v>214</v>
      </c>
      <c r="I611" t="s">
        <v>214</v>
      </c>
      <c r="J611" t="s">
        <v>214</v>
      </c>
      <c r="K611" t="s">
        <v>214</v>
      </c>
      <c r="L611" t="s">
        <v>214</v>
      </c>
      <c r="M611" t="s">
        <v>214</v>
      </c>
      <c r="N611" t="s">
        <v>214</v>
      </c>
      <c r="O611" t="s">
        <v>214</v>
      </c>
      <c r="BA611" t="s">
        <v>3215</v>
      </c>
      <c r="BB611">
        <v>0</v>
      </c>
    </row>
    <row r="612" spans="1:54" x14ac:dyDescent="0.25">
      <c r="A612">
        <v>336441</v>
      </c>
      <c r="B612" t="s">
        <v>121</v>
      </c>
      <c r="C612" t="s">
        <v>214</v>
      </c>
      <c r="D612" t="s">
        <v>214</v>
      </c>
      <c r="E612" t="s">
        <v>214</v>
      </c>
      <c r="F612" t="s">
        <v>214</v>
      </c>
      <c r="G612" t="s">
        <v>214</v>
      </c>
      <c r="H612" t="s">
        <v>214</v>
      </c>
      <c r="I612" t="s">
        <v>214</v>
      </c>
      <c r="J612" t="s">
        <v>214</v>
      </c>
      <c r="K612" t="s">
        <v>214</v>
      </c>
      <c r="L612" t="s">
        <v>214</v>
      </c>
      <c r="M612" t="s">
        <v>214</v>
      </c>
      <c r="N612" t="s">
        <v>214</v>
      </c>
      <c r="O612" t="s">
        <v>214</v>
      </c>
      <c r="BA612" t="s">
        <v>3215</v>
      </c>
      <c r="BB612">
        <v>0</v>
      </c>
    </row>
    <row r="613" spans="1:54" x14ac:dyDescent="0.25">
      <c r="A613">
        <v>336443</v>
      </c>
      <c r="B613" t="s">
        <v>121</v>
      </c>
      <c r="C613" t="s">
        <v>214</v>
      </c>
      <c r="D613" t="s">
        <v>214</v>
      </c>
      <c r="E613" t="s">
        <v>214</v>
      </c>
      <c r="F613" t="s">
        <v>214</v>
      </c>
      <c r="G613" t="s">
        <v>214</v>
      </c>
      <c r="H613" t="s">
        <v>214</v>
      </c>
      <c r="I613" t="s">
        <v>214</v>
      </c>
      <c r="J613" t="s">
        <v>214</v>
      </c>
      <c r="K613" t="s">
        <v>214</v>
      </c>
      <c r="L613" t="s">
        <v>214</v>
      </c>
      <c r="M613" t="s">
        <v>214</v>
      </c>
      <c r="N613" t="s">
        <v>214</v>
      </c>
      <c r="O613" t="s">
        <v>214</v>
      </c>
      <c r="BA613" t="s">
        <v>3215</v>
      </c>
      <c r="BB613">
        <v>0</v>
      </c>
    </row>
    <row r="614" spans="1:54" x14ac:dyDescent="0.25">
      <c r="A614">
        <v>336445</v>
      </c>
      <c r="B614" t="s">
        <v>121</v>
      </c>
      <c r="C614" t="s">
        <v>214</v>
      </c>
      <c r="D614" t="s">
        <v>214</v>
      </c>
      <c r="E614" t="s">
        <v>214</v>
      </c>
      <c r="F614" t="s">
        <v>214</v>
      </c>
      <c r="G614" t="s">
        <v>214</v>
      </c>
      <c r="H614" t="s">
        <v>214</v>
      </c>
      <c r="I614" t="s">
        <v>214</v>
      </c>
      <c r="J614" t="s">
        <v>214</v>
      </c>
      <c r="K614" t="s">
        <v>214</v>
      </c>
      <c r="L614" t="s">
        <v>214</v>
      </c>
      <c r="M614" t="s">
        <v>214</v>
      </c>
      <c r="N614" t="s">
        <v>214</v>
      </c>
      <c r="O614" t="s">
        <v>214</v>
      </c>
      <c r="BA614" t="s">
        <v>3215</v>
      </c>
      <c r="BB614">
        <v>0</v>
      </c>
    </row>
    <row r="615" spans="1:54" x14ac:dyDescent="0.25">
      <c r="A615">
        <v>336448</v>
      </c>
      <c r="B615" t="s">
        <v>121</v>
      </c>
      <c r="C615" t="s">
        <v>214</v>
      </c>
      <c r="D615" t="s">
        <v>214</v>
      </c>
      <c r="E615" t="s">
        <v>214</v>
      </c>
      <c r="F615" t="s">
        <v>214</v>
      </c>
      <c r="G615" t="s">
        <v>214</v>
      </c>
      <c r="H615" t="s">
        <v>214</v>
      </c>
      <c r="I615" t="s">
        <v>214</v>
      </c>
      <c r="J615" t="s">
        <v>214</v>
      </c>
      <c r="K615" t="s">
        <v>214</v>
      </c>
      <c r="L615" t="s">
        <v>214</v>
      </c>
      <c r="M615" t="s">
        <v>214</v>
      </c>
      <c r="N615" t="s">
        <v>214</v>
      </c>
      <c r="O615" t="s">
        <v>214</v>
      </c>
      <c r="BA615" t="s">
        <v>3215</v>
      </c>
      <c r="BB615">
        <v>0</v>
      </c>
    </row>
    <row r="616" spans="1:54" x14ac:dyDescent="0.25">
      <c r="A616">
        <v>336453</v>
      </c>
      <c r="B616" t="s">
        <v>121</v>
      </c>
      <c r="C616" t="s">
        <v>214</v>
      </c>
      <c r="F616" t="s">
        <v>214</v>
      </c>
      <c r="H616" t="s">
        <v>214</v>
      </c>
      <c r="I616" t="s">
        <v>214</v>
      </c>
      <c r="J616" t="s">
        <v>214</v>
      </c>
      <c r="K616" t="s">
        <v>214</v>
      </c>
      <c r="N616" t="s">
        <v>214</v>
      </c>
      <c r="O616" t="s">
        <v>214</v>
      </c>
      <c r="BA616" t="s">
        <v>3215</v>
      </c>
      <c r="BB616">
        <v>0</v>
      </c>
    </row>
    <row r="617" spans="1:54" x14ac:dyDescent="0.25">
      <c r="A617">
        <v>336457</v>
      </c>
      <c r="B617" t="s">
        <v>121</v>
      </c>
      <c r="C617" t="s">
        <v>214</v>
      </c>
      <c r="D617" t="s">
        <v>214</v>
      </c>
      <c r="E617" t="s">
        <v>214</v>
      </c>
      <c r="F617" t="s">
        <v>214</v>
      </c>
      <c r="G617" t="s">
        <v>214</v>
      </c>
      <c r="H617" t="s">
        <v>214</v>
      </c>
      <c r="I617" t="s">
        <v>214</v>
      </c>
      <c r="J617" t="s">
        <v>214</v>
      </c>
      <c r="K617" t="s">
        <v>214</v>
      </c>
      <c r="L617" t="s">
        <v>214</v>
      </c>
      <c r="M617" t="s">
        <v>214</v>
      </c>
      <c r="N617" t="s">
        <v>214</v>
      </c>
      <c r="O617" t="s">
        <v>214</v>
      </c>
      <c r="BA617" t="s">
        <v>3215</v>
      </c>
      <c r="BB617">
        <v>0</v>
      </c>
    </row>
    <row r="618" spans="1:54" x14ac:dyDescent="0.25">
      <c r="A618">
        <v>336459</v>
      </c>
      <c r="B618" t="s">
        <v>121</v>
      </c>
      <c r="C618" t="s">
        <v>214</v>
      </c>
      <c r="D618" t="s">
        <v>214</v>
      </c>
      <c r="E618" t="s">
        <v>214</v>
      </c>
      <c r="F618" t="s">
        <v>214</v>
      </c>
      <c r="G618" t="s">
        <v>214</v>
      </c>
      <c r="H618" t="s">
        <v>214</v>
      </c>
      <c r="I618" t="s">
        <v>214</v>
      </c>
      <c r="J618" t="s">
        <v>214</v>
      </c>
      <c r="K618" t="s">
        <v>214</v>
      </c>
      <c r="L618" t="s">
        <v>214</v>
      </c>
      <c r="M618" t="s">
        <v>214</v>
      </c>
      <c r="N618" t="s">
        <v>214</v>
      </c>
      <c r="O618" t="s">
        <v>214</v>
      </c>
      <c r="BA618" t="s">
        <v>3215</v>
      </c>
      <c r="BB618">
        <v>0</v>
      </c>
    </row>
    <row r="619" spans="1:54" x14ac:dyDescent="0.25">
      <c r="A619">
        <v>336460</v>
      </c>
      <c r="B619" t="s">
        <v>121</v>
      </c>
      <c r="C619" t="s">
        <v>214</v>
      </c>
      <c r="D619" t="s">
        <v>214</v>
      </c>
      <c r="E619" t="s">
        <v>214</v>
      </c>
      <c r="F619" t="s">
        <v>214</v>
      </c>
      <c r="G619" t="s">
        <v>214</v>
      </c>
      <c r="H619" t="s">
        <v>214</v>
      </c>
      <c r="I619" t="s">
        <v>214</v>
      </c>
      <c r="J619" t="s">
        <v>214</v>
      </c>
      <c r="K619" t="s">
        <v>214</v>
      </c>
      <c r="L619" t="s">
        <v>214</v>
      </c>
      <c r="M619" t="s">
        <v>214</v>
      </c>
      <c r="N619" t="s">
        <v>214</v>
      </c>
      <c r="O619" t="s">
        <v>214</v>
      </c>
      <c r="BA619" t="s">
        <v>3215</v>
      </c>
      <c r="BB619">
        <v>0</v>
      </c>
    </row>
    <row r="620" spans="1:54" x14ac:dyDescent="0.25">
      <c r="A620">
        <v>336462</v>
      </c>
      <c r="B620" t="s">
        <v>121</v>
      </c>
      <c r="C620" t="s">
        <v>214</v>
      </c>
      <c r="D620" t="s">
        <v>214</v>
      </c>
      <c r="E620" t="s">
        <v>214</v>
      </c>
      <c r="F620" t="s">
        <v>214</v>
      </c>
      <c r="G620" t="s">
        <v>214</v>
      </c>
      <c r="H620" t="s">
        <v>214</v>
      </c>
      <c r="I620" t="s">
        <v>214</v>
      </c>
      <c r="J620" t="s">
        <v>214</v>
      </c>
      <c r="K620" t="s">
        <v>214</v>
      </c>
      <c r="L620" t="s">
        <v>214</v>
      </c>
      <c r="M620" t="s">
        <v>214</v>
      </c>
      <c r="N620" t="s">
        <v>214</v>
      </c>
      <c r="O620" t="s">
        <v>214</v>
      </c>
      <c r="BA620" t="s">
        <v>3215</v>
      </c>
      <c r="BB620">
        <v>0</v>
      </c>
    </row>
    <row r="621" spans="1:54" x14ac:dyDescent="0.25">
      <c r="A621">
        <v>336463</v>
      </c>
      <c r="B621" t="s">
        <v>121</v>
      </c>
      <c r="C621" t="s">
        <v>214</v>
      </c>
      <c r="D621" t="s">
        <v>214</v>
      </c>
      <c r="E621" t="s">
        <v>214</v>
      </c>
      <c r="F621" t="s">
        <v>214</v>
      </c>
      <c r="G621" t="s">
        <v>214</v>
      </c>
      <c r="H621" t="s">
        <v>214</v>
      </c>
      <c r="I621" t="s">
        <v>214</v>
      </c>
      <c r="J621" t="s">
        <v>214</v>
      </c>
      <c r="K621" t="s">
        <v>214</v>
      </c>
      <c r="L621" t="s">
        <v>214</v>
      </c>
      <c r="M621" t="s">
        <v>214</v>
      </c>
      <c r="N621" t="s">
        <v>214</v>
      </c>
      <c r="O621" t="s">
        <v>214</v>
      </c>
      <c r="BA621" t="s">
        <v>3215</v>
      </c>
      <c r="BB621">
        <v>0</v>
      </c>
    </row>
    <row r="622" spans="1:54" x14ac:dyDescent="0.25">
      <c r="A622">
        <v>336468</v>
      </c>
      <c r="B622" t="s">
        <v>121</v>
      </c>
      <c r="C622" t="s">
        <v>214</v>
      </c>
      <c r="D622" t="s">
        <v>214</v>
      </c>
      <c r="E622" t="s">
        <v>214</v>
      </c>
      <c r="F622" t="s">
        <v>214</v>
      </c>
      <c r="G622" t="s">
        <v>214</v>
      </c>
      <c r="H622" t="s">
        <v>214</v>
      </c>
      <c r="I622" t="s">
        <v>214</v>
      </c>
      <c r="J622" t="s">
        <v>214</v>
      </c>
      <c r="K622" t="s">
        <v>214</v>
      </c>
      <c r="L622" t="s">
        <v>214</v>
      </c>
      <c r="M622" t="s">
        <v>214</v>
      </c>
      <c r="N622" t="s">
        <v>214</v>
      </c>
      <c r="O622" t="s">
        <v>214</v>
      </c>
      <c r="BA622" t="s">
        <v>3215</v>
      </c>
      <c r="BB622">
        <v>0</v>
      </c>
    </row>
    <row r="623" spans="1:54" x14ac:dyDescent="0.25">
      <c r="A623">
        <v>336471</v>
      </c>
      <c r="B623" t="s">
        <v>121</v>
      </c>
      <c r="E623" t="s">
        <v>214</v>
      </c>
      <c r="F623" t="s">
        <v>214</v>
      </c>
      <c r="G623" t="s">
        <v>214</v>
      </c>
      <c r="H623" t="s">
        <v>214</v>
      </c>
      <c r="J623" t="s">
        <v>214</v>
      </c>
      <c r="K623" t="s">
        <v>214</v>
      </c>
      <c r="L623" t="s">
        <v>214</v>
      </c>
      <c r="M623" t="s">
        <v>214</v>
      </c>
      <c r="N623" t="s">
        <v>214</v>
      </c>
      <c r="O623" t="s">
        <v>214</v>
      </c>
      <c r="BA623" t="s">
        <v>3215</v>
      </c>
      <c r="BB623">
        <v>0</v>
      </c>
    </row>
    <row r="624" spans="1:54" x14ac:dyDescent="0.25">
      <c r="A624">
        <v>336474</v>
      </c>
      <c r="B624" t="s">
        <v>121</v>
      </c>
      <c r="E624" t="s">
        <v>214</v>
      </c>
      <c r="F624" t="s">
        <v>214</v>
      </c>
      <c r="G624" t="s">
        <v>214</v>
      </c>
      <c r="H624" t="s">
        <v>214</v>
      </c>
      <c r="I624" t="s">
        <v>214</v>
      </c>
      <c r="J624" t="s">
        <v>214</v>
      </c>
      <c r="K624" t="s">
        <v>214</v>
      </c>
      <c r="L624" t="s">
        <v>214</v>
      </c>
      <c r="M624" t="s">
        <v>214</v>
      </c>
      <c r="N624" t="s">
        <v>214</v>
      </c>
      <c r="O624" t="s">
        <v>214</v>
      </c>
      <c r="BA624" t="s">
        <v>3215</v>
      </c>
      <c r="BB624">
        <v>0</v>
      </c>
    </row>
    <row r="625" spans="1:54" x14ac:dyDescent="0.25">
      <c r="A625">
        <v>336476</v>
      </c>
      <c r="B625" t="s">
        <v>121</v>
      </c>
      <c r="C625" t="s">
        <v>214</v>
      </c>
      <c r="D625" t="s">
        <v>214</v>
      </c>
      <c r="E625" t="s">
        <v>214</v>
      </c>
      <c r="F625" t="s">
        <v>214</v>
      </c>
      <c r="G625" t="s">
        <v>214</v>
      </c>
      <c r="H625" t="s">
        <v>214</v>
      </c>
      <c r="I625" t="s">
        <v>214</v>
      </c>
      <c r="J625" t="s">
        <v>214</v>
      </c>
      <c r="K625" t="s">
        <v>214</v>
      </c>
      <c r="L625" t="s">
        <v>214</v>
      </c>
      <c r="M625" t="s">
        <v>214</v>
      </c>
      <c r="N625" t="s">
        <v>214</v>
      </c>
      <c r="O625" t="s">
        <v>214</v>
      </c>
      <c r="BA625" t="s">
        <v>3215</v>
      </c>
      <c r="BB625">
        <v>0</v>
      </c>
    </row>
    <row r="626" spans="1:54" x14ac:dyDescent="0.25">
      <c r="A626">
        <v>336477</v>
      </c>
      <c r="B626" t="s">
        <v>121</v>
      </c>
      <c r="C626" t="s">
        <v>214</v>
      </c>
      <c r="D626" t="s">
        <v>214</v>
      </c>
      <c r="E626" t="s">
        <v>214</v>
      </c>
      <c r="F626" t="s">
        <v>214</v>
      </c>
      <c r="G626" t="s">
        <v>214</v>
      </c>
      <c r="H626" t="s">
        <v>214</v>
      </c>
      <c r="I626" t="s">
        <v>214</v>
      </c>
      <c r="J626" t="s">
        <v>214</v>
      </c>
      <c r="K626" t="s">
        <v>214</v>
      </c>
      <c r="L626" t="s">
        <v>214</v>
      </c>
      <c r="M626" t="s">
        <v>214</v>
      </c>
      <c r="N626" t="s">
        <v>214</v>
      </c>
      <c r="O626" t="s">
        <v>214</v>
      </c>
      <c r="BA626" t="s">
        <v>3215</v>
      </c>
      <c r="BB626">
        <v>0</v>
      </c>
    </row>
    <row r="627" spans="1:54" x14ac:dyDescent="0.25">
      <c r="A627">
        <v>336481</v>
      </c>
      <c r="B627" t="s">
        <v>121</v>
      </c>
      <c r="C627" t="s">
        <v>214</v>
      </c>
      <c r="D627" t="s">
        <v>214</v>
      </c>
      <c r="E627" t="s">
        <v>214</v>
      </c>
      <c r="F627" t="s">
        <v>214</v>
      </c>
      <c r="G627" t="s">
        <v>214</v>
      </c>
      <c r="H627" t="s">
        <v>214</v>
      </c>
      <c r="I627" t="s">
        <v>214</v>
      </c>
      <c r="J627" t="s">
        <v>214</v>
      </c>
      <c r="K627" t="s">
        <v>214</v>
      </c>
      <c r="L627" t="s">
        <v>214</v>
      </c>
      <c r="M627" t="s">
        <v>214</v>
      </c>
      <c r="N627" t="s">
        <v>214</v>
      </c>
      <c r="O627" t="s">
        <v>214</v>
      </c>
      <c r="BA627" t="s">
        <v>3215</v>
      </c>
      <c r="BB627">
        <v>0</v>
      </c>
    </row>
    <row r="628" spans="1:54" x14ac:dyDescent="0.25">
      <c r="A628">
        <v>336486</v>
      </c>
      <c r="B628" t="s">
        <v>121</v>
      </c>
      <c r="C628" t="s">
        <v>214</v>
      </c>
      <c r="D628" t="s">
        <v>214</v>
      </c>
      <c r="E628" t="s">
        <v>214</v>
      </c>
      <c r="F628" t="s">
        <v>214</v>
      </c>
      <c r="G628" t="s">
        <v>214</v>
      </c>
      <c r="H628" t="s">
        <v>214</v>
      </c>
      <c r="I628" t="s">
        <v>214</v>
      </c>
      <c r="J628" t="s">
        <v>214</v>
      </c>
      <c r="K628" t="s">
        <v>214</v>
      </c>
      <c r="L628" t="s">
        <v>214</v>
      </c>
      <c r="M628" t="s">
        <v>214</v>
      </c>
      <c r="N628" t="s">
        <v>214</v>
      </c>
      <c r="O628" t="s">
        <v>214</v>
      </c>
      <c r="BA628" t="s">
        <v>3215</v>
      </c>
      <c r="BB628">
        <v>0</v>
      </c>
    </row>
    <row r="629" spans="1:54" x14ac:dyDescent="0.25">
      <c r="A629">
        <v>336491</v>
      </c>
      <c r="B629" t="s">
        <v>121</v>
      </c>
      <c r="C629" t="s">
        <v>214</v>
      </c>
      <c r="D629" t="s">
        <v>214</v>
      </c>
      <c r="E629" t="s">
        <v>214</v>
      </c>
      <c r="F629" t="s">
        <v>214</v>
      </c>
      <c r="G629" t="s">
        <v>214</v>
      </c>
      <c r="H629" t="s">
        <v>214</v>
      </c>
      <c r="I629" t="s">
        <v>214</v>
      </c>
      <c r="J629" t="s">
        <v>214</v>
      </c>
      <c r="K629" t="s">
        <v>214</v>
      </c>
      <c r="L629" t="s">
        <v>214</v>
      </c>
      <c r="M629" t="s">
        <v>214</v>
      </c>
      <c r="N629" t="s">
        <v>214</v>
      </c>
      <c r="O629" t="s">
        <v>214</v>
      </c>
      <c r="BA629" t="s">
        <v>3215</v>
      </c>
      <c r="BB629">
        <v>0</v>
      </c>
    </row>
    <row r="630" spans="1:54" x14ac:dyDescent="0.25">
      <c r="A630">
        <v>336494</v>
      </c>
      <c r="B630" t="s">
        <v>121</v>
      </c>
      <c r="C630" t="s">
        <v>214</v>
      </c>
      <c r="D630" t="s">
        <v>214</v>
      </c>
      <c r="E630" t="s">
        <v>214</v>
      </c>
      <c r="F630" t="s">
        <v>214</v>
      </c>
      <c r="G630" t="s">
        <v>214</v>
      </c>
      <c r="H630" t="s">
        <v>214</v>
      </c>
      <c r="I630" t="s">
        <v>214</v>
      </c>
      <c r="J630" t="s">
        <v>214</v>
      </c>
      <c r="K630" t="s">
        <v>214</v>
      </c>
      <c r="L630" t="s">
        <v>214</v>
      </c>
      <c r="M630" t="s">
        <v>214</v>
      </c>
      <c r="N630" t="s">
        <v>214</v>
      </c>
      <c r="O630" t="s">
        <v>214</v>
      </c>
      <c r="BA630" t="s">
        <v>3215</v>
      </c>
      <c r="BB630">
        <v>0</v>
      </c>
    </row>
    <row r="631" spans="1:54" x14ac:dyDescent="0.25">
      <c r="A631">
        <v>336498</v>
      </c>
      <c r="B631" t="s">
        <v>121</v>
      </c>
      <c r="C631" t="s">
        <v>214</v>
      </c>
      <c r="D631" t="s">
        <v>214</v>
      </c>
      <c r="E631" t="s">
        <v>214</v>
      </c>
      <c r="F631" t="s">
        <v>214</v>
      </c>
      <c r="G631" t="s">
        <v>214</v>
      </c>
      <c r="H631" t="s">
        <v>214</v>
      </c>
      <c r="I631" t="s">
        <v>214</v>
      </c>
      <c r="J631" t="s">
        <v>214</v>
      </c>
      <c r="K631" t="s">
        <v>214</v>
      </c>
      <c r="L631" t="s">
        <v>214</v>
      </c>
      <c r="M631" t="s">
        <v>214</v>
      </c>
      <c r="N631" t="s">
        <v>214</v>
      </c>
      <c r="O631" t="s">
        <v>214</v>
      </c>
      <c r="BA631" t="s">
        <v>3215</v>
      </c>
      <c r="BB631">
        <v>0</v>
      </c>
    </row>
    <row r="632" spans="1:54" x14ac:dyDescent="0.25">
      <c r="A632">
        <v>336500</v>
      </c>
      <c r="B632" t="s">
        <v>121</v>
      </c>
      <c r="F632" t="s">
        <v>214</v>
      </c>
      <c r="G632" t="s">
        <v>214</v>
      </c>
      <c r="H632" t="s">
        <v>214</v>
      </c>
      <c r="I632" t="s">
        <v>214</v>
      </c>
      <c r="J632" t="s">
        <v>214</v>
      </c>
      <c r="K632" t="s">
        <v>214</v>
      </c>
      <c r="L632" t="s">
        <v>214</v>
      </c>
      <c r="M632" t="s">
        <v>214</v>
      </c>
      <c r="N632" t="s">
        <v>214</v>
      </c>
      <c r="O632" t="s">
        <v>214</v>
      </c>
      <c r="BA632" t="s">
        <v>3215</v>
      </c>
      <c r="BB632">
        <v>0</v>
      </c>
    </row>
    <row r="633" spans="1:54" x14ac:dyDescent="0.25">
      <c r="A633">
        <v>336501</v>
      </c>
      <c r="B633" t="s">
        <v>121</v>
      </c>
      <c r="C633" t="s">
        <v>214</v>
      </c>
      <c r="D633" t="s">
        <v>214</v>
      </c>
      <c r="E633" t="s">
        <v>214</v>
      </c>
      <c r="F633" t="s">
        <v>214</v>
      </c>
      <c r="G633" t="s">
        <v>214</v>
      </c>
      <c r="H633" t="s">
        <v>214</v>
      </c>
      <c r="I633" t="s">
        <v>214</v>
      </c>
      <c r="J633" t="s">
        <v>214</v>
      </c>
      <c r="K633" t="s">
        <v>214</v>
      </c>
      <c r="L633" t="s">
        <v>214</v>
      </c>
      <c r="M633" t="s">
        <v>214</v>
      </c>
      <c r="N633" t="s">
        <v>214</v>
      </c>
      <c r="O633" t="s">
        <v>214</v>
      </c>
      <c r="BA633" t="s">
        <v>3215</v>
      </c>
      <c r="BB633">
        <v>0</v>
      </c>
    </row>
    <row r="634" spans="1:54" x14ac:dyDescent="0.25">
      <c r="A634">
        <v>336503</v>
      </c>
      <c r="B634" t="s">
        <v>121</v>
      </c>
      <c r="C634" t="s">
        <v>214</v>
      </c>
      <c r="D634" t="s">
        <v>214</v>
      </c>
      <c r="E634" t="s">
        <v>214</v>
      </c>
      <c r="F634" t="s">
        <v>214</v>
      </c>
      <c r="G634" t="s">
        <v>214</v>
      </c>
      <c r="H634" t="s">
        <v>214</v>
      </c>
      <c r="I634" t="s">
        <v>214</v>
      </c>
      <c r="J634" t="s">
        <v>214</v>
      </c>
      <c r="K634" t="s">
        <v>214</v>
      </c>
      <c r="L634" t="s">
        <v>214</v>
      </c>
      <c r="M634" t="s">
        <v>214</v>
      </c>
      <c r="N634" t="s">
        <v>214</v>
      </c>
      <c r="O634" t="s">
        <v>214</v>
      </c>
      <c r="BA634" t="s">
        <v>3215</v>
      </c>
      <c r="BB634">
        <v>0</v>
      </c>
    </row>
    <row r="635" spans="1:54" x14ac:dyDescent="0.25">
      <c r="A635">
        <v>336509</v>
      </c>
      <c r="B635" t="s">
        <v>121</v>
      </c>
      <c r="D635" t="s">
        <v>214</v>
      </c>
      <c r="E635" t="s">
        <v>214</v>
      </c>
      <c r="F635" t="s">
        <v>214</v>
      </c>
      <c r="G635" t="s">
        <v>214</v>
      </c>
      <c r="H635" t="s">
        <v>214</v>
      </c>
      <c r="I635" t="s">
        <v>214</v>
      </c>
      <c r="J635" t="s">
        <v>214</v>
      </c>
      <c r="K635" t="s">
        <v>214</v>
      </c>
      <c r="L635" t="s">
        <v>214</v>
      </c>
      <c r="M635" t="s">
        <v>214</v>
      </c>
      <c r="N635" t="s">
        <v>214</v>
      </c>
      <c r="O635" t="s">
        <v>214</v>
      </c>
      <c r="BA635" t="s">
        <v>3215</v>
      </c>
      <c r="BB635">
        <v>0</v>
      </c>
    </row>
    <row r="636" spans="1:54" x14ac:dyDescent="0.25">
      <c r="A636">
        <v>336511</v>
      </c>
      <c r="B636" t="s">
        <v>121</v>
      </c>
      <c r="D636" t="s">
        <v>214</v>
      </c>
      <c r="E636" t="s">
        <v>214</v>
      </c>
      <c r="F636" t="s">
        <v>214</v>
      </c>
      <c r="H636" t="s">
        <v>214</v>
      </c>
      <c r="I636" t="s">
        <v>214</v>
      </c>
      <c r="J636" t="s">
        <v>214</v>
      </c>
      <c r="K636" t="s">
        <v>214</v>
      </c>
      <c r="L636" t="s">
        <v>214</v>
      </c>
      <c r="M636" t="s">
        <v>214</v>
      </c>
      <c r="N636" t="s">
        <v>214</v>
      </c>
      <c r="O636" t="s">
        <v>214</v>
      </c>
      <c r="BA636" t="s">
        <v>3215</v>
      </c>
      <c r="BB636">
        <v>0</v>
      </c>
    </row>
    <row r="637" spans="1:54" x14ac:dyDescent="0.25">
      <c r="A637">
        <v>336513</v>
      </c>
      <c r="B637" t="s">
        <v>121</v>
      </c>
      <c r="C637" t="s">
        <v>214</v>
      </c>
      <c r="D637" t="s">
        <v>214</v>
      </c>
      <c r="E637" t="s">
        <v>214</v>
      </c>
      <c r="F637" t="s">
        <v>214</v>
      </c>
      <c r="G637" t="s">
        <v>214</v>
      </c>
      <c r="H637" t="s">
        <v>214</v>
      </c>
      <c r="I637" t="s">
        <v>214</v>
      </c>
      <c r="J637" t="s">
        <v>214</v>
      </c>
      <c r="K637" t="s">
        <v>214</v>
      </c>
      <c r="L637" t="s">
        <v>214</v>
      </c>
      <c r="M637" t="s">
        <v>214</v>
      </c>
      <c r="N637" t="s">
        <v>214</v>
      </c>
      <c r="O637" t="s">
        <v>214</v>
      </c>
      <c r="BA637" t="s">
        <v>3215</v>
      </c>
      <c r="BB637">
        <v>0</v>
      </c>
    </row>
    <row r="638" spans="1:54" x14ac:dyDescent="0.25">
      <c r="A638">
        <v>336514</v>
      </c>
      <c r="B638" t="s">
        <v>121</v>
      </c>
      <c r="C638" t="s">
        <v>214</v>
      </c>
      <c r="D638" t="s">
        <v>214</v>
      </c>
      <c r="E638" t="s">
        <v>214</v>
      </c>
      <c r="F638" t="s">
        <v>214</v>
      </c>
      <c r="G638" t="s">
        <v>214</v>
      </c>
      <c r="H638" t="s">
        <v>214</v>
      </c>
      <c r="I638" t="s">
        <v>214</v>
      </c>
      <c r="J638" t="s">
        <v>214</v>
      </c>
      <c r="K638" t="s">
        <v>214</v>
      </c>
      <c r="L638" t="s">
        <v>214</v>
      </c>
      <c r="M638" t="s">
        <v>214</v>
      </c>
      <c r="N638" t="s">
        <v>214</v>
      </c>
      <c r="O638" t="s">
        <v>214</v>
      </c>
      <c r="BA638" t="s">
        <v>3215</v>
      </c>
      <c r="BB638">
        <v>0</v>
      </c>
    </row>
    <row r="639" spans="1:54" x14ac:dyDescent="0.25">
      <c r="A639">
        <v>336522</v>
      </c>
      <c r="B639" t="s">
        <v>121</v>
      </c>
      <c r="C639" t="s">
        <v>214</v>
      </c>
      <c r="D639" t="s">
        <v>214</v>
      </c>
      <c r="E639" t="s">
        <v>214</v>
      </c>
      <c r="F639" t="s">
        <v>214</v>
      </c>
      <c r="G639" t="s">
        <v>214</v>
      </c>
      <c r="H639" t="s">
        <v>214</v>
      </c>
      <c r="I639" t="s">
        <v>214</v>
      </c>
      <c r="J639" t="s">
        <v>214</v>
      </c>
      <c r="K639" t="s">
        <v>214</v>
      </c>
      <c r="L639" t="s">
        <v>214</v>
      </c>
      <c r="M639" t="s">
        <v>214</v>
      </c>
      <c r="N639" t="s">
        <v>214</v>
      </c>
      <c r="O639" t="s">
        <v>214</v>
      </c>
      <c r="BA639" t="s">
        <v>3215</v>
      </c>
      <c r="BB639">
        <v>0</v>
      </c>
    </row>
    <row r="640" spans="1:54" x14ac:dyDescent="0.25">
      <c r="A640">
        <v>336525</v>
      </c>
      <c r="B640" t="s">
        <v>121</v>
      </c>
      <c r="C640" t="s">
        <v>214</v>
      </c>
      <c r="D640" t="s">
        <v>214</v>
      </c>
      <c r="E640" t="s">
        <v>214</v>
      </c>
      <c r="F640" t="s">
        <v>214</v>
      </c>
      <c r="G640" t="s">
        <v>214</v>
      </c>
      <c r="J640" t="s">
        <v>214</v>
      </c>
      <c r="K640" t="s">
        <v>214</v>
      </c>
      <c r="L640" t="s">
        <v>214</v>
      </c>
      <c r="M640" t="s">
        <v>214</v>
      </c>
      <c r="N640" t="s">
        <v>214</v>
      </c>
      <c r="O640" t="s">
        <v>214</v>
      </c>
      <c r="BA640" t="s">
        <v>3215</v>
      </c>
      <c r="BB640">
        <v>0</v>
      </c>
    </row>
    <row r="641" spans="1:54" x14ac:dyDescent="0.25">
      <c r="A641">
        <v>336528</v>
      </c>
      <c r="B641" t="s">
        <v>121</v>
      </c>
      <c r="C641" t="s">
        <v>214</v>
      </c>
      <c r="D641" t="s">
        <v>214</v>
      </c>
      <c r="E641" t="s">
        <v>214</v>
      </c>
      <c r="F641" t="s">
        <v>214</v>
      </c>
      <c r="G641" t="s">
        <v>214</v>
      </c>
      <c r="H641" t="s">
        <v>214</v>
      </c>
      <c r="I641" t="s">
        <v>214</v>
      </c>
      <c r="J641" t="s">
        <v>214</v>
      </c>
      <c r="K641" t="s">
        <v>214</v>
      </c>
      <c r="L641" t="s">
        <v>214</v>
      </c>
      <c r="M641" t="s">
        <v>214</v>
      </c>
      <c r="N641" t="s">
        <v>214</v>
      </c>
      <c r="O641" t="s">
        <v>214</v>
      </c>
      <c r="BA641" t="s">
        <v>3215</v>
      </c>
      <c r="BB641">
        <v>0</v>
      </c>
    </row>
    <row r="642" spans="1:54" x14ac:dyDescent="0.25">
      <c r="A642">
        <v>336531</v>
      </c>
      <c r="B642" t="s">
        <v>121</v>
      </c>
      <c r="C642" t="s">
        <v>214</v>
      </c>
      <c r="E642" t="s">
        <v>214</v>
      </c>
      <c r="F642" t="s">
        <v>214</v>
      </c>
      <c r="H642" t="s">
        <v>214</v>
      </c>
      <c r="J642" t="s">
        <v>214</v>
      </c>
      <c r="K642" t="s">
        <v>214</v>
      </c>
      <c r="L642" t="s">
        <v>214</v>
      </c>
      <c r="M642" t="s">
        <v>214</v>
      </c>
      <c r="N642" t="s">
        <v>214</v>
      </c>
      <c r="O642" t="s">
        <v>214</v>
      </c>
      <c r="BA642" t="s">
        <v>3215</v>
      </c>
      <c r="BB642">
        <v>0</v>
      </c>
    </row>
    <row r="643" spans="1:54" x14ac:dyDescent="0.25">
      <c r="A643">
        <v>336534</v>
      </c>
      <c r="B643" t="s">
        <v>121</v>
      </c>
      <c r="D643" t="s">
        <v>214</v>
      </c>
      <c r="F643" t="s">
        <v>214</v>
      </c>
      <c r="H643" t="s">
        <v>214</v>
      </c>
      <c r="J643" t="s">
        <v>214</v>
      </c>
      <c r="K643" t="s">
        <v>214</v>
      </c>
      <c r="L643" t="s">
        <v>214</v>
      </c>
      <c r="M643" t="s">
        <v>214</v>
      </c>
      <c r="N643" t="s">
        <v>214</v>
      </c>
      <c r="O643" t="s">
        <v>214</v>
      </c>
      <c r="BA643" t="s">
        <v>3215</v>
      </c>
      <c r="BB643">
        <v>0</v>
      </c>
    </row>
    <row r="644" spans="1:54" x14ac:dyDescent="0.25">
      <c r="A644">
        <v>336535</v>
      </c>
      <c r="B644" t="s">
        <v>121</v>
      </c>
      <c r="C644" t="s">
        <v>214</v>
      </c>
      <c r="E644" t="s">
        <v>214</v>
      </c>
      <c r="F644" t="s">
        <v>214</v>
      </c>
      <c r="G644" t="s">
        <v>214</v>
      </c>
      <c r="H644" t="s">
        <v>214</v>
      </c>
      <c r="I644" t="s">
        <v>214</v>
      </c>
      <c r="J644" t="s">
        <v>214</v>
      </c>
      <c r="K644" t="s">
        <v>214</v>
      </c>
      <c r="L644" t="s">
        <v>214</v>
      </c>
      <c r="M644" t="s">
        <v>214</v>
      </c>
      <c r="N644" t="s">
        <v>214</v>
      </c>
      <c r="O644" t="s">
        <v>214</v>
      </c>
      <c r="BA644" t="s">
        <v>3215</v>
      </c>
      <c r="BB644">
        <v>0</v>
      </c>
    </row>
    <row r="645" spans="1:54" x14ac:dyDescent="0.25">
      <c r="A645">
        <v>336544</v>
      </c>
      <c r="B645" t="s">
        <v>121</v>
      </c>
      <c r="E645" t="s">
        <v>214</v>
      </c>
      <c r="F645" t="s">
        <v>214</v>
      </c>
      <c r="G645" t="s">
        <v>214</v>
      </c>
      <c r="I645" t="s">
        <v>214</v>
      </c>
      <c r="J645" t="s">
        <v>214</v>
      </c>
      <c r="K645" t="s">
        <v>214</v>
      </c>
      <c r="L645" t="s">
        <v>214</v>
      </c>
      <c r="M645" t="s">
        <v>214</v>
      </c>
      <c r="N645" t="s">
        <v>214</v>
      </c>
      <c r="O645" t="s">
        <v>214</v>
      </c>
      <c r="BA645" t="s">
        <v>3215</v>
      </c>
      <c r="BB645">
        <v>0</v>
      </c>
    </row>
    <row r="646" spans="1:54" x14ac:dyDescent="0.25">
      <c r="A646">
        <v>336547</v>
      </c>
      <c r="B646" t="s">
        <v>121</v>
      </c>
      <c r="C646" t="s">
        <v>214</v>
      </c>
      <c r="D646" t="s">
        <v>214</v>
      </c>
      <c r="E646" t="s">
        <v>214</v>
      </c>
      <c r="F646" t="s">
        <v>214</v>
      </c>
      <c r="G646" t="s">
        <v>214</v>
      </c>
      <c r="H646" t="s">
        <v>214</v>
      </c>
      <c r="I646" t="s">
        <v>214</v>
      </c>
      <c r="J646" t="s">
        <v>214</v>
      </c>
      <c r="K646" t="s">
        <v>214</v>
      </c>
      <c r="L646" t="s">
        <v>214</v>
      </c>
      <c r="M646" t="s">
        <v>214</v>
      </c>
      <c r="N646" t="s">
        <v>214</v>
      </c>
      <c r="O646" t="s">
        <v>214</v>
      </c>
      <c r="BA646" t="s">
        <v>3215</v>
      </c>
      <c r="BB646">
        <v>0</v>
      </c>
    </row>
    <row r="647" spans="1:54" x14ac:dyDescent="0.25">
      <c r="A647">
        <v>336549</v>
      </c>
      <c r="B647" t="s">
        <v>121</v>
      </c>
      <c r="C647" t="s">
        <v>214</v>
      </c>
      <c r="D647" t="s">
        <v>214</v>
      </c>
      <c r="E647" t="s">
        <v>214</v>
      </c>
      <c r="F647" t="s">
        <v>214</v>
      </c>
      <c r="G647" t="s">
        <v>214</v>
      </c>
      <c r="H647" t="s">
        <v>214</v>
      </c>
      <c r="I647" t="s">
        <v>214</v>
      </c>
      <c r="J647" t="s">
        <v>214</v>
      </c>
      <c r="K647" t="s">
        <v>214</v>
      </c>
      <c r="L647" t="s">
        <v>214</v>
      </c>
      <c r="M647" t="s">
        <v>214</v>
      </c>
      <c r="N647" t="s">
        <v>214</v>
      </c>
      <c r="O647" t="s">
        <v>214</v>
      </c>
      <c r="BA647" t="s">
        <v>3215</v>
      </c>
      <c r="BB647">
        <v>0</v>
      </c>
    </row>
    <row r="648" spans="1:54" x14ac:dyDescent="0.25">
      <c r="A648">
        <v>336566</v>
      </c>
      <c r="B648" t="s">
        <v>121</v>
      </c>
      <c r="C648" t="s">
        <v>214</v>
      </c>
      <c r="D648" t="s">
        <v>214</v>
      </c>
      <c r="F648" t="s">
        <v>214</v>
      </c>
      <c r="G648" t="s">
        <v>214</v>
      </c>
      <c r="H648" t="s">
        <v>214</v>
      </c>
      <c r="I648" t="s">
        <v>214</v>
      </c>
      <c r="J648" t="s">
        <v>214</v>
      </c>
      <c r="K648" t="s">
        <v>214</v>
      </c>
      <c r="L648" t="s">
        <v>214</v>
      </c>
      <c r="M648" t="s">
        <v>214</v>
      </c>
      <c r="N648" t="s">
        <v>214</v>
      </c>
      <c r="O648" t="s">
        <v>214</v>
      </c>
      <c r="BA648" t="s">
        <v>3215</v>
      </c>
      <c r="BB648">
        <v>0</v>
      </c>
    </row>
    <row r="649" spans="1:54" x14ac:dyDescent="0.25">
      <c r="A649">
        <v>336575</v>
      </c>
      <c r="B649" t="s">
        <v>121</v>
      </c>
      <c r="E649" t="s">
        <v>214</v>
      </c>
      <c r="F649" t="s">
        <v>214</v>
      </c>
      <c r="H649" t="s">
        <v>214</v>
      </c>
      <c r="I649" t="s">
        <v>214</v>
      </c>
      <c r="J649" t="s">
        <v>214</v>
      </c>
      <c r="K649" t="s">
        <v>214</v>
      </c>
      <c r="L649" t="s">
        <v>214</v>
      </c>
      <c r="M649" t="s">
        <v>214</v>
      </c>
      <c r="N649" t="s">
        <v>214</v>
      </c>
      <c r="O649" t="s">
        <v>214</v>
      </c>
      <c r="BA649" t="s">
        <v>3215</v>
      </c>
      <c r="BB649">
        <v>0</v>
      </c>
    </row>
    <row r="650" spans="1:54" x14ac:dyDescent="0.25">
      <c r="A650">
        <v>336578</v>
      </c>
      <c r="B650" t="s">
        <v>121</v>
      </c>
      <c r="C650" t="s">
        <v>214</v>
      </c>
      <c r="E650" t="s">
        <v>214</v>
      </c>
      <c r="F650" t="s">
        <v>214</v>
      </c>
      <c r="G650" t="s">
        <v>214</v>
      </c>
      <c r="J650" t="s">
        <v>214</v>
      </c>
      <c r="K650" t="s">
        <v>214</v>
      </c>
      <c r="L650" t="s">
        <v>214</v>
      </c>
      <c r="M650" t="s">
        <v>214</v>
      </c>
      <c r="N650" t="s">
        <v>214</v>
      </c>
      <c r="O650" t="s">
        <v>214</v>
      </c>
      <c r="BA650" t="s">
        <v>3215</v>
      </c>
      <c r="BB650">
        <v>0</v>
      </c>
    </row>
    <row r="651" spans="1:54" x14ac:dyDescent="0.25">
      <c r="A651">
        <v>336579</v>
      </c>
      <c r="B651" t="s">
        <v>121</v>
      </c>
      <c r="C651" t="s">
        <v>214</v>
      </c>
      <c r="D651" t="s">
        <v>214</v>
      </c>
      <c r="E651" t="s">
        <v>214</v>
      </c>
      <c r="F651" t="s">
        <v>214</v>
      </c>
      <c r="G651" t="s">
        <v>214</v>
      </c>
      <c r="H651" t="s">
        <v>214</v>
      </c>
      <c r="I651" t="s">
        <v>214</v>
      </c>
      <c r="J651" t="s">
        <v>214</v>
      </c>
      <c r="K651" t="s">
        <v>214</v>
      </c>
      <c r="L651" t="s">
        <v>214</v>
      </c>
      <c r="M651" t="s">
        <v>214</v>
      </c>
      <c r="N651" t="s">
        <v>214</v>
      </c>
      <c r="O651" t="s">
        <v>214</v>
      </c>
      <c r="BA651" t="s">
        <v>3215</v>
      </c>
      <c r="BB651">
        <v>0</v>
      </c>
    </row>
    <row r="652" spans="1:54" x14ac:dyDescent="0.25">
      <c r="A652">
        <v>336580</v>
      </c>
      <c r="B652" t="s">
        <v>121</v>
      </c>
      <c r="C652" t="s">
        <v>214</v>
      </c>
      <c r="D652" t="s">
        <v>214</v>
      </c>
      <c r="E652" t="s">
        <v>214</v>
      </c>
      <c r="F652" t="s">
        <v>214</v>
      </c>
      <c r="G652" t="s">
        <v>214</v>
      </c>
      <c r="H652" t="s">
        <v>214</v>
      </c>
      <c r="I652" t="s">
        <v>214</v>
      </c>
      <c r="J652" t="s">
        <v>214</v>
      </c>
      <c r="K652" t="s">
        <v>214</v>
      </c>
      <c r="L652" t="s">
        <v>214</v>
      </c>
      <c r="M652" t="s">
        <v>214</v>
      </c>
      <c r="N652" t="s">
        <v>214</v>
      </c>
      <c r="O652" t="s">
        <v>214</v>
      </c>
      <c r="BA652" t="s">
        <v>3215</v>
      </c>
      <c r="BB652">
        <v>0</v>
      </c>
    </row>
    <row r="653" spans="1:54" x14ac:dyDescent="0.25">
      <c r="A653">
        <v>336581</v>
      </c>
      <c r="B653" t="s">
        <v>121</v>
      </c>
      <c r="C653" t="s">
        <v>214</v>
      </c>
      <c r="D653" t="s">
        <v>214</v>
      </c>
      <c r="E653" t="s">
        <v>214</v>
      </c>
      <c r="F653" t="s">
        <v>214</v>
      </c>
      <c r="G653" t="s">
        <v>214</v>
      </c>
      <c r="H653" t="s">
        <v>214</v>
      </c>
      <c r="I653" t="s">
        <v>214</v>
      </c>
      <c r="J653" t="s">
        <v>214</v>
      </c>
      <c r="K653" t="s">
        <v>214</v>
      </c>
      <c r="L653" t="s">
        <v>214</v>
      </c>
      <c r="M653" t="s">
        <v>214</v>
      </c>
      <c r="N653" t="s">
        <v>214</v>
      </c>
      <c r="O653" t="s">
        <v>214</v>
      </c>
      <c r="BA653" t="s">
        <v>3215</v>
      </c>
      <c r="BB653">
        <v>0</v>
      </c>
    </row>
    <row r="654" spans="1:54" x14ac:dyDescent="0.25">
      <c r="A654">
        <v>336582</v>
      </c>
      <c r="B654" t="s">
        <v>121</v>
      </c>
      <c r="D654" t="s">
        <v>214</v>
      </c>
      <c r="H654" t="s">
        <v>214</v>
      </c>
      <c r="I654" t="s">
        <v>214</v>
      </c>
      <c r="J654" t="s">
        <v>214</v>
      </c>
      <c r="K654" t="s">
        <v>214</v>
      </c>
      <c r="L654" t="s">
        <v>214</v>
      </c>
      <c r="M654" t="s">
        <v>214</v>
      </c>
      <c r="N654" t="s">
        <v>214</v>
      </c>
      <c r="O654" t="s">
        <v>214</v>
      </c>
      <c r="BA654" t="s">
        <v>3215</v>
      </c>
      <c r="BB654">
        <v>0</v>
      </c>
    </row>
    <row r="655" spans="1:54" x14ac:dyDescent="0.25">
      <c r="A655">
        <v>336585</v>
      </c>
      <c r="B655" t="s">
        <v>121</v>
      </c>
      <c r="C655" t="s">
        <v>214</v>
      </c>
      <c r="D655" t="s">
        <v>214</v>
      </c>
      <c r="E655" t="s">
        <v>214</v>
      </c>
      <c r="F655" t="s">
        <v>214</v>
      </c>
      <c r="G655" t="s">
        <v>214</v>
      </c>
      <c r="H655" t="s">
        <v>214</v>
      </c>
      <c r="I655" t="s">
        <v>214</v>
      </c>
      <c r="J655" t="s">
        <v>214</v>
      </c>
      <c r="K655" t="s">
        <v>214</v>
      </c>
      <c r="L655" t="s">
        <v>214</v>
      </c>
      <c r="M655" t="s">
        <v>214</v>
      </c>
      <c r="N655" t="s">
        <v>214</v>
      </c>
      <c r="O655" t="s">
        <v>214</v>
      </c>
      <c r="BA655" t="s">
        <v>3215</v>
      </c>
      <c r="BB655">
        <v>0</v>
      </c>
    </row>
    <row r="656" spans="1:54" x14ac:dyDescent="0.25">
      <c r="A656">
        <v>336596</v>
      </c>
      <c r="B656" t="s">
        <v>121</v>
      </c>
      <c r="E656" t="s">
        <v>214</v>
      </c>
      <c r="F656" t="s">
        <v>214</v>
      </c>
      <c r="H656" t="s">
        <v>214</v>
      </c>
      <c r="I656" t="s">
        <v>214</v>
      </c>
      <c r="J656" t="s">
        <v>214</v>
      </c>
      <c r="K656" t="s">
        <v>214</v>
      </c>
      <c r="L656" t="s">
        <v>214</v>
      </c>
      <c r="M656" t="s">
        <v>214</v>
      </c>
      <c r="N656" t="s">
        <v>214</v>
      </c>
      <c r="O656" t="s">
        <v>214</v>
      </c>
      <c r="BA656" t="s">
        <v>3215</v>
      </c>
      <c r="BB656">
        <v>0</v>
      </c>
    </row>
    <row r="657" spans="1:54" x14ac:dyDescent="0.25">
      <c r="A657">
        <v>336600</v>
      </c>
      <c r="B657" t="s">
        <v>121</v>
      </c>
      <c r="C657" t="s">
        <v>214</v>
      </c>
      <c r="D657" t="s">
        <v>214</v>
      </c>
      <c r="E657" t="s">
        <v>214</v>
      </c>
      <c r="F657" t="s">
        <v>214</v>
      </c>
      <c r="G657" t="s">
        <v>214</v>
      </c>
      <c r="H657" t="s">
        <v>214</v>
      </c>
      <c r="I657" t="s">
        <v>214</v>
      </c>
      <c r="J657" t="s">
        <v>214</v>
      </c>
      <c r="K657" t="s">
        <v>214</v>
      </c>
      <c r="L657" t="s">
        <v>214</v>
      </c>
      <c r="M657" t="s">
        <v>214</v>
      </c>
      <c r="N657" t="s">
        <v>214</v>
      </c>
      <c r="O657" t="s">
        <v>214</v>
      </c>
      <c r="BA657" t="s">
        <v>3215</v>
      </c>
      <c r="BB657">
        <v>0</v>
      </c>
    </row>
    <row r="658" spans="1:54" x14ac:dyDescent="0.25">
      <c r="A658">
        <v>336601</v>
      </c>
      <c r="B658" t="s">
        <v>121</v>
      </c>
      <c r="C658" t="s">
        <v>214</v>
      </c>
      <c r="D658" t="s">
        <v>214</v>
      </c>
      <c r="E658" t="s">
        <v>214</v>
      </c>
      <c r="F658" t="s">
        <v>214</v>
      </c>
      <c r="G658" t="s">
        <v>214</v>
      </c>
      <c r="H658" t="s">
        <v>214</v>
      </c>
      <c r="I658" t="s">
        <v>214</v>
      </c>
      <c r="J658" t="s">
        <v>214</v>
      </c>
      <c r="K658" t="s">
        <v>214</v>
      </c>
      <c r="L658" t="s">
        <v>214</v>
      </c>
      <c r="M658" t="s">
        <v>214</v>
      </c>
      <c r="N658" t="s">
        <v>214</v>
      </c>
      <c r="O658" t="s">
        <v>214</v>
      </c>
      <c r="BA658" t="s">
        <v>3215</v>
      </c>
      <c r="BB658">
        <v>0</v>
      </c>
    </row>
    <row r="659" spans="1:54" x14ac:dyDescent="0.25">
      <c r="A659">
        <v>336603</v>
      </c>
      <c r="B659" t="s">
        <v>121</v>
      </c>
      <c r="C659" t="s">
        <v>214</v>
      </c>
      <c r="E659" t="s">
        <v>214</v>
      </c>
      <c r="F659" t="s">
        <v>214</v>
      </c>
      <c r="G659" t="s">
        <v>214</v>
      </c>
      <c r="H659" t="s">
        <v>214</v>
      </c>
      <c r="I659" t="s">
        <v>214</v>
      </c>
      <c r="K659" t="s">
        <v>214</v>
      </c>
      <c r="L659" t="s">
        <v>214</v>
      </c>
      <c r="M659" t="s">
        <v>214</v>
      </c>
      <c r="N659" t="s">
        <v>214</v>
      </c>
      <c r="O659" t="s">
        <v>214</v>
      </c>
      <c r="BA659" t="s">
        <v>3215</v>
      </c>
      <c r="BB659">
        <v>0</v>
      </c>
    </row>
    <row r="660" spans="1:54" x14ac:dyDescent="0.25">
      <c r="A660">
        <v>336610</v>
      </c>
      <c r="B660" t="s">
        <v>121</v>
      </c>
      <c r="C660" t="s">
        <v>214</v>
      </c>
      <c r="D660" t="s">
        <v>214</v>
      </c>
      <c r="F660" t="s">
        <v>214</v>
      </c>
      <c r="G660" t="s">
        <v>214</v>
      </c>
      <c r="J660" t="s">
        <v>214</v>
      </c>
      <c r="K660" t="s">
        <v>214</v>
      </c>
      <c r="L660" t="s">
        <v>214</v>
      </c>
      <c r="M660" t="s">
        <v>214</v>
      </c>
      <c r="N660" t="s">
        <v>214</v>
      </c>
      <c r="O660" t="s">
        <v>214</v>
      </c>
      <c r="BA660" t="s">
        <v>3215</v>
      </c>
      <c r="BB660">
        <v>0</v>
      </c>
    </row>
    <row r="661" spans="1:54" x14ac:dyDescent="0.25">
      <c r="A661">
        <v>336612</v>
      </c>
      <c r="B661" t="s">
        <v>121</v>
      </c>
      <c r="C661" t="s">
        <v>214</v>
      </c>
      <c r="D661" t="s">
        <v>214</v>
      </c>
      <c r="E661" t="s">
        <v>214</v>
      </c>
      <c r="F661" t="s">
        <v>214</v>
      </c>
      <c r="G661" t="s">
        <v>214</v>
      </c>
      <c r="H661" t="s">
        <v>214</v>
      </c>
      <c r="I661" t="s">
        <v>214</v>
      </c>
      <c r="J661" t="s">
        <v>214</v>
      </c>
      <c r="K661" t="s">
        <v>214</v>
      </c>
      <c r="L661" t="s">
        <v>214</v>
      </c>
      <c r="M661" t="s">
        <v>214</v>
      </c>
      <c r="N661" t="s">
        <v>214</v>
      </c>
      <c r="O661" t="s">
        <v>214</v>
      </c>
      <c r="BA661" t="s">
        <v>3215</v>
      </c>
      <c r="BB661">
        <v>0</v>
      </c>
    </row>
    <row r="662" spans="1:54" x14ac:dyDescent="0.25">
      <c r="A662">
        <v>336630</v>
      </c>
      <c r="B662" t="s">
        <v>121</v>
      </c>
      <c r="C662" t="s">
        <v>214</v>
      </c>
      <c r="D662" t="s">
        <v>214</v>
      </c>
      <c r="E662" t="s">
        <v>214</v>
      </c>
      <c r="F662" t="s">
        <v>214</v>
      </c>
      <c r="G662" t="s">
        <v>214</v>
      </c>
      <c r="H662" t="s">
        <v>214</v>
      </c>
      <c r="I662" t="s">
        <v>214</v>
      </c>
      <c r="J662" t="s">
        <v>214</v>
      </c>
      <c r="K662" t="s">
        <v>214</v>
      </c>
      <c r="L662" t="s">
        <v>214</v>
      </c>
      <c r="M662" t="s">
        <v>214</v>
      </c>
      <c r="N662" t="s">
        <v>214</v>
      </c>
      <c r="O662" t="s">
        <v>214</v>
      </c>
      <c r="BA662" t="s">
        <v>3215</v>
      </c>
      <c r="BB662">
        <v>0</v>
      </c>
    </row>
    <row r="663" spans="1:54" x14ac:dyDescent="0.25">
      <c r="A663">
        <v>336632</v>
      </c>
      <c r="B663" t="s">
        <v>121</v>
      </c>
      <c r="C663" t="s">
        <v>214</v>
      </c>
      <c r="D663" t="s">
        <v>214</v>
      </c>
      <c r="E663" t="s">
        <v>214</v>
      </c>
      <c r="F663" t="s">
        <v>214</v>
      </c>
      <c r="G663" t="s">
        <v>214</v>
      </c>
      <c r="H663" t="s">
        <v>214</v>
      </c>
      <c r="I663" t="s">
        <v>214</v>
      </c>
      <c r="J663" t="s">
        <v>214</v>
      </c>
      <c r="K663" t="s">
        <v>214</v>
      </c>
      <c r="L663" t="s">
        <v>214</v>
      </c>
      <c r="M663" t="s">
        <v>214</v>
      </c>
      <c r="N663" t="s">
        <v>214</v>
      </c>
      <c r="O663" t="s">
        <v>214</v>
      </c>
      <c r="BA663" t="s">
        <v>3215</v>
      </c>
      <c r="BB663">
        <v>0</v>
      </c>
    </row>
    <row r="664" spans="1:54" x14ac:dyDescent="0.25">
      <c r="A664">
        <v>336634</v>
      </c>
      <c r="B664" t="s">
        <v>121</v>
      </c>
      <c r="C664" t="s">
        <v>214</v>
      </c>
      <c r="D664" t="s">
        <v>214</v>
      </c>
      <c r="E664" t="s">
        <v>214</v>
      </c>
      <c r="F664" t="s">
        <v>214</v>
      </c>
      <c r="G664" t="s">
        <v>214</v>
      </c>
      <c r="H664" t="s">
        <v>214</v>
      </c>
      <c r="I664" t="s">
        <v>214</v>
      </c>
      <c r="J664" t="s">
        <v>214</v>
      </c>
      <c r="K664" t="s">
        <v>214</v>
      </c>
      <c r="L664" t="s">
        <v>214</v>
      </c>
      <c r="M664" t="s">
        <v>214</v>
      </c>
      <c r="N664" t="s">
        <v>214</v>
      </c>
      <c r="O664" t="s">
        <v>214</v>
      </c>
      <c r="BA664" t="s">
        <v>3215</v>
      </c>
      <c r="BB664">
        <v>0</v>
      </c>
    </row>
    <row r="665" spans="1:54" x14ac:dyDescent="0.25">
      <c r="A665">
        <v>336638</v>
      </c>
      <c r="B665" t="s">
        <v>121</v>
      </c>
      <c r="C665" t="s">
        <v>214</v>
      </c>
      <c r="F665" t="s">
        <v>214</v>
      </c>
      <c r="G665" t="s">
        <v>214</v>
      </c>
      <c r="H665" t="s">
        <v>214</v>
      </c>
      <c r="J665" t="s">
        <v>214</v>
      </c>
      <c r="K665" t="s">
        <v>214</v>
      </c>
      <c r="L665" t="s">
        <v>214</v>
      </c>
      <c r="M665" t="s">
        <v>214</v>
      </c>
      <c r="N665" t="s">
        <v>214</v>
      </c>
      <c r="O665" t="s">
        <v>214</v>
      </c>
      <c r="BA665" t="s">
        <v>3215</v>
      </c>
      <c r="BB665">
        <v>0</v>
      </c>
    </row>
    <row r="666" spans="1:54" x14ac:dyDescent="0.25">
      <c r="A666">
        <v>336639</v>
      </c>
      <c r="B666" t="s">
        <v>121</v>
      </c>
      <c r="C666" t="s">
        <v>214</v>
      </c>
      <c r="D666" t="s">
        <v>214</v>
      </c>
      <c r="E666" t="s">
        <v>214</v>
      </c>
      <c r="F666" t="s">
        <v>214</v>
      </c>
      <c r="G666" t="s">
        <v>214</v>
      </c>
      <c r="H666" t="s">
        <v>214</v>
      </c>
      <c r="I666" t="s">
        <v>214</v>
      </c>
      <c r="J666" t="s">
        <v>214</v>
      </c>
      <c r="K666" t="s">
        <v>214</v>
      </c>
      <c r="L666" t="s">
        <v>214</v>
      </c>
      <c r="M666" t="s">
        <v>214</v>
      </c>
      <c r="N666" t="s">
        <v>214</v>
      </c>
      <c r="O666" t="s">
        <v>214</v>
      </c>
      <c r="BA666" t="s">
        <v>3215</v>
      </c>
      <c r="BB666">
        <v>0</v>
      </c>
    </row>
    <row r="667" spans="1:54" x14ac:dyDescent="0.25">
      <c r="A667">
        <v>336640</v>
      </c>
      <c r="B667" t="s">
        <v>121</v>
      </c>
      <c r="C667" t="s">
        <v>214</v>
      </c>
      <c r="D667" t="s">
        <v>214</v>
      </c>
      <c r="E667" t="s">
        <v>214</v>
      </c>
      <c r="F667" t="s">
        <v>214</v>
      </c>
      <c r="G667" t="s">
        <v>214</v>
      </c>
      <c r="H667" t="s">
        <v>214</v>
      </c>
      <c r="I667" t="s">
        <v>214</v>
      </c>
      <c r="J667" t="s">
        <v>214</v>
      </c>
      <c r="K667" t="s">
        <v>214</v>
      </c>
      <c r="L667" t="s">
        <v>214</v>
      </c>
      <c r="M667" t="s">
        <v>214</v>
      </c>
      <c r="N667" t="s">
        <v>214</v>
      </c>
      <c r="O667" t="s">
        <v>214</v>
      </c>
      <c r="BA667" t="s">
        <v>3215</v>
      </c>
      <c r="BB667">
        <v>0</v>
      </c>
    </row>
    <row r="668" spans="1:54" x14ac:dyDescent="0.25">
      <c r="A668">
        <v>336641</v>
      </c>
      <c r="B668" t="s">
        <v>121</v>
      </c>
      <c r="C668" t="s">
        <v>214</v>
      </c>
      <c r="D668" t="s">
        <v>214</v>
      </c>
      <c r="E668" t="s">
        <v>214</v>
      </c>
      <c r="F668" t="s">
        <v>214</v>
      </c>
      <c r="G668" t="s">
        <v>214</v>
      </c>
      <c r="H668" t="s">
        <v>214</v>
      </c>
      <c r="I668" t="s">
        <v>214</v>
      </c>
      <c r="J668" t="s">
        <v>214</v>
      </c>
      <c r="K668" t="s">
        <v>214</v>
      </c>
      <c r="L668" t="s">
        <v>214</v>
      </c>
      <c r="M668" t="s">
        <v>214</v>
      </c>
      <c r="N668" t="s">
        <v>214</v>
      </c>
      <c r="O668" t="s">
        <v>214</v>
      </c>
      <c r="BA668" t="s">
        <v>3215</v>
      </c>
      <c r="BB668">
        <v>0</v>
      </c>
    </row>
    <row r="669" spans="1:54" x14ac:dyDescent="0.25">
      <c r="A669">
        <v>336646</v>
      </c>
      <c r="B669" t="s">
        <v>121</v>
      </c>
      <c r="C669" t="s">
        <v>214</v>
      </c>
      <c r="D669" t="s">
        <v>214</v>
      </c>
      <c r="E669" t="s">
        <v>214</v>
      </c>
      <c r="F669" t="s">
        <v>214</v>
      </c>
      <c r="H669" t="s">
        <v>214</v>
      </c>
      <c r="I669" t="s">
        <v>214</v>
      </c>
      <c r="J669" t="s">
        <v>214</v>
      </c>
      <c r="K669" t="s">
        <v>214</v>
      </c>
      <c r="L669" t="s">
        <v>214</v>
      </c>
      <c r="M669" t="s">
        <v>214</v>
      </c>
      <c r="N669" t="s">
        <v>214</v>
      </c>
      <c r="O669" t="s">
        <v>214</v>
      </c>
      <c r="BA669" t="s">
        <v>3215</v>
      </c>
      <c r="BB669">
        <v>0</v>
      </c>
    </row>
    <row r="670" spans="1:54" x14ac:dyDescent="0.25">
      <c r="A670">
        <v>336647</v>
      </c>
      <c r="B670" t="s">
        <v>121</v>
      </c>
      <c r="C670" t="s">
        <v>214</v>
      </c>
      <c r="D670" t="s">
        <v>214</v>
      </c>
      <c r="E670" t="s">
        <v>214</v>
      </c>
      <c r="F670" t="s">
        <v>214</v>
      </c>
      <c r="G670" t="s">
        <v>214</v>
      </c>
      <c r="H670" t="s">
        <v>214</v>
      </c>
      <c r="I670" t="s">
        <v>214</v>
      </c>
      <c r="J670" t="s">
        <v>214</v>
      </c>
      <c r="K670" t="s">
        <v>214</v>
      </c>
      <c r="L670" t="s">
        <v>214</v>
      </c>
      <c r="M670" t="s">
        <v>214</v>
      </c>
      <c r="N670" t="s">
        <v>214</v>
      </c>
      <c r="O670" t="s">
        <v>214</v>
      </c>
      <c r="BA670" t="s">
        <v>3215</v>
      </c>
      <c r="BB670">
        <v>0</v>
      </c>
    </row>
    <row r="671" spans="1:54" x14ac:dyDescent="0.25">
      <c r="A671">
        <v>336649</v>
      </c>
      <c r="B671" t="s">
        <v>121</v>
      </c>
      <c r="C671" t="s">
        <v>214</v>
      </c>
      <c r="D671" t="s">
        <v>214</v>
      </c>
      <c r="F671" t="s">
        <v>214</v>
      </c>
      <c r="G671" t="s">
        <v>214</v>
      </c>
      <c r="H671" t="s">
        <v>214</v>
      </c>
      <c r="I671" t="s">
        <v>214</v>
      </c>
      <c r="J671" t="s">
        <v>214</v>
      </c>
      <c r="K671" t="s">
        <v>214</v>
      </c>
      <c r="L671" t="s">
        <v>214</v>
      </c>
      <c r="N671" t="s">
        <v>214</v>
      </c>
      <c r="O671" t="s">
        <v>214</v>
      </c>
      <c r="BA671" t="s">
        <v>3215</v>
      </c>
      <c r="BB671">
        <v>0</v>
      </c>
    </row>
    <row r="672" spans="1:54" x14ac:dyDescent="0.25">
      <c r="A672">
        <v>336656</v>
      </c>
      <c r="B672" t="s">
        <v>121</v>
      </c>
      <c r="C672" t="s">
        <v>214</v>
      </c>
      <c r="D672" t="s">
        <v>214</v>
      </c>
      <c r="E672" t="s">
        <v>214</v>
      </c>
      <c r="F672" t="s">
        <v>214</v>
      </c>
      <c r="G672" t="s">
        <v>214</v>
      </c>
      <c r="H672" t="s">
        <v>214</v>
      </c>
      <c r="I672" t="s">
        <v>214</v>
      </c>
      <c r="J672" t="s">
        <v>214</v>
      </c>
      <c r="K672" t="s">
        <v>214</v>
      </c>
      <c r="L672" t="s">
        <v>214</v>
      </c>
      <c r="M672" t="s">
        <v>214</v>
      </c>
      <c r="N672" t="s">
        <v>214</v>
      </c>
      <c r="O672" t="s">
        <v>214</v>
      </c>
      <c r="BA672" t="s">
        <v>3215</v>
      </c>
      <c r="BB672">
        <v>0</v>
      </c>
    </row>
    <row r="673" spans="1:54" x14ac:dyDescent="0.25">
      <c r="A673">
        <v>336657</v>
      </c>
      <c r="B673" t="s">
        <v>121</v>
      </c>
      <c r="C673" t="s">
        <v>214</v>
      </c>
      <c r="D673" t="s">
        <v>214</v>
      </c>
      <c r="E673" t="s">
        <v>214</v>
      </c>
      <c r="F673" t="s">
        <v>214</v>
      </c>
      <c r="G673" t="s">
        <v>214</v>
      </c>
      <c r="H673" t="s">
        <v>214</v>
      </c>
      <c r="I673" t="s">
        <v>214</v>
      </c>
      <c r="J673" t="s">
        <v>214</v>
      </c>
      <c r="K673" t="s">
        <v>214</v>
      </c>
      <c r="L673" t="s">
        <v>214</v>
      </c>
      <c r="M673" t="s">
        <v>214</v>
      </c>
      <c r="N673" t="s">
        <v>214</v>
      </c>
      <c r="O673" t="s">
        <v>214</v>
      </c>
      <c r="BA673" t="s">
        <v>3215</v>
      </c>
      <c r="BB673">
        <v>0</v>
      </c>
    </row>
    <row r="674" spans="1:54" x14ac:dyDescent="0.25">
      <c r="A674">
        <v>336659</v>
      </c>
      <c r="B674" t="s">
        <v>121</v>
      </c>
      <c r="C674" t="s">
        <v>214</v>
      </c>
      <c r="D674" t="s">
        <v>214</v>
      </c>
      <c r="E674" t="s">
        <v>214</v>
      </c>
      <c r="F674" t="s">
        <v>214</v>
      </c>
      <c r="G674" t="s">
        <v>214</v>
      </c>
      <c r="H674" t="s">
        <v>214</v>
      </c>
      <c r="I674" t="s">
        <v>214</v>
      </c>
      <c r="J674" t="s">
        <v>214</v>
      </c>
      <c r="K674" t="s">
        <v>214</v>
      </c>
      <c r="L674" t="s">
        <v>214</v>
      </c>
      <c r="M674" t="s">
        <v>214</v>
      </c>
      <c r="N674" t="s">
        <v>214</v>
      </c>
      <c r="O674" t="s">
        <v>214</v>
      </c>
      <c r="BA674" t="s">
        <v>3215</v>
      </c>
      <c r="BB674">
        <v>0</v>
      </c>
    </row>
    <row r="675" spans="1:54" x14ac:dyDescent="0.25">
      <c r="A675">
        <v>336660</v>
      </c>
      <c r="B675" t="s">
        <v>121</v>
      </c>
      <c r="C675" t="s">
        <v>214</v>
      </c>
      <c r="D675" t="s">
        <v>214</v>
      </c>
      <c r="E675" t="s">
        <v>214</v>
      </c>
      <c r="F675" t="s">
        <v>214</v>
      </c>
      <c r="G675" t="s">
        <v>214</v>
      </c>
      <c r="H675" t="s">
        <v>214</v>
      </c>
      <c r="I675" t="s">
        <v>214</v>
      </c>
      <c r="J675" t="s">
        <v>214</v>
      </c>
      <c r="K675" t="s">
        <v>214</v>
      </c>
      <c r="L675" t="s">
        <v>214</v>
      </c>
      <c r="M675" t="s">
        <v>214</v>
      </c>
      <c r="N675" t="s">
        <v>214</v>
      </c>
      <c r="O675" t="s">
        <v>214</v>
      </c>
      <c r="BA675" t="s">
        <v>3215</v>
      </c>
      <c r="BB675">
        <v>0</v>
      </c>
    </row>
    <row r="676" spans="1:54" x14ac:dyDescent="0.25">
      <c r="A676">
        <v>336667</v>
      </c>
      <c r="B676" t="s">
        <v>121</v>
      </c>
      <c r="D676" t="s">
        <v>214</v>
      </c>
      <c r="E676" t="s">
        <v>214</v>
      </c>
      <c r="H676" t="s">
        <v>214</v>
      </c>
      <c r="I676" t="s">
        <v>214</v>
      </c>
      <c r="J676" t="s">
        <v>214</v>
      </c>
      <c r="K676" t="s">
        <v>214</v>
      </c>
      <c r="L676" t="s">
        <v>214</v>
      </c>
      <c r="M676" t="s">
        <v>214</v>
      </c>
      <c r="N676" t="s">
        <v>214</v>
      </c>
      <c r="O676" t="s">
        <v>214</v>
      </c>
      <c r="BA676" t="s">
        <v>3215</v>
      </c>
      <c r="BB676">
        <v>0</v>
      </c>
    </row>
    <row r="677" spans="1:54" x14ac:dyDescent="0.25">
      <c r="A677">
        <v>336673</v>
      </c>
      <c r="B677" t="s">
        <v>121</v>
      </c>
      <c r="C677" t="s">
        <v>214</v>
      </c>
      <c r="D677" t="s">
        <v>214</v>
      </c>
      <c r="E677" t="s">
        <v>214</v>
      </c>
      <c r="F677" t="s">
        <v>214</v>
      </c>
      <c r="G677" t="s">
        <v>214</v>
      </c>
      <c r="H677" t="s">
        <v>214</v>
      </c>
      <c r="I677" t="s">
        <v>214</v>
      </c>
      <c r="J677" t="s">
        <v>214</v>
      </c>
      <c r="K677" t="s">
        <v>214</v>
      </c>
      <c r="L677" t="s">
        <v>214</v>
      </c>
      <c r="M677" t="s">
        <v>214</v>
      </c>
      <c r="N677" t="s">
        <v>214</v>
      </c>
      <c r="O677" t="s">
        <v>214</v>
      </c>
      <c r="BA677" t="s">
        <v>3215</v>
      </c>
      <c r="BB677">
        <v>0</v>
      </c>
    </row>
    <row r="678" spans="1:54" x14ac:dyDescent="0.25">
      <c r="A678">
        <v>336677</v>
      </c>
      <c r="B678" t="s">
        <v>121</v>
      </c>
      <c r="C678" t="s">
        <v>214</v>
      </c>
      <c r="D678" t="s">
        <v>214</v>
      </c>
      <c r="E678" t="s">
        <v>214</v>
      </c>
      <c r="F678" t="s">
        <v>214</v>
      </c>
      <c r="G678" t="s">
        <v>214</v>
      </c>
      <c r="H678" t="s">
        <v>214</v>
      </c>
      <c r="I678" t="s">
        <v>214</v>
      </c>
      <c r="J678" t="s">
        <v>214</v>
      </c>
      <c r="K678" t="s">
        <v>214</v>
      </c>
      <c r="L678" t="s">
        <v>214</v>
      </c>
      <c r="M678" t="s">
        <v>214</v>
      </c>
      <c r="N678" t="s">
        <v>214</v>
      </c>
      <c r="O678" t="s">
        <v>214</v>
      </c>
      <c r="BA678" t="s">
        <v>3215</v>
      </c>
      <c r="BB678">
        <v>0</v>
      </c>
    </row>
    <row r="679" spans="1:54" x14ac:dyDescent="0.25">
      <c r="A679">
        <v>336684</v>
      </c>
      <c r="B679" t="s">
        <v>121</v>
      </c>
      <c r="C679" t="s">
        <v>214</v>
      </c>
      <c r="D679" t="s">
        <v>214</v>
      </c>
      <c r="E679" t="s">
        <v>214</v>
      </c>
      <c r="F679" t="s">
        <v>214</v>
      </c>
      <c r="G679" t="s">
        <v>214</v>
      </c>
      <c r="H679" t="s">
        <v>214</v>
      </c>
      <c r="I679" t="s">
        <v>214</v>
      </c>
      <c r="J679" t="s">
        <v>214</v>
      </c>
      <c r="K679" t="s">
        <v>214</v>
      </c>
      <c r="L679" t="s">
        <v>214</v>
      </c>
      <c r="M679" t="s">
        <v>214</v>
      </c>
      <c r="N679" t="s">
        <v>214</v>
      </c>
      <c r="O679" t="s">
        <v>214</v>
      </c>
      <c r="BA679" t="s">
        <v>3215</v>
      </c>
      <c r="BB679">
        <v>0</v>
      </c>
    </row>
    <row r="680" spans="1:54" x14ac:dyDescent="0.25">
      <c r="A680">
        <v>336688</v>
      </c>
      <c r="B680" t="s">
        <v>121</v>
      </c>
      <c r="D680" t="s">
        <v>214</v>
      </c>
      <c r="E680" t="s">
        <v>214</v>
      </c>
      <c r="F680" t="s">
        <v>214</v>
      </c>
      <c r="H680" t="s">
        <v>214</v>
      </c>
      <c r="I680" t="s">
        <v>214</v>
      </c>
      <c r="J680" t="s">
        <v>214</v>
      </c>
      <c r="K680" t="s">
        <v>214</v>
      </c>
      <c r="L680" t="s">
        <v>214</v>
      </c>
      <c r="M680" t="s">
        <v>214</v>
      </c>
      <c r="N680" t="s">
        <v>214</v>
      </c>
      <c r="O680" t="s">
        <v>214</v>
      </c>
      <c r="BA680" t="s">
        <v>3215</v>
      </c>
      <c r="BB680">
        <v>0</v>
      </c>
    </row>
    <row r="681" spans="1:54" x14ac:dyDescent="0.25">
      <c r="A681">
        <v>336691</v>
      </c>
      <c r="B681" t="s">
        <v>121</v>
      </c>
      <c r="C681" t="s">
        <v>214</v>
      </c>
      <c r="D681" t="s">
        <v>214</v>
      </c>
      <c r="E681" t="s">
        <v>214</v>
      </c>
      <c r="F681" t="s">
        <v>214</v>
      </c>
      <c r="G681" t="s">
        <v>214</v>
      </c>
      <c r="H681" t="s">
        <v>214</v>
      </c>
      <c r="I681" t="s">
        <v>214</v>
      </c>
      <c r="J681" t="s">
        <v>214</v>
      </c>
      <c r="K681" t="s">
        <v>214</v>
      </c>
      <c r="L681" t="s">
        <v>214</v>
      </c>
      <c r="M681" t="s">
        <v>214</v>
      </c>
      <c r="N681" t="s">
        <v>214</v>
      </c>
      <c r="O681" t="s">
        <v>214</v>
      </c>
      <c r="BA681" t="s">
        <v>3215</v>
      </c>
      <c r="BB681">
        <v>0</v>
      </c>
    </row>
    <row r="682" spans="1:54" x14ac:dyDescent="0.25">
      <c r="A682">
        <v>336698</v>
      </c>
      <c r="B682" t="s">
        <v>121</v>
      </c>
      <c r="C682" t="s">
        <v>214</v>
      </c>
      <c r="F682" t="s">
        <v>214</v>
      </c>
      <c r="G682" t="s">
        <v>214</v>
      </c>
      <c r="H682" t="s">
        <v>214</v>
      </c>
      <c r="I682" t="s">
        <v>214</v>
      </c>
      <c r="J682" t="s">
        <v>214</v>
      </c>
      <c r="K682" t="s">
        <v>214</v>
      </c>
      <c r="L682" t="s">
        <v>214</v>
      </c>
      <c r="M682" t="s">
        <v>214</v>
      </c>
      <c r="N682" t="s">
        <v>214</v>
      </c>
      <c r="O682" t="s">
        <v>214</v>
      </c>
      <c r="BA682" t="s">
        <v>3215</v>
      </c>
      <c r="BB682">
        <v>0</v>
      </c>
    </row>
    <row r="683" spans="1:54" x14ac:dyDescent="0.25">
      <c r="A683">
        <v>336703</v>
      </c>
      <c r="B683" t="s">
        <v>121</v>
      </c>
      <c r="C683" t="s">
        <v>214</v>
      </c>
      <c r="E683" t="s">
        <v>214</v>
      </c>
      <c r="F683" t="s">
        <v>214</v>
      </c>
      <c r="H683" t="s">
        <v>214</v>
      </c>
      <c r="I683" t="s">
        <v>214</v>
      </c>
      <c r="J683" t="s">
        <v>214</v>
      </c>
      <c r="K683" t="s">
        <v>214</v>
      </c>
      <c r="L683" t="s">
        <v>214</v>
      </c>
      <c r="M683" t="s">
        <v>214</v>
      </c>
      <c r="N683" t="s">
        <v>214</v>
      </c>
      <c r="O683" t="s">
        <v>214</v>
      </c>
      <c r="BA683" t="s">
        <v>3215</v>
      </c>
      <c r="BB683">
        <v>0</v>
      </c>
    </row>
    <row r="684" spans="1:54" x14ac:dyDescent="0.25">
      <c r="A684">
        <v>336705</v>
      </c>
      <c r="B684" t="s">
        <v>121</v>
      </c>
      <c r="C684" t="s">
        <v>214</v>
      </c>
      <c r="D684" t="s">
        <v>214</v>
      </c>
      <c r="E684" t="s">
        <v>214</v>
      </c>
      <c r="F684" t="s">
        <v>214</v>
      </c>
      <c r="G684" t="s">
        <v>214</v>
      </c>
      <c r="H684" t="s">
        <v>214</v>
      </c>
      <c r="I684" t="s">
        <v>214</v>
      </c>
      <c r="J684" t="s">
        <v>214</v>
      </c>
      <c r="K684" t="s">
        <v>214</v>
      </c>
      <c r="L684" t="s">
        <v>214</v>
      </c>
      <c r="M684" t="s">
        <v>214</v>
      </c>
      <c r="N684" t="s">
        <v>214</v>
      </c>
      <c r="O684" t="s">
        <v>214</v>
      </c>
      <c r="BA684" t="s">
        <v>3215</v>
      </c>
      <c r="BB684">
        <v>0</v>
      </c>
    </row>
    <row r="685" spans="1:54" x14ac:dyDescent="0.25">
      <c r="A685">
        <v>336706</v>
      </c>
      <c r="B685" t="s">
        <v>121</v>
      </c>
      <c r="C685" t="s">
        <v>214</v>
      </c>
      <c r="D685" t="s">
        <v>214</v>
      </c>
      <c r="E685" t="s">
        <v>214</v>
      </c>
      <c r="F685" t="s">
        <v>214</v>
      </c>
      <c r="G685" t="s">
        <v>214</v>
      </c>
      <c r="H685" t="s">
        <v>214</v>
      </c>
      <c r="I685" t="s">
        <v>214</v>
      </c>
      <c r="J685" t="s">
        <v>214</v>
      </c>
      <c r="K685" t="s">
        <v>214</v>
      </c>
      <c r="L685" t="s">
        <v>214</v>
      </c>
      <c r="M685" t="s">
        <v>214</v>
      </c>
      <c r="N685" t="s">
        <v>214</v>
      </c>
      <c r="O685" t="s">
        <v>214</v>
      </c>
      <c r="BA685" t="s">
        <v>3215</v>
      </c>
      <c r="BB685">
        <v>0</v>
      </c>
    </row>
    <row r="686" spans="1:54" x14ac:dyDescent="0.25">
      <c r="A686">
        <v>336710</v>
      </c>
      <c r="B686" t="s">
        <v>121</v>
      </c>
      <c r="F686" t="s">
        <v>214</v>
      </c>
      <c r="H686" t="s">
        <v>214</v>
      </c>
      <c r="J686" t="s">
        <v>214</v>
      </c>
      <c r="K686" t="s">
        <v>214</v>
      </c>
      <c r="L686" t="s">
        <v>214</v>
      </c>
      <c r="M686" t="s">
        <v>214</v>
      </c>
      <c r="N686" t="s">
        <v>214</v>
      </c>
      <c r="O686" t="s">
        <v>214</v>
      </c>
      <c r="BA686" t="s">
        <v>3215</v>
      </c>
      <c r="BB686">
        <v>0</v>
      </c>
    </row>
    <row r="687" spans="1:54" x14ac:dyDescent="0.25">
      <c r="A687">
        <v>336715</v>
      </c>
      <c r="B687" t="s">
        <v>121</v>
      </c>
      <c r="C687" t="s">
        <v>214</v>
      </c>
      <c r="D687" t="s">
        <v>214</v>
      </c>
      <c r="E687" t="s">
        <v>214</v>
      </c>
      <c r="F687" t="s">
        <v>214</v>
      </c>
      <c r="G687" t="s">
        <v>214</v>
      </c>
      <c r="H687" t="s">
        <v>214</v>
      </c>
      <c r="I687" t="s">
        <v>214</v>
      </c>
      <c r="J687" t="s">
        <v>214</v>
      </c>
      <c r="K687" t="s">
        <v>214</v>
      </c>
      <c r="L687" t="s">
        <v>214</v>
      </c>
      <c r="M687" t="s">
        <v>214</v>
      </c>
      <c r="N687" t="s">
        <v>214</v>
      </c>
      <c r="O687" t="s">
        <v>214</v>
      </c>
      <c r="BA687" t="s">
        <v>3215</v>
      </c>
      <c r="BB687">
        <v>0</v>
      </c>
    </row>
    <row r="688" spans="1:54" x14ac:dyDescent="0.25">
      <c r="A688">
        <v>336716</v>
      </c>
      <c r="B688" t="s">
        <v>121</v>
      </c>
      <c r="C688" t="s">
        <v>214</v>
      </c>
      <c r="D688" t="s">
        <v>214</v>
      </c>
      <c r="E688" t="s">
        <v>214</v>
      </c>
      <c r="F688" t="s">
        <v>214</v>
      </c>
      <c r="G688" t="s">
        <v>214</v>
      </c>
      <c r="H688" t="s">
        <v>214</v>
      </c>
      <c r="I688" t="s">
        <v>214</v>
      </c>
      <c r="J688" t="s">
        <v>214</v>
      </c>
      <c r="K688" t="s">
        <v>214</v>
      </c>
      <c r="L688" t="s">
        <v>214</v>
      </c>
      <c r="M688" t="s">
        <v>214</v>
      </c>
      <c r="N688" t="s">
        <v>214</v>
      </c>
      <c r="O688" t="s">
        <v>214</v>
      </c>
      <c r="BA688" t="s">
        <v>3215</v>
      </c>
      <c r="BB688">
        <v>0</v>
      </c>
    </row>
    <row r="689" spans="1:54" x14ac:dyDescent="0.25">
      <c r="A689">
        <v>336721</v>
      </c>
      <c r="B689" t="s">
        <v>121</v>
      </c>
      <c r="F689" t="s">
        <v>214</v>
      </c>
      <c r="G689" t="s">
        <v>214</v>
      </c>
      <c r="H689" t="s">
        <v>214</v>
      </c>
      <c r="I689" t="s">
        <v>214</v>
      </c>
      <c r="J689" t="s">
        <v>214</v>
      </c>
      <c r="K689" t="s">
        <v>214</v>
      </c>
      <c r="L689" t="s">
        <v>214</v>
      </c>
      <c r="M689" t="s">
        <v>214</v>
      </c>
      <c r="N689" t="s">
        <v>214</v>
      </c>
      <c r="O689" t="s">
        <v>214</v>
      </c>
      <c r="BA689" t="s">
        <v>3215</v>
      </c>
      <c r="BB689">
        <v>0</v>
      </c>
    </row>
    <row r="690" spans="1:54" x14ac:dyDescent="0.25">
      <c r="A690">
        <v>336722</v>
      </c>
      <c r="B690" t="s">
        <v>121</v>
      </c>
      <c r="C690" t="s">
        <v>214</v>
      </c>
      <c r="D690" t="s">
        <v>214</v>
      </c>
      <c r="E690" t="s">
        <v>214</v>
      </c>
      <c r="F690" t="s">
        <v>214</v>
      </c>
      <c r="G690" t="s">
        <v>214</v>
      </c>
      <c r="H690" t="s">
        <v>214</v>
      </c>
      <c r="I690" t="s">
        <v>214</v>
      </c>
      <c r="J690" t="s">
        <v>214</v>
      </c>
      <c r="K690" t="s">
        <v>214</v>
      </c>
      <c r="L690" t="s">
        <v>214</v>
      </c>
      <c r="M690" t="s">
        <v>214</v>
      </c>
      <c r="N690" t="s">
        <v>214</v>
      </c>
      <c r="O690" t="s">
        <v>214</v>
      </c>
      <c r="BA690" t="s">
        <v>3215</v>
      </c>
      <c r="BB690">
        <v>0</v>
      </c>
    </row>
    <row r="691" spans="1:54" x14ac:dyDescent="0.25">
      <c r="A691">
        <v>336743</v>
      </c>
      <c r="B691" t="s">
        <v>121</v>
      </c>
      <c r="C691" t="s">
        <v>214</v>
      </c>
      <c r="D691" t="s">
        <v>214</v>
      </c>
      <c r="E691" t="s">
        <v>214</v>
      </c>
      <c r="F691" t="s">
        <v>214</v>
      </c>
      <c r="G691" t="s">
        <v>214</v>
      </c>
      <c r="H691" t="s">
        <v>214</v>
      </c>
      <c r="I691" t="s">
        <v>214</v>
      </c>
      <c r="J691" t="s">
        <v>214</v>
      </c>
      <c r="K691" t="s">
        <v>214</v>
      </c>
      <c r="L691" t="s">
        <v>214</v>
      </c>
      <c r="M691" t="s">
        <v>214</v>
      </c>
      <c r="N691" t="s">
        <v>214</v>
      </c>
      <c r="O691" t="s">
        <v>214</v>
      </c>
      <c r="BA691" t="s">
        <v>3215</v>
      </c>
      <c r="BB691">
        <v>0</v>
      </c>
    </row>
    <row r="692" spans="1:54" x14ac:dyDescent="0.25">
      <c r="A692">
        <v>336906</v>
      </c>
      <c r="B692" t="s">
        <v>121</v>
      </c>
      <c r="C692" t="s">
        <v>214</v>
      </c>
      <c r="F692" t="s">
        <v>214</v>
      </c>
      <c r="J692" t="s">
        <v>214</v>
      </c>
      <c r="K692" t="s">
        <v>214</v>
      </c>
      <c r="L692" t="s">
        <v>214</v>
      </c>
      <c r="M692" t="s">
        <v>214</v>
      </c>
      <c r="N692" t="s">
        <v>214</v>
      </c>
      <c r="O692" t="s">
        <v>214</v>
      </c>
      <c r="BA692" t="s">
        <v>3215</v>
      </c>
      <c r="BB692">
        <v>0</v>
      </c>
    </row>
    <row r="693" spans="1:54" x14ac:dyDescent="0.25">
      <c r="A693">
        <v>336954</v>
      </c>
      <c r="B693" t="s">
        <v>121</v>
      </c>
      <c r="C693" t="s">
        <v>214</v>
      </c>
      <c r="D693" t="s">
        <v>214</v>
      </c>
      <c r="F693" t="s">
        <v>214</v>
      </c>
      <c r="G693" t="s">
        <v>214</v>
      </c>
      <c r="H693" t="s">
        <v>214</v>
      </c>
      <c r="J693" t="s">
        <v>214</v>
      </c>
      <c r="K693" t="s">
        <v>214</v>
      </c>
      <c r="M693" t="s">
        <v>214</v>
      </c>
      <c r="O693" t="s">
        <v>214</v>
      </c>
      <c r="BA693" t="s">
        <v>3215</v>
      </c>
      <c r="BB693">
        <v>0</v>
      </c>
    </row>
    <row r="694" spans="1:54" x14ac:dyDescent="0.25">
      <c r="A694">
        <v>337189</v>
      </c>
      <c r="B694" t="s">
        <v>121</v>
      </c>
      <c r="C694" t="s">
        <v>214</v>
      </c>
      <c r="F694" t="s">
        <v>214</v>
      </c>
      <c r="H694" t="s">
        <v>214</v>
      </c>
      <c r="J694" t="s">
        <v>214</v>
      </c>
      <c r="K694" t="s">
        <v>214</v>
      </c>
      <c r="L694" t="s">
        <v>214</v>
      </c>
      <c r="M694" t="s">
        <v>214</v>
      </c>
      <c r="N694" t="s">
        <v>214</v>
      </c>
      <c r="O694" t="s">
        <v>214</v>
      </c>
      <c r="BA694" t="s">
        <v>3215</v>
      </c>
      <c r="BB694">
        <v>0</v>
      </c>
    </row>
    <row r="695" spans="1:54" x14ac:dyDescent="0.25">
      <c r="A695">
        <v>337193</v>
      </c>
      <c r="B695" t="s">
        <v>121</v>
      </c>
      <c r="C695" t="s">
        <v>214</v>
      </c>
      <c r="F695" t="s">
        <v>214</v>
      </c>
      <c r="H695" t="s">
        <v>214</v>
      </c>
      <c r="K695" t="s">
        <v>214</v>
      </c>
      <c r="L695" t="s">
        <v>214</v>
      </c>
      <c r="M695" t="s">
        <v>214</v>
      </c>
      <c r="O695" t="s">
        <v>214</v>
      </c>
      <c r="BA695" t="s">
        <v>3215</v>
      </c>
      <c r="BB695">
        <v>0</v>
      </c>
    </row>
    <row r="696" spans="1:54" x14ac:dyDescent="0.25">
      <c r="A696">
        <v>337199</v>
      </c>
      <c r="B696" t="s">
        <v>121</v>
      </c>
      <c r="C696" t="s">
        <v>214</v>
      </c>
      <c r="F696" t="s">
        <v>214</v>
      </c>
      <c r="G696" t="s">
        <v>214</v>
      </c>
      <c r="H696" t="s">
        <v>214</v>
      </c>
      <c r="I696" t="s">
        <v>214</v>
      </c>
      <c r="K696" t="s">
        <v>214</v>
      </c>
      <c r="M696" t="s">
        <v>214</v>
      </c>
      <c r="N696" t="s">
        <v>214</v>
      </c>
      <c r="O696" t="s">
        <v>214</v>
      </c>
      <c r="BA696" t="s">
        <v>3215</v>
      </c>
      <c r="BB696">
        <v>0</v>
      </c>
    </row>
    <row r="697" spans="1:54" x14ac:dyDescent="0.25">
      <c r="A697">
        <v>337225</v>
      </c>
      <c r="B697" t="s">
        <v>121</v>
      </c>
      <c r="C697" t="s">
        <v>214</v>
      </c>
      <c r="D697" t="s">
        <v>214</v>
      </c>
      <c r="E697" t="s">
        <v>214</v>
      </c>
      <c r="F697" t="s">
        <v>214</v>
      </c>
      <c r="G697" t="s">
        <v>214</v>
      </c>
      <c r="H697" t="s">
        <v>214</v>
      </c>
      <c r="I697" t="s">
        <v>214</v>
      </c>
      <c r="J697" t="s">
        <v>214</v>
      </c>
      <c r="K697" t="s">
        <v>214</v>
      </c>
      <c r="L697" t="s">
        <v>214</v>
      </c>
      <c r="M697" t="s">
        <v>214</v>
      </c>
      <c r="N697" t="s">
        <v>214</v>
      </c>
      <c r="O697" t="s">
        <v>214</v>
      </c>
      <c r="BA697" t="s">
        <v>3215</v>
      </c>
      <c r="BB697">
        <v>0</v>
      </c>
    </row>
    <row r="698" spans="1:54" x14ac:dyDescent="0.25">
      <c r="A698">
        <v>337227</v>
      </c>
      <c r="B698" t="s">
        <v>121</v>
      </c>
      <c r="C698" t="s">
        <v>214</v>
      </c>
      <c r="D698" t="s">
        <v>214</v>
      </c>
      <c r="E698" t="s">
        <v>214</v>
      </c>
      <c r="F698" t="s">
        <v>214</v>
      </c>
      <c r="G698" t="s">
        <v>214</v>
      </c>
      <c r="H698" t="s">
        <v>214</v>
      </c>
      <c r="I698" t="s">
        <v>214</v>
      </c>
      <c r="J698" t="s">
        <v>214</v>
      </c>
      <c r="K698" t="s">
        <v>214</v>
      </c>
      <c r="L698" t="s">
        <v>214</v>
      </c>
      <c r="M698" t="s">
        <v>214</v>
      </c>
      <c r="N698" t="s">
        <v>214</v>
      </c>
      <c r="O698" t="s">
        <v>214</v>
      </c>
      <c r="BA698" t="s">
        <v>3215</v>
      </c>
      <c r="BB698">
        <v>0</v>
      </c>
    </row>
    <row r="699" spans="1:54" x14ac:dyDescent="0.25">
      <c r="A699">
        <v>337229</v>
      </c>
      <c r="B699" t="s">
        <v>121</v>
      </c>
      <c r="C699" t="s">
        <v>214</v>
      </c>
      <c r="D699" t="s">
        <v>214</v>
      </c>
      <c r="E699" t="s">
        <v>214</v>
      </c>
      <c r="F699" t="s">
        <v>214</v>
      </c>
      <c r="G699" t="s">
        <v>214</v>
      </c>
      <c r="H699" t="s">
        <v>214</v>
      </c>
      <c r="I699" t="s">
        <v>214</v>
      </c>
      <c r="J699" t="s">
        <v>214</v>
      </c>
      <c r="K699" t="s">
        <v>214</v>
      </c>
      <c r="L699" t="s">
        <v>214</v>
      </c>
      <c r="M699" t="s">
        <v>214</v>
      </c>
      <c r="N699" t="s">
        <v>214</v>
      </c>
      <c r="O699" t="s">
        <v>214</v>
      </c>
      <c r="BA699" t="s">
        <v>3215</v>
      </c>
      <c r="BB699">
        <v>0</v>
      </c>
    </row>
    <row r="700" spans="1:54" x14ac:dyDescent="0.25">
      <c r="A700">
        <v>337230</v>
      </c>
      <c r="B700" t="s">
        <v>121</v>
      </c>
      <c r="C700" t="s">
        <v>214</v>
      </c>
      <c r="D700" t="s">
        <v>214</v>
      </c>
      <c r="E700" t="s">
        <v>214</v>
      </c>
      <c r="F700" t="s">
        <v>214</v>
      </c>
      <c r="G700" t="s">
        <v>214</v>
      </c>
      <c r="H700" t="s">
        <v>214</v>
      </c>
      <c r="I700" t="s">
        <v>214</v>
      </c>
      <c r="J700" t="s">
        <v>214</v>
      </c>
      <c r="K700" t="s">
        <v>214</v>
      </c>
      <c r="L700" t="s">
        <v>214</v>
      </c>
      <c r="M700" t="s">
        <v>214</v>
      </c>
      <c r="N700" t="s">
        <v>214</v>
      </c>
      <c r="O700" t="s">
        <v>214</v>
      </c>
      <c r="BA700" t="s">
        <v>3215</v>
      </c>
      <c r="BB700">
        <v>0</v>
      </c>
    </row>
    <row r="701" spans="1:54" x14ac:dyDescent="0.25">
      <c r="A701">
        <v>337234</v>
      </c>
      <c r="B701" t="s">
        <v>121</v>
      </c>
      <c r="C701" t="s">
        <v>214</v>
      </c>
      <c r="D701" t="s">
        <v>214</v>
      </c>
      <c r="E701" t="s">
        <v>214</v>
      </c>
      <c r="F701" t="s">
        <v>214</v>
      </c>
      <c r="G701" t="s">
        <v>214</v>
      </c>
      <c r="H701" t="s">
        <v>214</v>
      </c>
      <c r="I701" t="s">
        <v>214</v>
      </c>
      <c r="J701" t="s">
        <v>214</v>
      </c>
      <c r="K701" t="s">
        <v>214</v>
      </c>
      <c r="L701" t="s">
        <v>214</v>
      </c>
      <c r="M701" t="s">
        <v>214</v>
      </c>
      <c r="N701" t="s">
        <v>214</v>
      </c>
      <c r="O701" t="s">
        <v>214</v>
      </c>
      <c r="BA701" t="s">
        <v>3215</v>
      </c>
      <c r="BB701">
        <v>0</v>
      </c>
    </row>
    <row r="702" spans="1:54" x14ac:dyDescent="0.25">
      <c r="A702">
        <v>337237</v>
      </c>
      <c r="B702" t="s">
        <v>121</v>
      </c>
      <c r="C702" t="s">
        <v>214</v>
      </c>
      <c r="D702" t="s">
        <v>214</v>
      </c>
      <c r="E702" t="s">
        <v>214</v>
      </c>
      <c r="F702" t="s">
        <v>214</v>
      </c>
      <c r="G702" t="s">
        <v>214</v>
      </c>
      <c r="H702" t="s">
        <v>214</v>
      </c>
      <c r="I702" t="s">
        <v>214</v>
      </c>
      <c r="J702" t="s">
        <v>214</v>
      </c>
      <c r="K702" t="s">
        <v>214</v>
      </c>
      <c r="L702" t="s">
        <v>214</v>
      </c>
      <c r="M702" t="s">
        <v>214</v>
      </c>
      <c r="N702" t="s">
        <v>214</v>
      </c>
      <c r="O702" t="s">
        <v>214</v>
      </c>
      <c r="BA702" t="s">
        <v>3215</v>
      </c>
      <c r="BB702">
        <v>0</v>
      </c>
    </row>
    <row r="703" spans="1:54" x14ac:dyDescent="0.25">
      <c r="A703">
        <v>337238</v>
      </c>
      <c r="B703" t="s">
        <v>121</v>
      </c>
      <c r="C703" t="s">
        <v>214</v>
      </c>
      <c r="D703" t="s">
        <v>214</v>
      </c>
      <c r="E703" t="s">
        <v>214</v>
      </c>
      <c r="F703" t="s">
        <v>214</v>
      </c>
      <c r="G703" t="s">
        <v>214</v>
      </c>
      <c r="H703" t="s">
        <v>214</v>
      </c>
      <c r="I703" t="s">
        <v>214</v>
      </c>
      <c r="J703" t="s">
        <v>214</v>
      </c>
      <c r="K703" t="s">
        <v>214</v>
      </c>
      <c r="L703" t="s">
        <v>214</v>
      </c>
      <c r="M703" t="s">
        <v>214</v>
      </c>
      <c r="N703" t="s">
        <v>214</v>
      </c>
      <c r="O703" t="s">
        <v>214</v>
      </c>
      <c r="BA703" t="s">
        <v>3215</v>
      </c>
      <c r="BB703">
        <v>0</v>
      </c>
    </row>
    <row r="704" spans="1:54" x14ac:dyDescent="0.25">
      <c r="A704">
        <v>337239</v>
      </c>
      <c r="B704" t="s">
        <v>121</v>
      </c>
      <c r="C704" t="s">
        <v>214</v>
      </c>
      <c r="D704" t="s">
        <v>214</v>
      </c>
      <c r="E704" t="s">
        <v>214</v>
      </c>
      <c r="F704" t="s">
        <v>214</v>
      </c>
      <c r="G704" t="s">
        <v>214</v>
      </c>
      <c r="H704" t="s">
        <v>214</v>
      </c>
      <c r="I704" t="s">
        <v>214</v>
      </c>
      <c r="J704" t="s">
        <v>214</v>
      </c>
      <c r="K704" t="s">
        <v>214</v>
      </c>
      <c r="L704" t="s">
        <v>214</v>
      </c>
      <c r="M704" t="s">
        <v>214</v>
      </c>
      <c r="N704" t="s">
        <v>214</v>
      </c>
      <c r="O704" t="s">
        <v>214</v>
      </c>
      <c r="BA704" t="s">
        <v>3215</v>
      </c>
      <c r="BB704">
        <v>0</v>
      </c>
    </row>
    <row r="705" spans="1:54" x14ac:dyDescent="0.25">
      <c r="A705">
        <v>337241</v>
      </c>
      <c r="B705" t="s">
        <v>121</v>
      </c>
      <c r="C705" t="s">
        <v>214</v>
      </c>
      <c r="D705" t="s">
        <v>214</v>
      </c>
      <c r="E705" t="s">
        <v>214</v>
      </c>
      <c r="F705" t="s">
        <v>214</v>
      </c>
      <c r="G705" t="s">
        <v>214</v>
      </c>
      <c r="H705" t="s">
        <v>214</v>
      </c>
      <c r="I705" t="s">
        <v>214</v>
      </c>
      <c r="J705" t="s">
        <v>214</v>
      </c>
      <c r="K705" t="s">
        <v>214</v>
      </c>
      <c r="L705" t="s">
        <v>214</v>
      </c>
      <c r="M705" t="s">
        <v>214</v>
      </c>
      <c r="N705" t="s">
        <v>214</v>
      </c>
      <c r="O705" t="s">
        <v>214</v>
      </c>
      <c r="BA705" t="s">
        <v>3215</v>
      </c>
      <c r="BB705">
        <v>0</v>
      </c>
    </row>
    <row r="706" spans="1:54" x14ac:dyDescent="0.25">
      <c r="A706">
        <v>337248</v>
      </c>
      <c r="B706" t="s">
        <v>121</v>
      </c>
      <c r="C706" t="s">
        <v>214</v>
      </c>
      <c r="D706" t="s">
        <v>214</v>
      </c>
      <c r="E706" t="s">
        <v>214</v>
      </c>
      <c r="F706" t="s">
        <v>214</v>
      </c>
      <c r="G706" t="s">
        <v>214</v>
      </c>
      <c r="H706" t="s">
        <v>214</v>
      </c>
      <c r="J706" t="s">
        <v>214</v>
      </c>
      <c r="K706" t="s">
        <v>214</v>
      </c>
      <c r="L706" t="s">
        <v>214</v>
      </c>
      <c r="M706" t="s">
        <v>214</v>
      </c>
      <c r="N706" t="s">
        <v>214</v>
      </c>
      <c r="O706" t="s">
        <v>214</v>
      </c>
      <c r="BA706" t="s">
        <v>3215</v>
      </c>
      <c r="BB706">
        <v>0</v>
      </c>
    </row>
    <row r="707" spans="1:54" x14ac:dyDescent="0.25">
      <c r="A707">
        <v>337251</v>
      </c>
      <c r="B707" t="s">
        <v>121</v>
      </c>
      <c r="C707" t="s">
        <v>214</v>
      </c>
      <c r="D707" t="s">
        <v>214</v>
      </c>
      <c r="E707" t="s">
        <v>214</v>
      </c>
      <c r="F707" t="s">
        <v>214</v>
      </c>
      <c r="H707" t="s">
        <v>214</v>
      </c>
      <c r="I707" t="s">
        <v>214</v>
      </c>
      <c r="J707" t="s">
        <v>214</v>
      </c>
      <c r="K707" t="s">
        <v>214</v>
      </c>
      <c r="L707" t="s">
        <v>214</v>
      </c>
      <c r="M707" t="s">
        <v>214</v>
      </c>
      <c r="N707" t="s">
        <v>214</v>
      </c>
      <c r="O707" t="s">
        <v>214</v>
      </c>
      <c r="BA707" t="s">
        <v>3215</v>
      </c>
      <c r="BB707">
        <v>0</v>
      </c>
    </row>
    <row r="708" spans="1:54" x14ac:dyDescent="0.25">
      <c r="A708">
        <v>337255</v>
      </c>
      <c r="B708" t="s">
        <v>121</v>
      </c>
      <c r="C708" t="s">
        <v>214</v>
      </c>
      <c r="D708" t="s">
        <v>214</v>
      </c>
      <c r="E708" t="s">
        <v>214</v>
      </c>
      <c r="F708" t="s">
        <v>214</v>
      </c>
      <c r="G708" t="s">
        <v>214</v>
      </c>
      <c r="H708" t="s">
        <v>214</v>
      </c>
      <c r="I708" t="s">
        <v>214</v>
      </c>
      <c r="J708" t="s">
        <v>214</v>
      </c>
      <c r="K708" t="s">
        <v>214</v>
      </c>
      <c r="L708" t="s">
        <v>214</v>
      </c>
      <c r="M708" t="s">
        <v>214</v>
      </c>
      <c r="N708" t="s">
        <v>214</v>
      </c>
      <c r="O708" t="s">
        <v>214</v>
      </c>
      <c r="BA708" t="s">
        <v>3215</v>
      </c>
      <c r="BB708">
        <v>0</v>
      </c>
    </row>
    <row r="709" spans="1:54" x14ac:dyDescent="0.25">
      <c r="A709">
        <v>337264</v>
      </c>
      <c r="B709" t="s">
        <v>121</v>
      </c>
      <c r="C709" t="s">
        <v>214</v>
      </c>
      <c r="F709" t="s">
        <v>214</v>
      </c>
      <c r="G709" t="s">
        <v>214</v>
      </c>
      <c r="H709" t="s">
        <v>214</v>
      </c>
      <c r="K709" t="s">
        <v>214</v>
      </c>
      <c r="M709" t="s">
        <v>214</v>
      </c>
      <c r="N709" t="s">
        <v>214</v>
      </c>
      <c r="O709" t="s">
        <v>214</v>
      </c>
      <c r="BA709" t="s">
        <v>3215</v>
      </c>
      <c r="BB709">
        <v>0</v>
      </c>
    </row>
    <row r="710" spans="1:54" x14ac:dyDescent="0.25">
      <c r="A710">
        <v>337283</v>
      </c>
      <c r="B710" t="s">
        <v>121</v>
      </c>
      <c r="C710" t="s">
        <v>214</v>
      </c>
      <c r="D710" t="s">
        <v>214</v>
      </c>
      <c r="E710" t="s">
        <v>214</v>
      </c>
      <c r="F710" t="s">
        <v>214</v>
      </c>
      <c r="G710" t="s">
        <v>214</v>
      </c>
      <c r="H710" t="s">
        <v>214</v>
      </c>
      <c r="I710" t="s">
        <v>214</v>
      </c>
      <c r="J710" t="s">
        <v>214</v>
      </c>
      <c r="K710" t="s">
        <v>214</v>
      </c>
      <c r="L710" t="s">
        <v>214</v>
      </c>
      <c r="M710" t="s">
        <v>214</v>
      </c>
      <c r="N710" t="s">
        <v>214</v>
      </c>
      <c r="O710" t="s">
        <v>214</v>
      </c>
      <c r="BA710" t="s">
        <v>3215</v>
      </c>
      <c r="BB710">
        <v>0</v>
      </c>
    </row>
    <row r="711" spans="1:54" x14ac:dyDescent="0.25">
      <c r="A711">
        <v>337294</v>
      </c>
      <c r="B711" t="s">
        <v>121</v>
      </c>
      <c r="C711" t="s">
        <v>214</v>
      </c>
      <c r="D711" t="s">
        <v>214</v>
      </c>
      <c r="E711" t="s">
        <v>214</v>
      </c>
      <c r="F711" t="s">
        <v>214</v>
      </c>
      <c r="G711" t="s">
        <v>214</v>
      </c>
      <c r="H711" t="s">
        <v>214</v>
      </c>
      <c r="I711" t="s">
        <v>214</v>
      </c>
      <c r="J711" t="s">
        <v>214</v>
      </c>
      <c r="K711" t="s">
        <v>214</v>
      </c>
      <c r="L711" t="s">
        <v>214</v>
      </c>
      <c r="M711" t="s">
        <v>214</v>
      </c>
      <c r="N711" t="s">
        <v>214</v>
      </c>
      <c r="O711" t="s">
        <v>214</v>
      </c>
      <c r="BA711" t="s">
        <v>3215</v>
      </c>
      <c r="BB711">
        <v>0</v>
      </c>
    </row>
    <row r="712" spans="1:54" x14ac:dyDescent="0.25">
      <c r="A712">
        <v>338499</v>
      </c>
      <c r="B712" t="s">
        <v>121</v>
      </c>
      <c r="F712" t="s">
        <v>214</v>
      </c>
      <c r="G712" t="s">
        <v>214</v>
      </c>
      <c r="I712" t="s">
        <v>214</v>
      </c>
      <c r="J712" t="s">
        <v>214</v>
      </c>
      <c r="L712" t="s">
        <v>214</v>
      </c>
      <c r="M712" t="s">
        <v>214</v>
      </c>
      <c r="N712" t="s">
        <v>214</v>
      </c>
      <c r="O712" t="s">
        <v>214</v>
      </c>
      <c r="BA712" t="s">
        <v>3215</v>
      </c>
      <c r="BB712">
        <v>0</v>
      </c>
    </row>
    <row r="713" spans="1:54" x14ac:dyDescent="0.25">
      <c r="A713">
        <v>335699</v>
      </c>
      <c r="B713" t="s">
        <v>121</v>
      </c>
      <c r="C713" t="s">
        <v>214</v>
      </c>
      <c r="E713" t="s">
        <v>214</v>
      </c>
      <c r="F713" t="s">
        <v>214</v>
      </c>
      <c r="G713" t="s">
        <v>214</v>
      </c>
      <c r="H713" t="s">
        <v>214</v>
      </c>
      <c r="I713" t="s">
        <v>214</v>
      </c>
      <c r="J713" t="s">
        <v>214</v>
      </c>
      <c r="K713" t="s">
        <v>214</v>
      </c>
      <c r="L713" t="s">
        <v>214</v>
      </c>
      <c r="M713" t="s">
        <v>214</v>
      </c>
      <c r="N713" t="s">
        <v>214</v>
      </c>
      <c r="O713" t="s">
        <v>214</v>
      </c>
      <c r="BA713" t="s">
        <v>3215</v>
      </c>
      <c r="BB713">
        <v>0</v>
      </c>
    </row>
    <row r="714" spans="1:54" x14ac:dyDescent="0.25">
      <c r="A714">
        <v>336369</v>
      </c>
      <c r="B714" t="s">
        <v>121</v>
      </c>
      <c r="C714" t="s">
        <v>214</v>
      </c>
      <c r="D714" t="s">
        <v>214</v>
      </c>
      <c r="E714" t="s">
        <v>214</v>
      </c>
      <c r="F714" t="s">
        <v>214</v>
      </c>
      <c r="G714" t="s">
        <v>214</v>
      </c>
      <c r="H714" t="s">
        <v>214</v>
      </c>
      <c r="I714" t="s">
        <v>214</v>
      </c>
      <c r="J714" t="s">
        <v>214</v>
      </c>
      <c r="K714" t="s">
        <v>214</v>
      </c>
      <c r="L714" t="s">
        <v>214</v>
      </c>
      <c r="M714" t="s">
        <v>214</v>
      </c>
      <c r="N714" t="s">
        <v>214</v>
      </c>
      <c r="O714" t="s">
        <v>214</v>
      </c>
      <c r="BA714" t="s">
        <v>3215</v>
      </c>
      <c r="BB714">
        <v>0</v>
      </c>
    </row>
    <row r="715" spans="1:54" x14ac:dyDescent="0.25">
      <c r="A715">
        <v>335817</v>
      </c>
      <c r="B715" t="s">
        <v>121</v>
      </c>
      <c r="G715" t="s">
        <v>214</v>
      </c>
      <c r="H715" t="s">
        <v>214</v>
      </c>
      <c r="I715" t="s">
        <v>214</v>
      </c>
      <c r="J715" t="s">
        <v>214</v>
      </c>
      <c r="K715" t="s">
        <v>214</v>
      </c>
      <c r="L715" t="s">
        <v>214</v>
      </c>
      <c r="M715" t="s">
        <v>214</v>
      </c>
      <c r="N715" t="s">
        <v>214</v>
      </c>
      <c r="O715" t="s">
        <v>214</v>
      </c>
      <c r="BA715" t="s">
        <v>3215</v>
      </c>
      <c r="BB715">
        <v>0</v>
      </c>
    </row>
    <row r="716" spans="1:54" x14ac:dyDescent="0.25">
      <c r="A716">
        <v>321725</v>
      </c>
      <c r="B716" t="s">
        <v>121</v>
      </c>
      <c r="C716" t="s">
        <v>214</v>
      </c>
      <c r="D716" t="s">
        <v>214</v>
      </c>
      <c r="F716" t="s">
        <v>214</v>
      </c>
      <c r="G716" t="s">
        <v>214</v>
      </c>
      <c r="H716" t="s">
        <v>214</v>
      </c>
      <c r="I716" t="s">
        <v>214</v>
      </c>
      <c r="J716" t="s">
        <v>214</v>
      </c>
      <c r="K716" t="s">
        <v>214</v>
      </c>
      <c r="M716" t="s">
        <v>214</v>
      </c>
      <c r="N716" t="s">
        <v>214</v>
      </c>
      <c r="O716" t="s">
        <v>214</v>
      </c>
      <c r="BA716" t="s">
        <v>3215</v>
      </c>
      <c r="BB716">
        <v>0</v>
      </c>
    </row>
    <row r="717" spans="1:54" x14ac:dyDescent="0.25">
      <c r="A717">
        <v>335130</v>
      </c>
      <c r="B717" t="s">
        <v>121</v>
      </c>
      <c r="E717" t="s">
        <v>214</v>
      </c>
      <c r="F717" t="s">
        <v>214</v>
      </c>
      <c r="K717" t="s">
        <v>214</v>
      </c>
      <c r="L717" t="s">
        <v>214</v>
      </c>
      <c r="N717" t="s">
        <v>214</v>
      </c>
      <c r="BA717" t="s">
        <v>3215</v>
      </c>
      <c r="BB717">
        <v>0</v>
      </c>
    </row>
    <row r="718" spans="1:54" x14ac:dyDescent="0.25">
      <c r="A718">
        <v>335454</v>
      </c>
      <c r="B718" t="s">
        <v>121</v>
      </c>
      <c r="D718" t="s">
        <v>214</v>
      </c>
      <c r="F718" t="s">
        <v>214</v>
      </c>
      <c r="H718" t="s">
        <v>214</v>
      </c>
      <c r="I718" t="s">
        <v>214</v>
      </c>
      <c r="J718" t="s">
        <v>214</v>
      </c>
      <c r="K718" t="s">
        <v>214</v>
      </c>
      <c r="L718" t="s">
        <v>214</v>
      </c>
      <c r="M718" t="s">
        <v>214</v>
      </c>
      <c r="N718" t="s">
        <v>214</v>
      </c>
      <c r="BA718" t="s">
        <v>3215</v>
      </c>
      <c r="BB718">
        <v>0</v>
      </c>
    </row>
    <row r="719" spans="1:54" x14ac:dyDescent="0.25">
      <c r="A719">
        <v>335729</v>
      </c>
      <c r="B719" t="s">
        <v>121</v>
      </c>
      <c r="C719" t="s">
        <v>214</v>
      </c>
      <c r="E719" t="s">
        <v>214</v>
      </c>
      <c r="F719" t="s">
        <v>214</v>
      </c>
      <c r="H719" t="s">
        <v>214</v>
      </c>
      <c r="J719" t="s">
        <v>214</v>
      </c>
      <c r="K719" t="s">
        <v>214</v>
      </c>
      <c r="L719" t="s">
        <v>214</v>
      </c>
      <c r="M719" t="s">
        <v>214</v>
      </c>
      <c r="N719" t="s">
        <v>214</v>
      </c>
      <c r="BA719" t="s">
        <v>3215</v>
      </c>
      <c r="BB719">
        <v>0</v>
      </c>
    </row>
    <row r="720" spans="1:54" x14ac:dyDescent="0.25">
      <c r="A720">
        <v>336480</v>
      </c>
      <c r="B720" t="s">
        <v>121</v>
      </c>
      <c r="C720" t="s">
        <v>214</v>
      </c>
      <c r="F720" t="s">
        <v>214</v>
      </c>
      <c r="H720" t="s">
        <v>214</v>
      </c>
      <c r="J720" t="s">
        <v>214</v>
      </c>
      <c r="K720" t="s">
        <v>214</v>
      </c>
      <c r="BA720" t="s">
        <v>3215</v>
      </c>
      <c r="BB720">
        <v>0</v>
      </c>
    </row>
    <row r="721" spans="1:54" x14ac:dyDescent="0.25">
      <c r="A721">
        <v>336524</v>
      </c>
      <c r="B721" t="s">
        <v>121</v>
      </c>
      <c r="C721" t="s">
        <v>214</v>
      </c>
      <c r="F721" t="s">
        <v>214</v>
      </c>
      <c r="H721" t="s">
        <v>214</v>
      </c>
      <c r="I721" t="s">
        <v>214</v>
      </c>
      <c r="J721" t="s">
        <v>214</v>
      </c>
      <c r="K721" t="s">
        <v>214</v>
      </c>
      <c r="L721" t="s">
        <v>214</v>
      </c>
      <c r="M721" t="s">
        <v>214</v>
      </c>
      <c r="N721" t="s">
        <v>214</v>
      </c>
      <c r="BA721" t="s">
        <v>3215</v>
      </c>
      <c r="BB721">
        <v>0</v>
      </c>
    </row>
    <row r="722" spans="1:54" x14ac:dyDescent="0.25">
      <c r="A722">
        <v>336616</v>
      </c>
      <c r="B722" t="s">
        <v>121</v>
      </c>
      <c r="D722" t="s">
        <v>214</v>
      </c>
      <c r="E722" t="s">
        <v>214</v>
      </c>
      <c r="F722" t="s">
        <v>214</v>
      </c>
      <c r="G722" t="s">
        <v>214</v>
      </c>
      <c r="H722" t="s">
        <v>214</v>
      </c>
      <c r="I722" t="s">
        <v>214</v>
      </c>
      <c r="J722" t="s">
        <v>214</v>
      </c>
      <c r="K722" t="s">
        <v>214</v>
      </c>
      <c r="L722" t="s">
        <v>214</v>
      </c>
      <c r="M722" t="s">
        <v>214</v>
      </c>
      <c r="N722" t="s">
        <v>214</v>
      </c>
      <c r="BA722" t="s">
        <v>3215</v>
      </c>
      <c r="BB722">
        <v>0</v>
      </c>
    </row>
    <row r="723" spans="1:54" x14ac:dyDescent="0.25">
      <c r="A723">
        <v>336713</v>
      </c>
      <c r="B723" t="s">
        <v>121</v>
      </c>
      <c r="C723" t="s">
        <v>214</v>
      </c>
      <c r="J723" t="s">
        <v>214</v>
      </c>
      <c r="K723" t="s">
        <v>214</v>
      </c>
      <c r="M723" t="s">
        <v>214</v>
      </c>
      <c r="N723" t="s">
        <v>214</v>
      </c>
      <c r="BA723" t="s">
        <v>3215</v>
      </c>
      <c r="BB723">
        <v>0</v>
      </c>
    </row>
    <row r="724" spans="1:54" x14ac:dyDescent="0.25">
      <c r="A724">
        <v>336738</v>
      </c>
      <c r="B724" t="s">
        <v>121</v>
      </c>
      <c r="C724" t="s">
        <v>214</v>
      </c>
      <c r="D724" t="s">
        <v>214</v>
      </c>
      <c r="E724" t="s">
        <v>214</v>
      </c>
      <c r="F724" t="s">
        <v>214</v>
      </c>
      <c r="G724" t="s">
        <v>214</v>
      </c>
      <c r="K724" t="s">
        <v>214</v>
      </c>
      <c r="M724" t="s">
        <v>214</v>
      </c>
      <c r="BA724" t="s">
        <v>3215</v>
      </c>
      <c r="BB724">
        <v>0</v>
      </c>
    </row>
    <row r="725" spans="1:54" x14ac:dyDescent="0.25">
      <c r="A725">
        <v>336916</v>
      </c>
      <c r="B725" t="s">
        <v>121</v>
      </c>
      <c r="F725" t="s">
        <v>214</v>
      </c>
      <c r="H725" t="s">
        <v>214</v>
      </c>
      <c r="J725" t="s">
        <v>214</v>
      </c>
      <c r="K725" t="s">
        <v>214</v>
      </c>
      <c r="L725" t="s">
        <v>214</v>
      </c>
      <c r="M725" t="s">
        <v>214</v>
      </c>
      <c r="N725" t="s">
        <v>214</v>
      </c>
      <c r="BA725" t="s">
        <v>3215</v>
      </c>
      <c r="BB725">
        <v>0</v>
      </c>
    </row>
    <row r="726" spans="1:54" x14ac:dyDescent="0.25">
      <c r="A726">
        <v>336999</v>
      </c>
      <c r="B726" t="s">
        <v>121</v>
      </c>
      <c r="C726" t="s">
        <v>214</v>
      </c>
      <c r="D726" t="s">
        <v>214</v>
      </c>
      <c r="F726" t="s">
        <v>214</v>
      </c>
      <c r="I726" t="s">
        <v>214</v>
      </c>
      <c r="J726" t="s">
        <v>214</v>
      </c>
      <c r="L726" t="s">
        <v>214</v>
      </c>
      <c r="M726" t="s">
        <v>214</v>
      </c>
      <c r="N726" t="s">
        <v>214</v>
      </c>
      <c r="BA726" t="s">
        <v>3215</v>
      </c>
      <c r="BB726">
        <v>0</v>
      </c>
    </row>
    <row r="727" spans="1:54" x14ac:dyDescent="0.25">
      <c r="A727">
        <v>337008</v>
      </c>
      <c r="B727" t="s">
        <v>121</v>
      </c>
      <c r="F727" t="s">
        <v>214</v>
      </c>
      <c r="G727" t="s">
        <v>214</v>
      </c>
      <c r="H727" t="s">
        <v>214</v>
      </c>
      <c r="I727" t="s">
        <v>214</v>
      </c>
      <c r="J727" t="s">
        <v>214</v>
      </c>
      <c r="K727" t="s">
        <v>214</v>
      </c>
      <c r="M727" t="s">
        <v>214</v>
      </c>
      <c r="N727" t="s">
        <v>214</v>
      </c>
      <c r="BA727" t="s">
        <v>3215</v>
      </c>
      <c r="BB727">
        <v>0</v>
      </c>
    </row>
    <row r="728" spans="1:54" x14ac:dyDescent="0.25">
      <c r="A728">
        <v>332158</v>
      </c>
      <c r="B728" t="s">
        <v>121</v>
      </c>
      <c r="H728" t="s">
        <v>214</v>
      </c>
      <c r="I728" t="s">
        <v>214</v>
      </c>
      <c r="K728" t="s">
        <v>214</v>
      </c>
      <c r="L728" t="s">
        <v>214</v>
      </c>
      <c r="N728" t="s">
        <v>214</v>
      </c>
      <c r="O728" t="s">
        <v>214</v>
      </c>
      <c r="BA728" t="s">
        <v>3213</v>
      </c>
      <c r="BB728">
        <v>0</v>
      </c>
    </row>
    <row r="729" spans="1:54" x14ac:dyDescent="0.25">
      <c r="A729">
        <v>308178</v>
      </c>
      <c r="B729" t="s">
        <v>121</v>
      </c>
      <c r="J729" t="s">
        <v>214</v>
      </c>
      <c r="K729" t="s">
        <v>214</v>
      </c>
      <c r="L729" t="s">
        <v>214</v>
      </c>
      <c r="M729" t="s">
        <v>214</v>
      </c>
      <c r="N729" t="s">
        <v>214</v>
      </c>
      <c r="O729" t="s">
        <v>214</v>
      </c>
      <c r="BA729" t="s">
        <v>3213</v>
      </c>
      <c r="BB729">
        <v>0</v>
      </c>
    </row>
    <row r="730" spans="1:54" x14ac:dyDescent="0.25">
      <c r="A730">
        <v>325008</v>
      </c>
      <c r="B730" t="s">
        <v>121</v>
      </c>
      <c r="C730" t="s">
        <v>214</v>
      </c>
      <c r="F730" t="s">
        <v>214</v>
      </c>
      <c r="G730" t="s">
        <v>214</v>
      </c>
      <c r="H730" t="s">
        <v>214</v>
      </c>
      <c r="I730" t="s">
        <v>214</v>
      </c>
      <c r="J730" t="s">
        <v>214</v>
      </c>
      <c r="K730" t="s">
        <v>214</v>
      </c>
      <c r="L730" t="s">
        <v>214</v>
      </c>
      <c r="M730" t="s">
        <v>214</v>
      </c>
      <c r="N730" t="s">
        <v>214</v>
      </c>
      <c r="O730" t="s">
        <v>214</v>
      </c>
      <c r="BA730" t="s">
        <v>3213</v>
      </c>
      <c r="BB730">
        <v>0</v>
      </c>
    </row>
    <row r="731" spans="1:54" x14ac:dyDescent="0.25">
      <c r="A731">
        <v>325318</v>
      </c>
      <c r="B731" t="s">
        <v>121</v>
      </c>
      <c r="C731" t="s">
        <v>214</v>
      </c>
      <c r="D731" t="s">
        <v>214</v>
      </c>
      <c r="F731" t="s">
        <v>214</v>
      </c>
      <c r="G731" t="s">
        <v>214</v>
      </c>
      <c r="H731" t="s">
        <v>214</v>
      </c>
      <c r="I731" t="s">
        <v>214</v>
      </c>
      <c r="K731" t="s">
        <v>214</v>
      </c>
      <c r="M731" t="s">
        <v>214</v>
      </c>
      <c r="O731" t="s">
        <v>214</v>
      </c>
      <c r="BA731" t="s">
        <v>3213</v>
      </c>
      <c r="BB731">
        <v>0</v>
      </c>
    </row>
    <row r="732" spans="1:54" x14ac:dyDescent="0.25">
      <c r="A732">
        <v>325478</v>
      </c>
      <c r="B732" t="s">
        <v>121</v>
      </c>
      <c r="F732" t="s">
        <v>214</v>
      </c>
      <c r="G732" t="s">
        <v>214</v>
      </c>
      <c r="H732" t="s">
        <v>214</v>
      </c>
      <c r="I732" t="s">
        <v>214</v>
      </c>
      <c r="M732" t="s">
        <v>214</v>
      </c>
      <c r="N732" t="s">
        <v>214</v>
      </c>
      <c r="O732" t="s">
        <v>214</v>
      </c>
      <c r="BA732" t="s">
        <v>3213</v>
      </c>
      <c r="BB732">
        <v>0</v>
      </c>
    </row>
    <row r="733" spans="1:54" x14ac:dyDescent="0.25">
      <c r="A733">
        <v>326140</v>
      </c>
      <c r="B733" t="s">
        <v>121</v>
      </c>
      <c r="C733" t="s">
        <v>214</v>
      </c>
      <c r="D733" t="s">
        <v>214</v>
      </c>
      <c r="E733" t="s">
        <v>214</v>
      </c>
      <c r="F733" t="s">
        <v>214</v>
      </c>
      <c r="G733" t="s">
        <v>214</v>
      </c>
      <c r="J733" t="s">
        <v>214</v>
      </c>
      <c r="K733" t="s">
        <v>214</v>
      </c>
      <c r="L733" t="s">
        <v>214</v>
      </c>
      <c r="M733" t="s">
        <v>214</v>
      </c>
      <c r="O733" t="s">
        <v>214</v>
      </c>
      <c r="BA733" t="s">
        <v>3213</v>
      </c>
      <c r="BB733">
        <v>0</v>
      </c>
    </row>
    <row r="734" spans="1:54" x14ac:dyDescent="0.25">
      <c r="A734">
        <v>327848</v>
      </c>
      <c r="B734" t="s">
        <v>121</v>
      </c>
      <c r="D734" t="s">
        <v>214</v>
      </c>
      <c r="F734" t="s">
        <v>214</v>
      </c>
      <c r="G734" t="s">
        <v>214</v>
      </c>
      <c r="H734" t="s">
        <v>214</v>
      </c>
      <c r="I734" t="s">
        <v>214</v>
      </c>
      <c r="J734" t="s">
        <v>214</v>
      </c>
      <c r="K734" t="s">
        <v>214</v>
      </c>
      <c r="M734" t="s">
        <v>214</v>
      </c>
      <c r="N734" t="s">
        <v>214</v>
      </c>
      <c r="O734" t="s">
        <v>214</v>
      </c>
      <c r="BA734" t="s">
        <v>3213</v>
      </c>
      <c r="BB734">
        <v>0</v>
      </c>
    </row>
    <row r="735" spans="1:54" x14ac:dyDescent="0.25">
      <c r="A735">
        <v>328026</v>
      </c>
      <c r="B735" t="s">
        <v>121</v>
      </c>
      <c r="C735" t="s">
        <v>214</v>
      </c>
      <c r="F735" t="s">
        <v>214</v>
      </c>
      <c r="G735" t="s">
        <v>214</v>
      </c>
      <c r="I735" t="s">
        <v>214</v>
      </c>
      <c r="J735" t="s">
        <v>214</v>
      </c>
      <c r="L735" t="s">
        <v>214</v>
      </c>
      <c r="M735" t="s">
        <v>214</v>
      </c>
      <c r="N735" t="s">
        <v>214</v>
      </c>
      <c r="O735" t="s">
        <v>214</v>
      </c>
      <c r="BA735" t="s">
        <v>3213</v>
      </c>
      <c r="BB735">
        <v>0</v>
      </c>
    </row>
    <row r="736" spans="1:54" x14ac:dyDescent="0.25">
      <c r="A736">
        <v>328037</v>
      </c>
      <c r="B736" t="s">
        <v>121</v>
      </c>
      <c r="F736" t="s">
        <v>214</v>
      </c>
      <c r="G736" t="s">
        <v>214</v>
      </c>
      <c r="J736" t="s">
        <v>214</v>
      </c>
      <c r="K736" t="s">
        <v>214</v>
      </c>
      <c r="L736" t="s">
        <v>214</v>
      </c>
      <c r="M736" t="s">
        <v>214</v>
      </c>
      <c r="O736" t="s">
        <v>214</v>
      </c>
      <c r="BA736" t="s">
        <v>3213</v>
      </c>
      <c r="BB736">
        <v>0</v>
      </c>
    </row>
    <row r="737" spans="1:54" x14ac:dyDescent="0.25">
      <c r="A737">
        <v>328303</v>
      </c>
      <c r="B737" t="s">
        <v>121</v>
      </c>
      <c r="F737" t="s">
        <v>214</v>
      </c>
      <c r="G737" t="s">
        <v>214</v>
      </c>
      <c r="H737" t="s">
        <v>214</v>
      </c>
      <c r="I737" t="s">
        <v>214</v>
      </c>
      <c r="J737" t="s">
        <v>214</v>
      </c>
      <c r="K737" t="s">
        <v>214</v>
      </c>
      <c r="L737" t="s">
        <v>214</v>
      </c>
      <c r="N737" t="s">
        <v>214</v>
      </c>
      <c r="O737" t="s">
        <v>214</v>
      </c>
      <c r="BA737" t="s">
        <v>3213</v>
      </c>
      <c r="BB737">
        <v>0</v>
      </c>
    </row>
    <row r="738" spans="1:54" x14ac:dyDescent="0.25">
      <c r="A738">
        <v>329798</v>
      </c>
      <c r="B738" t="s">
        <v>121</v>
      </c>
      <c r="D738" t="s">
        <v>214</v>
      </c>
      <c r="E738" t="s">
        <v>214</v>
      </c>
      <c r="G738" t="s">
        <v>214</v>
      </c>
      <c r="H738" t="s">
        <v>214</v>
      </c>
      <c r="N738" t="s">
        <v>214</v>
      </c>
      <c r="O738" t="s">
        <v>214</v>
      </c>
      <c r="BA738" t="s">
        <v>3213</v>
      </c>
      <c r="BB738">
        <v>0</v>
      </c>
    </row>
    <row r="739" spans="1:54" x14ac:dyDescent="0.25">
      <c r="A739">
        <v>330261</v>
      </c>
      <c r="B739" t="s">
        <v>121</v>
      </c>
      <c r="C739" t="s">
        <v>214</v>
      </c>
      <c r="D739" t="s">
        <v>214</v>
      </c>
      <c r="E739" t="s">
        <v>214</v>
      </c>
      <c r="G739" t="s">
        <v>214</v>
      </c>
      <c r="I739" t="s">
        <v>214</v>
      </c>
      <c r="K739" t="s">
        <v>214</v>
      </c>
      <c r="L739" t="s">
        <v>214</v>
      </c>
      <c r="M739" t="s">
        <v>214</v>
      </c>
      <c r="N739" t="s">
        <v>214</v>
      </c>
      <c r="O739" t="s">
        <v>214</v>
      </c>
      <c r="BA739" t="s">
        <v>3213</v>
      </c>
      <c r="BB739">
        <v>0</v>
      </c>
    </row>
    <row r="740" spans="1:54" x14ac:dyDescent="0.25">
      <c r="A740">
        <v>330730</v>
      </c>
      <c r="B740" t="s">
        <v>121</v>
      </c>
      <c r="F740" t="s">
        <v>214</v>
      </c>
      <c r="G740" t="s">
        <v>214</v>
      </c>
      <c r="J740" t="s">
        <v>214</v>
      </c>
      <c r="M740" t="s">
        <v>214</v>
      </c>
      <c r="N740" t="s">
        <v>214</v>
      </c>
      <c r="O740" t="s">
        <v>214</v>
      </c>
      <c r="BA740" t="s">
        <v>3213</v>
      </c>
      <c r="BB740">
        <v>0</v>
      </c>
    </row>
    <row r="741" spans="1:54" x14ac:dyDescent="0.25">
      <c r="A741">
        <v>330828</v>
      </c>
      <c r="B741" t="s">
        <v>121</v>
      </c>
      <c r="C741" t="s">
        <v>214</v>
      </c>
      <c r="D741" t="s">
        <v>214</v>
      </c>
      <c r="F741" t="s">
        <v>214</v>
      </c>
      <c r="G741" t="s">
        <v>214</v>
      </c>
      <c r="H741" t="s">
        <v>214</v>
      </c>
      <c r="I741" t="s">
        <v>214</v>
      </c>
      <c r="J741" t="s">
        <v>214</v>
      </c>
      <c r="K741" t="s">
        <v>214</v>
      </c>
      <c r="L741" t="s">
        <v>214</v>
      </c>
      <c r="N741" t="s">
        <v>214</v>
      </c>
      <c r="O741" t="s">
        <v>214</v>
      </c>
      <c r="BA741" t="s">
        <v>3213</v>
      </c>
      <c r="BB741">
        <v>0</v>
      </c>
    </row>
    <row r="742" spans="1:54" x14ac:dyDescent="0.25">
      <c r="A742">
        <v>331414</v>
      </c>
      <c r="B742" t="s">
        <v>121</v>
      </c>
      <c r="H742" t="s">
        <v>214</v>
      </c>
      <c r="I742" t="s">
        <v>214</v>
      </c>
      <c r="J742" t="s">
        <v>214</v>
      </c>
      <c r="K742" t="s">
        <v>214</v>
      </c>
      <c r="N742" t="s">
        <v>214</v>
      </c>
      <c r="O742" t="s">
        <v>214</v>
      </c>
      <c r="BA742" t="s">
        <v>3213</v>
      </c>
      <c r="BB742">
        <v>0</v>
      </c>
    </row>
    <row r="743" spans="1:54" x14ac:dyDescent="0.25">
      <c r="A743">
        <v>331531</v>
      </c>
      <c r="B743" t="s">
        <v>121</v>
      </c>
      <c r="G743" t="s">
        <v>214</v>
      </c>
      <c r="H743" t="s">
        <v>214</v>
      </c>
      <c r="I743" t="s">
        <v>214</v>
      </c>
      <c r="K743" t="s">
        <v>214</v>
      </c>
      <c r="N743" t="s">
        <v>214</v>
      </c>
      <c r="O743" t="s">
        <v>214</v>
      </c>
      <c r="BA743" t="s">
        <v>3213</v>
      </c>
      <c r="BB743">
        <v>0</v>
      </c>
    </row>
    <row r="744" spans="1:54" x14ac:dyDescent="0.25">
      <c r="A744">
        <v>331877</v>
      </c>
      <c r="B744" t="s">
        <v>121</v>
      </c>
      <c r="C744" t="s">
        <v>214</v>
      </c>
      <c r="E744" t="s">
        <v>214</v>
      </c>
      <c r="F744" t="s">
        <v>214</v>
      </c>
      <c r="G744" t="s">
        <v>214</v>
      </c>
      <c r="H744" t="s">
        <v>214</v>
      </c>
      <c r="I744" t="s">
        <v>214</v>
      </c>
      <c r="K744" t="s">
        <v>214</v>
      </c>
      <c r="L744" t="s">
        <v>214</v>
      </c>
      <c r="M744" t="s">
        <v>214</v>
      </c>
      <c r="N744" t="s">
        <v>214</v>
      </c>
      <c r="O744" t="s">
        <v>214</v>
      </c>
      <c r="BA744" t="s">
        <v>3213</v>
      </c>
      <c r="BB744">
        <v>0</v>
      </c>
    </row>
    <row r="745" spans="1:54" x14ac:dyDescent="0.25">
      <c r="A745">
        <v>331998</v>
      </c>
      <c r="B745" t="s">
        <v>121</v>
      </c>
      <c r="F745" t="s">
        <v>214</v>
      </c>
      <c r="G745" t="s">
        <v>214</v>
      </c>
      <c r="J745" t="s">
        <v>214</v>
      </c>
      <c r="N745" t="s">
        <v>214</v>
      </c>
      <c r="O745" t="s">
        <v>214</v>
      </c>
      <c r="BA745" t="s">
        <v>3213</v>
      </c>
      <c r="BB745">
        <v>0</v>
      </c>
    </row>
    <row r="746" spans="1:54" x14ac:dyDescent="0.25">
      <c r="A746">
        <v>332981</v>
      </c>
      <c r="B746" t="s">
        <v>121</v>
      </c>
      <c r="C746" t="s">
        <v>214</v>
      </c>
      <c r="E746" t="s">
        <v>214</v>
      </c>
      <c r="F746" t="s">
        <v>214</v>
      </c>
      <c r="G746" t="s">
        <v>214</v>
      </c>
      <c r="I746" t="s">
        <v>214</v>
      </c>
      <c r="J746" t="s">
        <v>214</v>
      </c>
      <c r="K746" t="s">
        <v>214</v>
      </c>
      <c r="N746" t="s">
        <v>214</v>
      </c>
      <c r="O746" t="s">
        <v>214</v>
      </c>
      <c r="BA746" t="s">
        <v>3213</v>
      </c>
      <c r="BB746">
        <v>0</v>
      </c>
    </row>
    <row r="747" spans="1:54" x14ac:dyDescent="0.25">
      <c r="A747">
        <v>333878</v>
      </c>
      <c r="B747" t="s">
        <v>121</v>
      </c>
      <c r="D747" t="s">
        <v>214</v>
      </c>
      <c r="E747" t="s">
        <v>214</v>
      </c>
      <c r="F747" t="s">
        <v>214</v>
      </c>
      <c r="H747" t="s">
        <v>214</v>
      </c>
      <c r="I747" t="s">
        <v>214</v>
      </c>
      <c r="K747" t="s">
        <v>214</v>
      </c>
      <c r="M747" t="s">
        <v>214</v>
      </c>
      <c r="N747" t="s">
        <v>214</v>
      </c>
      <c r="O747" t="s">
        <v>214</v>
      </c>
      <c r="BA747" t="s">
        <v>3213</v>
      </c>
      <c r="BB747">
        <v>0</v>
      </c>
    </row>
    <row r="748" spans="1:54" x14ac:dyDescent="0.25">
      <c r="A748">
        <v>334226</v>
      </c>
      <c r="B748" t="s">
        <v>121</v>
      </c>
      <c r="G748" t="s">
        <v>214</v>
      </c>
      <c r="H748" t="s">
        <v>214</v>
      </c>
      <c r="I748" t="s">
        <v>214</v>
      </c>
      <c r="J748" t="s">
        <v>214</v>
      </c>
      <c r="M748" t="s">
        <v>214</v>
      </c>
      <c r="N748" t="s">
        <v>214</v>
      </c>
      <c r="O748" t="s">
        <v>214</v>
      </c>
      <c r="BA748" t="s">
        <v>3213</v>
      </c>
      <c r="BB748">
        <v>0</v>
      </c>
    </row>
    <row r="749" spans="1:54" x14ac:dyDescent="0.25">
      <c r="A749">
        <v>334304</v>
      </c>
      <c r="B749" t="s">
        <v>121</v>
      </c>
      <c r="D749" t="s">
        <v>214</v>
      </c>
      <c r="F749" t="s">
        <v>214</v>
      </c>
      <c r="H749" t="s">
        <v>214</v>
      </c>
      <c r="I749" t="s">
        <v>214</v>
      </c>
      <c r="L749" t="s">
        <v>214</v>
      </c>
      <c r="M749" t="s">
        <v>214</v>
      </c>
      <c r="N749" t="s">
        <v>214</v>
      </c>
      <c r="O749" t="s">
        <v>214</v>
      </c>
      <c r="BA749" t="s">
        <v>3213</v>
      </c>
      <c r="BB749">
        <v>0</v>
      </c>
    </row>
    <row r="750" spans="1:54" x14ac:dyDescent="0.25">
      <c r="A750">
        <v>315610</v>
      </c>
      <c r="B750" t="s">
        <v>121</v>
      </c>
      <c r="D750" t="s">
        <v>214</v>
      </c>
      <c r="E750" t="s">
        <v>214</v>
      </c>
      <c r="F750" t="s">
        <v>214</v>
      </c>
      <c r="G750" t="s">
        <v>214</v>
      </c>
      <c r="H750" t="s">
        <v>214</v>
      </c>
      <c r="I750" t="s">
        <v>214</v>
      </c>
      <c r="O750" t="s">
        <v>214</v>
      </c>
      <c r="BA750" t="s">
        <v>3213</v>
      </c>
      <c r="BB750">
        <v>0</v>
      </c>
    </row>
    <row r="751" spans="1:54" x14ac:dyDescent="0.25">
      <c r="A751">
        <v>331774</v>
      </c>
      <c r="B751" t="s">
        <v>121</v>
      </c>
      <c r="D751" t="s">
        <v>214</v>
      </c>
      <c r="F751" t="s">
        <v>214</v>
      </c>
      <c r="G751" t="s">
        <v>214</v>
      </c>
      <c r="H751" t="s">
        <v>214</v>
      </c>
      <c r="I751" t="s">
        <v>214</v>
      </c>
      <c r="J751" t="s">
        <v>214</v>
      </c>
      <c r="K751" t="s">
        <v>214</v>
      </c>
      <c r="L751" t="s">
        <v>214</v>
      </c>
      <c r="M751" t="s">
        <v>214</v>
      </c>
      <c r="N751" t="s">
        <v>214</v>
      </c>
      <c r="O751" t="s">
        <v>214</v>
      </c>
      <c r="BA751" t="s">
        <v>3213</v>
      </c>
      <c r="BB751">
        <v>0</v>
      </c>
    </row>
    <row r="752" spans="1:54" x14ac:dyDescent="0.25">
      <c r="A752">
        <v>333255</v>
      </c>
      <c r="B752" t="s">
        <v>121</v>
      </c>
      <c r="C752" t="s">
        <v>214</v>
      </c>
      <c r="D752" t="s">
        <v>214</v>
      </c>
      <c r="F752" t="s">
        <v>214</v>
      </c>
      <c r="G752" t="s">
        <v>214</v>
      </c>
      <c r="J752" t="s">
        <v>214</v>
      </c>
      <c r="L752" t="s">
        <v>214</v>
      </c>
      <c r="N752" t="s">
        <v>214</v>
      </c>
      <c r="O752" t="s">
        <v>214</v>
      </c>
      <c r="BA752" t="s">
        <v>3213</v>
      </c>
      <c r="BB752">
        <v>0</v>
      </c>
    </row>
    <row r="753" spans="1:54" x14ac:dyDescent="0.25">
      <c r="A753">
        <v>306451</v>
      </c>
      <c r="B753" t="s">
        <v>121</v>
      </c>
      <c r="D753" t="s">
        <v>214</v>
      </c>
      <c r="F753" t="s">
        <v>214</v>
      </c>
      <c r="G753" t="s">
        <v>214</v>
      </c>
      <c r="H753" t="s">
        <v>214</v>
      </c>
      <c r="K753" t="s">
        <v>214</v>
      </c>
      <c r="L753" t="s">
        <v>214</v>
      </c>
      <c r="M753" t="s">
        <v>214</v>
      </c>
      <c r="N753" t="s">
        <v>214</v>
      </c>
      <c r="O753" t="s">
        <v>214</v>
      </c>
      <c r="BA753" t="s">
        <v>3213</v>
      </c>
      <c r="BB753">
        <v>0</v>
      </c>
    </row>
    <row r="754" spans="1:54" x14ac:dyDescent="0.25">
      <c r="A754">
        <v>329799</v>
      </c>
      <c r="B754" t="s">
        <v>121</v>
      </c>
      <c r="F754" t="s">
        <v>214</v>
      </c>
      <c r="I754" t="s">
        <v>214</v>
      </c>
      <c r="J754" t="s">
        <v>214</v>
      </c>
      <c r="K754" t="s">
        <v>214</v>
      </c>
      <c r="L754" t="s">
        <v>214</v>
      </c>
      <c r="M754" t="s">
        <v>214</v>
      </c>
      <c r="N754" t="s">
        <v>214</v>
      </c>
      <c r="BA754" t="s">
        <v>3213</v>
      </c>
      <c r="BB754">
        <v>0</v>
      </c>
    </row>
    <row r="755" spans="1:54" x14ac:dyDescent="0.25">
      <c r="A755">
        <v>329811</v>
      </c>
      <c r="B755" t="s">
        <v>121</v>
      </c>
      <c r="D755" t="s">
        <v>214</v>
      </c>
      <c r="F755" t="s">
        <v>214</v>
      </c>
      <c r="G755" t="s">
        <v>214</v>
      </c>
      <c r="H755" t="s">
        <v>214</v>
      </c>
      <c r="I755" t="s">
        <v>214</v>
      </c>
      <c r="J755" t="s">
        <v>214</v>
      </c>
      <c r="K755" t="s">
        <v>214</v>
      </c>
      <c r="N755" t="s">
        <v>214</v>
      </c>
      <c r="BA755" t="s">
        <v>3213</v>
      </c>
      <c r="BB755">
        <v>0</v>
      </c>
    </row>
    <row r="756" spans="1:54" x14ac:dyDescent="0.25">
      <c r="A756">
        <v>330290</v>
      </c>
      <c r="B756" t="s">
        <v>121</v>
      </c>
      <c r="F756" t="s">
        <v>214</v>
      </c>
      <c r="I756" t="s">
        <v>214</v>
      </c>
      <c r="K756" t="s">
        <v>214</v>
      </c>
      <c r="M756" t="s">
        <v>214</v>
      </c>
      <c r="N756" t="s">
        <v>214</v>
      </c>
      <c r="BA756" t="s">
        <v>3213</v>
      </c>
      <c r="BB756">
        <v>0</v>
      </c>
    </row>
    <row r="757" spans="1:54" x14ac:dyDescent="0.25">
      <c r="A757">
        <v>330395</v>
      </c>
      <c r="B757" t="s">
        <v>121</v>
      </c>
      <c r="D757" t="s">
        <v>214</v>
      </c>
      <c r="F757" t="s">
        <v>214</v>
      </c>
      <c r="G757" t="s">
        <v>214</v>
      </c>
      <c r="I757" t="s">
        <v>214</v>
      </c>
      <c r="J757" t="s">
        <v>214</v>
      </c>
      <c r="K757" t="s">
        <v>214</v>
      </c>
      <c r="L757" t="s">
        <v>214</v>
      </c>
      <c r="M757" t="s">
        <v>214</v>
      </c>
      <c r="BA757" t="s">
        <v>3213</v>
      </c>
      <c r="BB757">
        <v>0</v>
      </c>
    </row>
    <row r="758" spans="1:54" x14ac:dyDescent="0.25">
      <c r="A758">
        <v>330857</v>
      </c>
      <c r="B758" t="s">
        <v>121</v>
      </c>
      <c r="C758" t="s">
        <v>214</v>
      </c>
      <c r="D758" t="s">
        <v>214</v>
      </c>
      <c r="E758" t="s">
        <v>214</v>
      </c>
      <c r="J758" t="s">
        <v>214</v>
      </c>
      <c r="K758" t="s">
        <v>214</v>
      </c>
      <c r="L758" t="s">
        <v>214</v>
      </c>
      <c r="M758" t="s">
        <v>214</v>
      </c>
      <c r="N758" t="s">
        <v>214</v>
      </c>
      <c r="BA758" t="s">
        <v>3213</v>
      </c>
      <c r="BB758">
        <v>0</v>
      </c>
    </row>
    <row r="759" spans="1:54" x14ac:dyDescent="0.25">
      <c r="A759">
        <v>331463</v>
      </c>
      <c r="B759" t="s">
        <v>121</v>
      </c>
      <c r="C759" t="s">
        <v>214</v>
      </c>
      <c r="G759" t="s">
        <v>214</v>
      </c>
      <c r="H759" t="s">
        <v>214</v>
      </c>
      <c r="J759" t="s">
        <v>214</v>
      </c>
      <c r="K759" t="s">
        <v>214</v>
      </c>
      <c r="L759" t="s">
        <v>214</v>
      </c>
      <c r="M759" t="s">
        <v>214</v>
      </c>
      <c r="N759" t="s">
        <v>214</v>
      </c>
      <c r="BA759" t="s">
        <v>3213</v>
      </c>
      <c r="BB759">
        <v>0</v>
      </c>
    </row>
    <row r="760" spans="1:54" x14ac:dyDescent="0.25">
      <c r="A760">
        <v>332009</v>
      </c>
      <c r="B760" t="s">
        <v>121</v>
      </c>
      <c r="D760" t="s">
        <v>214</v>
      </c>
      <c r="E760" t="s">
        <v>214</v>
      </c>
      <c r="F760" t="s">
        <v>214</v>
      </c>
      <c r="G760" t="s">
        <v>214</v>
      </c>
      <c r="H760" t="s">
        <v>214</v>
      </c>
      <c r="I760" t="s">
        <v>214</v>
      </c>
      <c r="J760" t="s">
        <v>214</v>
      </c>
      <c r="K760" t="s">
        <v>214</v>
      </c>
      <c r="L760" t="s">
        <v>214</v>
      </c>
      <c r="M760" t="s">
        <v>214</v>
      </c>
      <c r="N760" t="s">
        <v>214</v>
      </c>
      <c r="O760" t="s">
        <v>214</v>
      </c>
      <c r="BA760" t="s">
        <v>3216</v>
      </c>
      <c r="BB760">
        <v>0</v>
      </c>
    </row>
    <row r="761" spans="1:54" x14ac:dyDescent="0.25">
      <c r="A761">
        <v>332054</v>
      </c>
      <c r="B761" t="s">
        <v>121</v>
      </c>
      <c r="D761" t="s">
        <v>214</v>
      </c>
      <c r="E761" t="s">
        <v>214</v>
      </c>
      <c r="G761" t="s">
        <v>214</v>
      </c>
      <c r="L761" t="s">
        <v>214</v>
      </c>
      <c r="M761" t="s">
        <v>214</v>
      </c>
      <c r="N761" t="s">
        <v>214</v>
      </c>
      <c r="O761" t="s">
        <v>214</v>
      </c>
      <c r="BA761" t="s">
        <v>3216</v>
      </c>
      <c r="BB761">
        <v>0</v>
      </c>
    </row>
    <row r="762" spans="1:54" x14ac:dyDescent="0.25">
      <c r="A762">
        <v>333007</v>
      </c>
      <c r="B762" t="s">
        <v>121</v>
      </c>
      <c r="F762" t="s">
        <v>214</v>
      </c>
      <c r="G762" t="s">
        <v>214</v>
      </c>
      <c r="H762" t="s">
        <v>214</v>
      </c>
      <c r="I762" t="s">
        <v>214</v>
      </c>
      <c r="K762" t="s">
        <v>214</v>
      </c>
      <c r="L762" t="s">
        <v>214</v>
      </c>
      <c r="M762" t="s">
        <v>214</v>
      </c>
      <c r="O762" t="s">
        <v>214</v>
      </c>
      <c r="BA762" t="s">
        <v>3216</v>
      </c>
      <c r="BB762">
        <v>0</v>
      </c>
    </row>
    <row r="763" spans="1:54" x14ac:dyDescent="0.25">
      <c r="A763">
        <v>335181</v>
      </c>
      <c r="B763" t="s">
        <v>121</v>
      </c>
      <c r="H763" t="s">
        <v>214</v>
      </c>
      <c r="I763" t="s">
        <v>214</v>
      </c>
      <c r="J763" t="s">
        <v>214</v>
      </c>
      <c r="N763" t="s">
        <v>214</v>
      </c>
      <c r="O763" t="s">
        <v>214</v>
      </c>
      <c r="BA763" t="s">
        <v>3216</v>
      </c>
      <c r="BB763">
        <v>0</v>
      </c>
    </row>
    <row r="764" spans="1:54" x14ac:dyDescent="0.25">
      <c r="A764">
        <v>335634</v>
      </c>
      <c r="B764" t="s">
        <v>121</v>
      </c>
      <c r="E764" t="s">
        <v>214</v>
      </c>
      <c r="G764" t="s">
        <v>214</v>
      </c>
      <c r="H764" t="s">
        <v>214</v>
      </c>
      <c r="K764" t="s">
        <v>214</v>
      </c>
      <c r="O764" t="s">
        <v>214</v>
      </c>
      <c r="BA764" t="s">
        <v>3216</v>
      </c>
      <c r="BB764">
        <v>0</v>
      </c>
    </row>
    <row r="765" spans="1:54" x14ac:dyDescent="0.25">
      <c r="A765">
        <v>335948</v>
      </c>
      <c r="B765" t="s">
        <v>121</v>
      </c>
      <c r="H765" t="s">
        <v>214</v>
      </c>
      <c r="I765" t="s">
        <v>214</v>
      </c>
      <c r="J765" t="s">
        <v>214</v>
      </c>
      <c r="K765" t="s">
        <v>214</v>
      </c>
      <c r="L765" t="s">
        <v>214</v>
      </c>
      <c r="N765" t="s">
        <v>214</v>
      </c>
      <c r="O765" t="s">
        <v>214</v>
      </c>
      <c r="BA765" t="s">
        <v>3216</v>
      </c>
      <c r="BB765">
        <v>0</v>
      </c>
    </row>
    <row r="766" spans="1:54" x14ac:dyDescent="0.25">
      <c r="A766">
        <v>336058</v>
      </c>
      <c r="B766" t="s">
        <v>121</v>
      </c>
      <c r="D766" t="s">
        <v>214</v>
      </c>
      <c r="E766" t="s">
        <v>214</v>
      </c>
      <c r="F766" t="s">
        <v>214</v>
      </c>
      <c r="I766" t="s">
        <v>214</v>
      </c>
      <c r="O766" t="s">
        <v>214</v>
      </c>
      <c r="BA766" t="s">
        <v>3216</v>
      </c>
      <c r="BB766">
        <v>0</v>
      </c>
    </row>
    <row r="767" spans="1:54" x14ac:dyDescent="0.25">
      <c r="A767">
        <v>336115</v>
      </c>
      <c r="B767" t="s">
        <v>121</v>
      </c>
      <c r="D767" t="s">
        <v>214</v>
      </c>
      <c r="G767" t="s">
        <v>214</v>
      </c>
      <c r="K767" t="s">
        <v>214</v>
      </c>
      <c r="N767" t="s">
        <v>214</v>
      </c>
      <c r="O767" t="s">
        <v>214</v>
      </c>
      <c r="BA767" t="s">
        <v>3216</v>
      </c>
      <c r="BB767">
        <v>0</v>
      </c>
    </row>
    <row r="768" spans="1:54" x14ac:dyDescent="0.25">
      <c r="A768">
        <v>336281</v>
      </c>
      <c r="B768" t="s">
        <v>121</v>
      </c>
      <c r="F768" t="s">
        <v>214</v>
      </c>
      <c r="G768" t="s">
        <v>214</v>
      </c>
      <c r="H768" t="s">
        <v>214</v>
      </c>
      <c r="J768" t="s">
        <v>214</v>
      </c>
      <c r="K768" t="s">
        <v>214</v>
      </c>
      <c r="M768" t="s">
        <v>214</v>
      </c>
      <c r="N768" t="s">
        <v>214</v>
      </c>
      <c r="O768" t="s">
        <v>214</v>
      </c>
      <c r="BA768" t="s">
        <v>3216</v>
      </c>
      <c r="BB768">
        <v>0</v>
      </c>
    </row>
    <row r="769" spans="1:54" x14ac:dyDescent="0.25">
      <c r="A769">
        <v>336517</v>
      </c>
      <c r="B769" t="s">
        <v>121</v>
      </c>
      <c r="C769" t="s">
        <v>214</v>
      </c>
      <c r="D769" t="s">
        <v>214</v>
      </c>
      <c r="H769" t="s">
        <v>214</v>
      </c>
      <c r="J769" t="s">
        <v>214</v>
      </c>
      <c r="K769" t="s">
        <v>214</v>
      </c>
      <c r="L769" t="s">
        <v>214</v>
      </c>
      <c r="N769" t="s">
        <v>214</v>
      </c>
      <c r="O769" t="s">
        <v>214</v>
      </c>
      <c r="BA769" t="s">
        <v>3216</v>
      </c>
      <c r="BB769">
        <v>0</v>
      </c>
    </row>
    <row r="770" spans="1:54" x14ac:dyDescent="0.25">
      <c r="A770">
        <v>336666</v>
      </c>
      <c r="B770" t="s">
        <v>121</v>
      </c>
      <c r="F770" t="s">
        <v>214</v>
      </c>
      <c r="J770" t="s">
        <v>214</v>
      </c>
      <c r="K770" t="s">
        <v>214</v>
      </c>
      <c r="M770" t="s">
        <v>214</v>
      </c>
      <c r="O770" t="s">
        <v>214</v>
      </c>
      <c r="BA770" t="s">
        <v>3216</v>
      </c>
      <c r="BB770">
        <v>0</v>
      </c>
    </row>
    <row r="771" spans="1:54" x14ac:dyDescent="0.25">
      <c r="A771">
        <v>336879</v>
      </c>
      <c r="B771" t="s">
        <v>121</v>
      </c>
      <c r="E771" t="s">
        <v>214</v>
      </c>
      <c r="F771" t="s">
        <v>214</v>
      </c>
      <c r="G771" t="s">
        <v>214</v>
      </c>
      <c r="H771" t="s">
        <v>214</v>
      </c>
      <c r="J771" t="s">
        <v>214</v>
      </c>
      <c r="K771" t="s">
        <v>214</v>
      </c>
      <c r="L771" t="s">
        <v>214</v>
      </c>
      <c r="M771" t="s">
        <v>214</v>
      </c>
      <c r="N771" t="s">
        <v>214</v>
      </c>
      <c r="O771" t="s">
        <v>214</v>
      </c>
      <c r="BA771" t="s">
        <v>3216</v>
      </c>
      <c r="BB771">
        <v>0</v>
      </c>
    </row>
    <row r="772" spans="1:54" x14ac:dyDescent="0.25">
      <c r="A772">
        <v>337021</v>
      </c>
      <c r="B772" t="s">
        <v>121</v>
      </c>
      <c r="C772" t="s">
        <v>214</v>
      </c>
      <c r="D772" t="s">
        <v>214</v>
      </c>
      <c r="E772" t="s">
        <v>214</v>
      </c>
      <c r="G772" t="s">
        <v>214</v>
      </c>
      <c r="J772" t="s">
        <v>214</v>
      </c>
      <c r="K772" t="s">
        <v>214</v>
      </c>
      <c r="O772" t="s">
        <v>214</v>
      </c>
      <c r="BA772" t="s">
        <v>3216</v>
      </c>
      <c r="BB772">
        <v>0</v>
      </c>
    </row>
    <row r="773" spans="1:54" x14ac:dyDescent="0.25">
      <c r="A773">
        <v>335039</v>
      </c>
      <c r="B773" t="s">
        <v>121</v>
      </c>
      <c r="D773" t="s">
        <v>214</v>
      </c>
      <c r="E773" t="s">
        <v>214</v>
      </c>
      <c r="F773" t="s">
        <v>214</v>
      </c>
      <c r="I773" t="s">
        <v>214</v>
      </c>
      <c r="K773" t="s">
        <v>214</v>
      </c>
      <c r="M773" t="s">
        <v>214</v>
      </c>
      <c r="N773" t="s">
        <v>214</v>
      </c>
      <c r="O773" t="s">
        <v>214</v>
      </c>
      <c r="BA773" t="s">
        <v>3216</v>
      </c>
      <c r="BB773">
        <v>0</v>
      </c>
    </row>
    <row r="774" spans="1:54" x14ac:dyDescent="0.25">
      <c r="A774">
        <v>336096</v>
      </c>
      <c r="B774" t="s">
        <v>121</v>
      </c>
      <c r="C774" t="s">
        <v>214</v>
      </c>
      <c r="D774" t="s">
        <v>214</v>
      </c>
      <c r="E774" t="s">
        <v>214</v>
      </c>
      <c r="F774" t="s">
        <v>214</v>
      </c>
      <c r="H774" t="s">
        <v>214</v>
      </c>
      <c r="I774" t="s">
        <v>214</v>
      </c>
      <c r="J774" t="s">
        <v>214</v>
      </c>
      <c r="K774" t="s">
        <v>214</v>
      </c>
      <c r="L774" t="s">
        <v>214</v>
      </c>
      <c r="M774" t="s">
        <v>214</v>
      </c>
      <c r="N774" t="s">
        <v>214</v>
      </c>
      <c r="O774" t="s">
        <v>214</v>
      </c>
      <c r="BA774" t="s">
        <v>3216</v>
      </c>
      <c r="BB774">
        <v>0</v>
      </c>
    </row>
    <row r="775" spans="1:54" x14ac:dyDescent="0.25">
      <c r="A775">
        <v>327781</v>
      </c>
      <c r="B775" t="s">
        <v>121</v>
      </c>
      <c r="D775" t="s">
        <v>214</v>
      </c>
      <c r="E775" t="s">
        <v>214</v>
      </c>
      <c r="F775" t="s">
        <v>214</v>
      </c>
      <c r="G775" t="s">
        <v>214</v>
      </c>
      <c r="H775" t="s">
        <v>214</v>
      </c>
      <c r="I775" t="s">
        <v>214</v>
      </c>
      <c r="J775" t="s">
        <v>214</v>
      </c>
      <c r="K775" t="s">
        <v>214</v>
      </c>
      <c r="L775" t="s">
        <v>214</v>
      </c>
      <c r="M775" t="s">
        <v>214</v>
      </c>
      <c r="N775" t="s">
        <v>214</v>
      </c>
      <c r="BA775" t="s">
        <v>3216</v>
      </c>
      <c r="BB775">
        <v>0</v>
      </c>
    </row>
    <row r="776" spans="1:54" x14ac:dyDescent="0.25">
      <c r="A776">
        <v>334019</v>
      </c>
      <c r="B776" t="s">
        <v>121</v>
      </c>
      <c r="C776" t="s">
        <v>214</v>
      </c>
      <c r="D776" t="s">
        <v>214</v>
      </c>
      <c r="E776" t="s">
        <v>214</v>
      </c>
      <c r="F776" t="s">
        <v>214</v>
      </c>
      <c r="G776" t="s">
        <v>214</v>
      </c>
      <c r="H776" t="s">
        <v>214</v>
      </c>
      <c r="I776" t="s">
        <v>214</v>
      </c>
      <c r="J776" t="s">
        <v>214</v>
      </c>
      <c r="K776" t="s">
        <v>214</v>
      </c>
      <c r="L776" t="s">
        <v>214</v>
      </c>
      <c r="M776" t="s">
        <v>214</v>
      </c>
      <c r="N776" t="s">
        <v>214</v>
      </c>
      <c r="O776" t="s">
        <v>214</v>
      </c>
      <c r="BA776" t="s">
        <v>3220</v>
      </c>
      <c r="BB776">
        <v>0</v>
      </c>
    </row>
    <row r="777" spans="1:54" x14ac:dyDescent="0.25">
      <c r="A777">
        <v>317869</v>
      </c>
      <c r="B777" t="s">
        <v>121</v>
      </c>
      <c r="E777" t="s">
        <v>214</v>
      </c>
      <c r="F777" t="s">
        <v>214</v>
      </c>
      <c r="G777" t="s">
        <v>214</v>
      </c>
      <c r="H777" t="s">
        <v>214</v>
      </c>
      <c r="I777" t="s">
        <v>214</v>
      </c>
      <c r="J777" t="s">
        <v>214</v>
      </c>
      <c r="K777" t="s">
        <v>214</v>
      </c>
      <c r="L777" t="s">
        <v>214</v>
      </c>
      <c r="M777" t="s">
        <v>214</v>
      </c>
      <c r="N777" t="s">
        <v>214</v>
      </c>
      <c r="O777" t="s">
        <v>214</v>
      </c>
      <c r="BA777" t="s">
        <v>3210</v>
      </c>
      <c r="BB777">
        <v>0</v>
      </c>
    </row>
    <row r="778" spans="1:54" x14ac:dyDescent="0.25">
      <c r="A778">
        <v>317926</v>
      </c>
      <c r="B778" t="s">
        <v>121</v>
      </c>
      <c r="C778" t="s">
        <v>214</v>
      </c>
      <c r="D778" t="s">
        <v>214</v>
      </c>
      <c r="E778" t="s">
        <v>214</v>
      </c>
      <c r="F778" t="s">
        <v>214</v>
      </c>
      <c r="G778" t="s">
        <v>214</v>
      </c>
      <c r="H778" t="s">
        <v>214</v>
      </c>
      <c r="J778" t="s">
        <v>214</v>
      </c>
      <c r="K778" t="s">
        <v>214</v>
      </c>
      <c r="L778" t="s">
        <v>214</v>
      </c>
      <c r="M778" t="s">
        <v>214</v>
      </c>
      <c r="N778" t="s">
        <v>214</v>
      </c>
      <c r="O778" t="s">
        <v>214</v>
      </c>
      <c r="BA778" t="s">
        <v>3210</v>
      </c>
      <c r="BB778">
        <v>0</v>
      </c>
    </row>
    <row r="779" spans="1:54" x14ac:dyDescent="0.25">
      <c r="A779">
        <v>323229</v>
      </c>
      <c r="B779" t="s">
        <v>121</v>
      </c>
      <c r="E779" t="s">
        <v>214</v>
      </c>
      <c r="F779" t="s">
        <v>214</v>
      </c>
      <c r="G779" t="s">
        <v>214</v>
      </c>
      <c r="H779" t="s">
        <v>214</v>
      </c>
      <c r="I779" t="s">
        <v>214</v>
      </c>
      <c r="J779" t="s">
        <v>214</v>
      </c>
      <c r="K779" t="s">
        <v>214</v>
      </c>
      <c r="L779" t="s">
        <v>214</v>
      </c>
      <c r="M779" t="s">
        <v>214</v>
      </c>
      <c r="N779" t="s">
        <v>214</v>
      </c>
      <c r="O779" t="s">
        <v>214</v>
      </c>
      <c r="BA779" t="s">
        <v>3210</v>
      </c>
      <c r="BB779">
        <v>0</v>
      </c>
    </row>
    <row r="780" spans="1:54" x14ac:dyDescent="0.25">
      <c r="A780">
        <v>325064</v>
      </c>
      <c r="B780" t="s">
        <v>121</v>
      </c>
      <c r="C780" t="s">
        <v>214</v>
      </c>
      <c r="D780" t="s">
        <v>214</v>
      </c>
      <c r="E780" t="s">
        <v>214</v>
      </c>
      <c r="F780" t="s">
        <v>214</v>
      </c>
      <c r="G780" t="s">
        <v>214</v>
      </c>
      <c r="H780" t="s">
        <v>214</v>
      </c>
      <c r="I780" t="s">
        <v>214</v>
      </c>
      <c r="J780" t="s">
        <v>214</v>
      </c>
      <c r="K780" t="s">
        <v>214</v>
      </c>
      <c r="L780" t="s">
        <v>214</v>
      </c>
      <c r="M780" t="s">
        <v>214</v>
      </c>
      <c r="N780" t="s">
        <v>214</v>
      </c>
      <c r="O780" t="s">
        <v>214</v>
      </c>
      <c r="BA780" t="s">
        <v>3210</v>
      </c>
      <c r="BB780">
        <v>0</v>
      </c>
    </row>
    <row r="781" spans="1:54" x14ac:dyDescent="0.25">
      <c r="A781">
        <v>326660</v>
      </c>
      <c r="B781" t="s">
        <v>121</v>
      </c>
      <c r="C781" t="s">
        <v>214</v>
      </c>
      <c r="D781" t="s">
        <v>214</v>
      </c>
      <c r="G781" t="s">
        <v>214</v>
      </c>
      <c r="H781" t="s">
        <v>214</v>
      </c>
      <c r="I781" t="s">
        <v>214</v>
      </c>
      <c r="J781" t="s">
        <v>214</v>
      </c>
      <c r="K781" t="s">
        <v>214</v>
      </c>
      <c r="M781" t="s">
        <v>214</v>
      </c>
      <c r="N781" t="s">
        <v>214</v>
      </c>
      <c r="O781" t="s">
        <v>214</v>
      </c>
      <c r="BA781" t="s">
        <v>3210</v>
      </c>
      <c r="BB781">
        <v>0</v>
      </c>
    </row>
    <row r="782" spans="1:54" x14ac:dyDescent="0.25">
      <c r="A782">
        <v>329019</v>
      </c>
      <c r="B782" t="s">
        <v>121</v>
      </c>
      <c r="D782" t="s">
        <v>214</v>
      </c>
      <c r="E782" t="s">
        <v>214</v>
      </c>
      <c r="F782" t="s">
        <v>214</v>
      </c>
      <c r="H782" t="s">
        <v>214</v>
      </c>
      <c r="I782" t="s">
        <v>214</v>
      </c>
      <c r="J782" t="s">
        <v>214</v>
      </c>
      <c r="K782" t="s">
        <v>214</v>
      </c>
      <c r="L782" t="s">
        <v>214</v>
      </c>
      <c r="M782" t="s">
        <v>214</v>
      </c>
      <c r="N782" t="s">
        <v>214</v>
      </c>
      <c r="O782" t="s">
        <v>214</v>
      </c>
      <c r="BA782" t="s">
        <v>3210</v>
      </c>
      <c r="BB782">
        <v>0</v>
      </c>
    </row>
    <row r="783" spans="1:54" x14ac:dyDescent="0.25">
      <c r="A783">
        <v>333780</v>
      </c>
      <c r="B783" t="s">
        <v>121</v>
      </c>
      <c r="C783" t="s">
        <v>214</v>
      </c>
      <c r="D783" t="s">
        <v>214</v>
      </c>
      <c r="E783" t="s">
        <v>214</v>
      </c>
      <c r="F783" t="s">
        <v>214</v>
      </c>
      <c r="G783" t="s">
        <v>214</v>
      </c>
      <c r="H783" t="s">
        <v>214</v>
      </c>
      <c r="I783" t="s">
        <v>214</v>
      </c>
      <c r="J783" t="s">
        <v>214</v>
      </c>
      <c r="K783" t="s">
        <v>214</v>
      </c>
      <c r="L783" t="s">
        <v>214</v>
      </c>
      <c r="M783" t="s">
        <v>214</v>
      </c>
      <c r="N783" t="s">
        <v>214</v>
      </c>
      <c r="O783" t="s">
        <v>214</v>
      </c>
      <c r="BA783" t="s">
        <v>3210</v>
      </c>
      <c r="BB783">
        <v>0</v>
      </c>
    </row>
    <row r="784" spans="1:54" x14ac:dyDescent="0.25">
      <c r="A784">
        <v>335174</v>
      </c>
      <c r="B784" t="s">
        <v>121</v>
      </c>
      <c r="C784" t="s">
        <v>214</v>
      </c>
      <c r="E784" t="s">
        <v>214</v>
      </c>
      <c r="F784" t="s">
        <v>214</v>
      </c>
      <c r="G784" t="s">
        <v>214</v>
      </c>
      <c r="H784" t="s">
        <v>214</v>
      </c>
      <c r="I784" t="s">
        <v>214</v>
      </c>
      <c r="J784" t="s">
        <v>214</v>
      </c>
      <c r="K784" t="s">
        <v>214</v>
      </c>
      <c r="L784" t="s">
        <v>214</v>
      </c>
      <c r="M784" t="s">
        <v>214</v>
      </c>
      <c r="N784" t="s">
        <v>214</v>
      </c>
      <c r="O784" t="s">
        <v>214</v>
      </c>
      <c r="BA784" t="s">
        <v>3210</v>
      </c>
      <c r="BB784">
        <v>0</v>
      </c>
    </row>
    <row r="785" spans="1:54" x14ac:dyDescent="0.25">
      <c r="A785">
        <v>335600</v>
      </c>
      <c r="B785" t="s">
        <v>121</v>
      </c>
      <c r="D785" t="s">
        <v>214</v>
      </c>
      <c r="F785" t="s">
        <v>214</v>
      </c>
      <c r="G785" t="s">
        <v>214</v>
      </c>
      <c r="H785" t="s">
        <v>214</v>
      </c>
      <c r="I785" t="s">
        <v>214</v>
      </c>
      <c r="J785" t="s">
        <v>214</v>
      </c>
      <c r="K785" t="s">
        <v>214</v>
      </c>
      <c r="L785" t="s">
        <v>214</v>
      </c>
      <c r="M785" t="s">
        <v>214</v>
      </c>
      <c r="N785" t="s">
        <v>214</v>
      </c>
      <c r="O785" t="s">
        <v>214</v>
      </c>
      <c r="BA785" t="s">
        <v>3210</v>
      </c>
      <c r="BB785">
        <v>0</v>
      </c>
    </row>
    <row r="786" spans="1:54" x14ac:dyDescent="0.25">
      <c r="A786">
        <v>336139</v>
      </c>
      <c r="B786" t="s">
        <v>121</v>
      </c>
      <c r="C786" t="s">
        <v>214</v>
      </c>
      <c r="D786" t="s">
        <v>214</v>
      </c>
      <c r="E786" t="s">
        <v>214</v>
      </c>
      <c r="F786" t="s">
        <v>214</v>
      </c>
      <c r="H786" t="s">
        <v>214</v>
      </c>
      <c r="I786" t="s">
        <v>214</v>
      </c>
      <c r="J786" t="s">
        <v>214</v>
      </c>
      <c r="K786" t="s">
        <v>214</v>
      </c>
      <c r="L786" t="s">
        <v>214</v>
      </c>
      <c r="M786" t="s">
        <v>214</v>
      </c>
      <c r="N786" t="s">
        <v>214</v>
      </c>
      <c r="O786" t="s">
        <v>214</v>
      </c>
      <c r="BA786" t="s">
        <v>3210</v>
      </c>
      <c r="BB786">
        <v>0</v>
      </c>
    </row>
    <row r="787" spans="1:54" x14ac:dyDescent="0.25">
      <c r="A787">
        <v>336219</v>
      </c>
      <c r="B787" t="s">
        <v>121</v>
      </c>
      <c r="C787" t="s">
        <v>214</v>
      </c>
      <c r="D787" t="s">
        <v>214</v>
      </c>
      <c r="E787" t="s">
        <v>214</v>
      </c>
      <c r="F787" t="s">
        <v>214</v>
      </c>
      <c r="G787" t="s">
        <v>214</v>
      </c>
      <c r="H787" t="s">
        <v>214</v>
      </c>
      <c r="I787" t="s">
        <v>214</v>
      </c>
      <c r="J787" t="s">
        <v>214</v>
      </c>
      <c r="K787" t="s">
        <v>214</v>
      </c>
      <c r="L787" t="s">
        <v>214</v>
      </c>
      <c r="M787" t="s">
        <v>214</v>
      </c>
      <c r="N787" t="s">
        <v>214</v>
      </c>
      <c r="O787" t="s">
        <v>214</v>
      </c>
      <c r="BA787" t="s">
        <v>3210</v>
      </c>
      <c r="BB787">
        <v>0</v>
      </c>
    </row>
    <row r="788" spans="1:54" x14ac:dyDescent="0.25">
      <c r="A788">
        <v>336263</v>
      </c>
      <c r="B788" t="s">
        <v>121</v>
      </c>
      <c r="C788" t="s">
        <v>214</v>
      </c>
      <c r="D788" t="s">
        <v>214</v>
      </c>
      <c r="E788" t="s">
        <v>214</v>
      </c>
      <c r="F788" t="s">
        <v>214</v>
      </c>
      <c r="G788" t="s">
        <v>214</v>
      </c>
      <c r="H788" t="s">
        <v>214</v>
      </c>
      <c r="I788" t="s">
        <v>214</v>
      </c>
      <c r="J788" t="s">
        <v>214</v>
      </c>
      <c r="K788" t="s">
        <v>214</v>
      </c>
      <c r="L788" t="s">
        <v>214</v>
      </c>
      <c r="M788" t="s">
        <v>214</v>
      </c>
      <c r="N788" t="s">
        <v>214</v>
      </c>
      <c r="O788" t="s">
        <v>214</v>
      </c>
      <c r="BA788" t="s">
        <v>3210</v>
      </c>
      <c r="BB788">
        <v>0</v>
      </c>
    </row>
    <row r="789" spans="1:54" x14ac:dyDescent="0.25">
      <c r="A789">
        <v>336324</v>
      </c>
      <c r="B789" t="s">
        <v>121</v>
      </c>
      <c r="C789" t="s">
        <v>214</v>
      </c>
      <c r="D789" t="s">
        <v>214</v>
      </c>
      <c r="E789" t="s">
        <v>214</v>
      </c>
      <c r="F789" t="s">
        <v>214</v>
      </c>
      <c r="G789" t="s">
        <v>214</v>
      </c>
      <c r="H789" t="s">
        <v>214</v>
      </c>
      <c r="J789" t="s">
        <v>214</v>
      </c>
      <c r="K789" t="s">
        <v>214</v>
      </c>
      <c r="L789" t="s">
        <v>214</v>
      </c>
      <c r="M789" t="s">
        <v>214</v>
      </c>
      <c r="O789" t="s">
        <v>214</v>
      </c>
      <c r="BA789" t="s">
        <v>3210</v>
      </c>
      <c r="BB789">
        <v>0</v>
      </c>
    </row>
    <row r="790" spans="1:54" x14ac:dyDescent="0.25">
      <c r="A790">
        <v>337311</v>
      </c>
      <c r="B790" t="s">
        <v>121</v>
      </c>
      <c r="C790" t="s">
        <v>214</v>
      </c>
      <c r="D790" t="s">
        <v>214</v>
      </c>
      <c r="E790" t="s">
        <v>214</v>
      </c>
      <c r="J790" t="s">
        <v>214</v>
      </c>
      <c r="K790" t="s">
        <v>214</v>
      </c>
      <c r="L790" t="s">
        <v>214</v>
      </c>
      <c r="M790" t="s">
        <v>214</v>
      </c>
      <c r="N790" t="s">
        <v>214</v>
      </c>
      <c r="O790" t="s">
        <v>214</v>
      </c>
      <c r="BA790" t="s">
        <v>3210</v>
      </c>
      <c r="BB790">
        <v>0</v>
      </c>
    </row>
    <row r="791" spans="1:54" x14ac:dyDescent="0.25">
      <c r="A791">
        <v>337315</v>
      </c>
      <c r="B791" t="s">
        <v>121</v>
      </c>
      <c r="C791" t="s">
        <v>214</v>
      </c>
      <c r="D791" t="s">
        <v>214</v>
      </c>
      <c r="E791" t="s">
        <v>214</v>
      </c>
      <c r="F791" t="s">
        <v>214</v>
      </c>
      <c r="G791" t="s">
        <v>214</v>
      </c>
      <c r="H791" t="s">
        <v>214</v>
      </c>
      <c r="I791" t="s">
        <v>214</v>
      </c>
      <c r="J791" t="s">
        <v>214</v>
      </c>
      <c r="K791" t="s">
        <v>214</v>
      </c>
      <c r="L791" t="s">
        <v>214</v>
      </c>
      <c r="M791" t="s">
        <v>214</v>
      </c>
      <c r="N791" t="s">
        <v>214</v>
      </c>
      <c r="O791" t="s">
        <v>214</v>
      </c>
      <c r="BA791" t="s">
        <v>3210</v>
      </c>
      <c r="BB791">
        <v>0</v>
      </c>
    </row>
    <row r="792" spans="1:54" x14ac:dyDescent="0.25">
      <c r="A792">
        <v>337316</v>
      </c>
      <c r="B792" t="s">
        <v>121</v>
      </c>
      <c r="C792" t="s">
        <v>214</v>
      </c>
      <c r="D792" t="s">
        <v>214</v>
      </c>
      <c r="E792" t="s">
        <v>214</v>
      </c>
      <c r="F792" t="s">
        <v>214</v>
      </c>
      <c r="G792" t="s">
        <v>214</v>
      </c>
      <c r="H792" t="s">
        <v>214</v>
      </c>
      <c r="I792" t="s">
        <v>214</v>
      </c>
      <c r="J792" t="s">
        <v>214</v>
      </c>
      <c r="K792" t="s">
        <v>214</v>
      </c>
      <c r="L792" t="s">
        <v>214</v>
      </c>
      <c r="M792" t="s">
        <v>214</v>
      </c>
      <c r="N792" t="s">
        <v>214</v>
      </c>
      <c r="O792" t="s">
        <v>214</v>
      </c>
      <c r="BA792" t="s">
        <v>3210</v>
      </c>
      <c r="BB792">
        <v>0</v>
      </c>
    </row>
    <row r="793" spans="1:54" x14ac:dyDescent="0.25">
      <c r="A793">
        <v>337317</v>
      </c>
      <c r="B793" t="s">
        <v>121</v>
      </c>
      <c r="D793" t="s">
        <v>214</v>
      </c>
      <c r="K793" t="s">
        <v>214</v>
      </c>
      <c r="L793" t="s">
        <v>214</v>
      </c>
      <c r="M793" t="s">
        <v>214</v>
      </c>
      <c r="N793" t="s">
        <v>214</v>
      </c>
      <c r="O793" t="s">
        <v>214</v>
      </c>
      <c r="BA793" t="s">
        <v>3210</v>
      </c>
      <c r="BB793">
        <v>0</v>
      </c>
    </row>
    <row r="794" spans="1:54" x14ac:dyDescent="0.25">
      <c r="A794">
        <v>337321</v>
      </c>
      <c r="B794" t="s">
        <v>121</v>
      </c>
      <c r="C794" t="s">
        <v>214</v>
      </c>
      <c r="D794" t="s">
        <v>214</v>
      </c>
      <c r="E794" t="s">
        <v>214</v>
      </c>
      <c r="F794" t="s">
        <v>214</v>
      </c>
      <c r="G794" t="s">
        <v>214</v>
      </c>
      <c r="H794" t="s">
        <v>214</v>
      </c>
      <c r="I794" t="s">
        <v>214</v>
      </c>
      <c r="J794" t="s">
        <v>214</v>
      </c>
      <c r="K794" t="s">
        <v>214</v>
      </c>
      <c r="L794" t="s">
        <v>214</v>
      </c>
      <c r="M794" t="s">
        <v>214</v>
      </c>
      <c r="N794" t="s">
        <v>214</v>
      </c>
      <c r="O794" t="s">
        <v>214</v>
      </c>
      <c r="BA794" t="s">
        <v>3210</v>
      </c>
      <c r="BB794">
        <v>0</v>
      </c>
    </row>
    <row r="795" spans="1:54" x14ac:dyDescent="0.25">
      <c r="A795">
        <v>337326</v>
      </c>
      <c r="B795" t="s">
        <v>121</v>
      </c>
      <c r="C795" t="s">
        <v>214</v>
      </c>
      <c r="D795" t="s">
        <v>214</v>
      </c>
      <c r="E795" t="s">
        <v>214</v>
      </c>
      <c r="F795" t="s">
        <v>214</v>
      </c>
      <c r="G795" t="s">
        <v>214</v>
      </c>
      <c r="H795" t="s">
        <v>214</v>
      </c>
      <c r="I795" t="s">
        <v>214</v>
      </c>
      <c r="J795" t="s">
        <v>214</v>
      </c>
      <c r="K795" t="s">
        <v>214</v>
      </c>
      <c r="L795" t="s">
        <v>214</v>
      </c>
      <c r="M795" t="s">
        <v>214</v>
      </c>
      <c r="N795" t="s">
        <v>214</v>
      </c>
      <c r="O795" t="s">
        <v>214</v>
      </c>
      <c r="BA795" t="s">
        <v>3210</v>
      </c>
      <c r="BB795">
        <v>0</v>
      </c>
    </row>
    <row r="796" spans="1:54" x14ac:dyDescent="0.25">
      <c r="A796">
        <v>337329</v>
      </c>
      <c r="B796" t="s">
        <v>121</v>
      </c>
      <c r="C796" t="s">
        <v>214</v>
      </c>
      <c r="E796" t="s">
        <v>214</v>
      </c>
      <c r="F796" t="s">
        <v>214</v>
      </c>
      <c r="H796" t="s">
        <v>214</v>
      </c>
      <c r="I796" t="s">
        <v>214</v>
      </c>
      <c r="J796" t="s">
        <v>214</v>
      </c>
      <c r="K796" t="s">
        <v>214</v>
      </c>
      <c r="L796" t="s">
        <v>214</v>
      </c>
      <c r="M796" t="s">
        <v>214</v>
      </c>
      <c r="N796" t="s">
        <v>214</v>
      </c>
      <c r="O796" t="s">
        <v>214</v>
      </c>
      <c r="BA796" t="s">
        <v>3210</v>
      </c>
      <c r="BB796">
        <v>0</v>
      </c>
    </row>
    <row r="797" spans="1:54" x14ac:dyDescent="0.25">
      <c r="A797">
        <v>337330</v>
      </c>
      <c r="B797" t="s">
        <v>121</v>
      </c>
      <c r="F797" t="s">
        <v>214</v>
      </c>
      <c r="G797" t="s">
        <v>214</v>
      </c>
      <c r="K797" t="s">
        <v>214</v>
      </c>
      <c r="N797" t="s">
        <v>214</v>
      </c>
      <c r="O797" t="s">
        <v>214</v>
      </c>
      <c r="BA797" t="s">
        <v>3210</v>
      </c>
      <c r="BB797">
        <v>0</v>
      </c>
    </row>
    <row r="798" spans="1:54" x14ac:dyDescent="0.25">
      <c r="A798">
        <v>337331</v>
      </c>
      <c r="B798" t="s">
        <v>121</v>
      </c>
      <c r="C798" t="s">
        <v>214</v>
      </c>
      <c r="D798" t="s">
        <v>214</v>
      </c>
      <c r="E798" t="s">
        <v>214</v>
      </c>
      <c r="F798" t="s">
        <v>214</v>
      </c>
      <c r="G798" t="s">
        <v>214</v>
      </c>
      <c r="H798" t="s">
        <v>214</v>
      </c>
      <c r="I798" t="s">
        <v>214</v>
      </c>
      <c r="J798" t="s">
        <v>214</v>
      </c>
      <c r="K798" t="s">
        <v>214</v>
      </c>
      <c r="L798" t="s">
        <v>214</v>
      </c>
      <c r="M798" t="s">
        <v>214</v>
      </c>
      <c r="N798" t="s">
        <v>214</v>
      </c>
      <c r="O798" t="s">
        <v>214</v>
      </c>
      <c r="BA798" t="s">
        <v>3210</v>
      </c>
      <c r="BB798">
        <v>0</v>
      </c>
    </row>
    <row r="799" spans="1:54" x14ac:dyDescent="0.25">
      <c r="A799">
        <v>337333</v>
      </c>
      <c r="B799" t="s">
        <v>121</v>
      </c>
      <c r="C799" t="s">
        <v>214</v>
      </c>
      <c r="D799" t="s">
        <v>214</v>
      </c>
      <c r="E799" t="s">
        <v>214</v>
      </c>
      <c r="F799" t="s">
        <v>214</v>
      </c>
      <c r="G799" t="s">
        <v>214</v>
      </c>
      <c r="H799" t="s">
        <v>214</v>
      </c>
      <c r="I799" t="s">
        <v>214</v>
      </c>
      <c r="J799" t="s">
        <v>214</v>
      </c>
      <c r="K799" t="s">
        <v>214</v>
      </c>
      <c r="L799" t="s">
        <v>214</v>
      </c>
      <c r="M799" t="s">
        <v>214</v>
      </c>
      <c r="N799" t="s">
        <v>214</v>
      </c>
      <c r="O799" t="s">
        <v>214</v>
      </c>
      <c r="BA799" t="s">
        <v>3210</v>
      </c>
      <c r="BB799">
        <v>0</v>
      </c>
    </row>
    <row r="800" spans="1:54" x14ac:dyDescent="0.25">
      <c r="A800">
        <v>337340</v>
      </c>
      <c r="B800" t="s">
        <v>121</v>
      </c>
      <c r="C800" t="s">
        <v>214</v>
      </c>
      <c r="D800" t="s">
        <v>214</v>
      </c>
      <c r="E800" t="s">
        <v>214</v>
      </c>
      <c r="F800" t="s">
        <v>214</v>
      </c>
      <c r="G800" t="s">
        <v>214</v>
      </c>
      <c r="H800" t="s">
        <v>214</v>
      </c>
      <c r="I800" t="s">
        <v>214</v>
      </c>
      <c r="J800" t="s">
        <v>214</v>
      </c>
      <c r="K800" t="s">
        <v>214</v>
      </c>
      <c r="L800" t="s">
        <v>214</v>
      </c>
      <c r="M800" t="s">
        <v>214</v>
      </c>
      <c r="N800" t="s">
        <v>214</v>
      </c>
      <c r="O800" t="s">
        <v>214</v>
      </c>
      <c r="BA800" t="s">
        <v>3210</v>
      </c>
      <c r="BB800">
        <v>0</v>
      </c>
    </row>
    <row r="801" spans="1:54" x14ac:dyDescent="0.25">
      <c r="A801">
        <v>337341</v>
      </c>
      <c r="B801" t="s">
        <v>121</v>
      </c>
      <c r="C801" t="s">
        <v>214</v>
      </c>
      <c r="F801" t="s">
        <v>214</v>
      </c>
      <c r="I801" t="s">
        <v>214</v>
      </c>
      <c r="J801" t="s">
        <v>214</v>
      </c>
      <c r="K801" t="s">
        <v>214</v>
      </c>
      <c r="L801" t="s">
        <v>214</v>
      </c>
      <c r="N801" t="s">
        <v>214</v>
      </c>
      <c r="O801" t="s">
        <v>214</v>
      </c>
      <c r="BA801" t="s">
        <v>3210</v>
      </c>
      <c r="BB801">
        <v>0</v>
      </c>
    </row>
    <row r="802" spans="1:54" x14ac:dyDescent="0.25">
      <c r="A802">
        <v>337342</v>
      </c>
      <c r="B802" t="s">
        <v>121</v>
      </c>
      <c r="C802" t="s">
        <v>214</v>
      </c>
      <c r="D802" t="s">
        <v>214</v>
      </c>
      <c r="E802" t="s">
        <v>214</v>
      </c>
      <c r="F802" t="s">
        <v>214</v>
      </c>
      <c r="G802" t="s">
        <v>214</v>
      </c>
      <c r="H802" t="s">
        <v>214</v>
      </c>
      <c r="I802" t="s">
        <v>214</v>
      </c>
      <c r="J802" t="s">
        <v>214</v>
      </c>
      <c r="K802" t="s">
        <v>214</v>
      </c>
      <c r="L802" t="s">
        <v>214</v>
      </c>
      <c r="M802" t="s">
        <v>214</v>
      </c>
      <c r="N802" t="s">
        <v>214</v>
      </c>
      <c r="O802" t="s">
        <v>214</v>
      </c>
      <c r="BA802" t="s">
        <v>3210</v>
      </c>
      <c r="BB802">
        <v>0</v>
      </c>
    </row>
    <row r="803" spans="1:54" x14ac:dyDescent="0.25">
      <c r="A803">
        <v>337347</v>
      </c>
      <c r="B803" t="s">
        <v>121</v>
      </c>
      <c r="C803" t="s">
        <v>214</v>
      </c>
      <c r="D803" t="s">
        <v>214</v>
      </c>
      <c r="G803" t="s">
        <v>214</v>
      </c>
      <c r="I803" t="s">
        <v>214</v>
      </c>
      <c r="K803" t="s">
        <v>214</v>
      </c>
      <c r="M803" t="s">
        <v>214</v>
      </c>
      <c r="N803" t="s">
        <v>214</v>
      </c>
      <c r="O803" t="s">
        <v>214</v>
      </c>
      <c r="BA803" t="s">
        <v>3210</v>
      </c>
      <c r="BB803">
        <v>0</v>
      </c>
    </row>
    <row r="804" spans="1:54" x14ac:dyDescent="0.25">
      <c r="A804">
        <v>337350</v>
      </c>
      <c r="B804" t="s">
        <v>121</v>
      </c>
      <c r="C804" t="s">
        <v>214</v>
      </c>
      <c r="D804" t="s">
        <v>214</v>
      </c>
      <c r="E804" t="s">
        <v>214</v>
      </c>
      <c r="F804" t="s">
        <v>214</v>
      </c>
      <c r="G804" t="s">
        <v>214</v>
      </c>
      <c r="H804" t="s">
        <v>214</v>
      </c>
      <c r="I804" t="s">
        <v>214</v>
      </c>
      <c r="J804" t="s">
        <v>214</v>
      </c>
      <c r="K804" t="s">
        <v>214</v>
      </c>
      <c r="L804" t="s">
        <v>214</v>
      </c>
      <c r="M804" t="s">
        <v>214</v>
      </c>
      <c r="N804" t="s">
        <v>214</v>
      </c>
      <c r="O804" t="s">
        <v>214</v>
      </c>
      <c r="BA804" t="s">
        <v>3210</v>
      </c>
      <c r="BB804">
        <v>0</v>
      </c>
    </row>
    <row r="805" spans="1:54" x14ac:dyDescent="0.25">
      <c r="A805">
        <v>337353</v>
      </c>
      <c r="B805" t="s">
        <v>121</v>
      </c>
      <c r="C805" t="s">
        <v>214</v>
      </c>
      <c r="E805" t="s">
        <v>214</v>
      </c>
      <c r="G805" t="s">
        <v>214</v>
      </c>
      <c r="H805" t="s">
        <v>214</v>
      </c>
      <c r="I805" t="s">
        <v>214</v>
      </c>
      <c r="J805" t="s">
        <v>214</v>
      </c>
      <c r="K805" t="s">
        <v>214</v>
      </c>
      <c r="L805" t="s">
        <v>214</v>
      </c>
      <c r="M805" t="s">
        <v>214</v>
      </c>
      <c r="N805" t="s">
        <v>214</v>
      </c>
      <c r="O805" t="s">
        <v>214</v>
      </c>
      <c r="BA805" t="s">
        <v>3210</v>
      </c>
      <c r="BB805">
        <v>0</v>
      </c>
    </row>
    <row r="806" spans="1:54" x14ac:dyDescent="0.25">
      <c r="A806">
        <v>337354</v>
      </c>
      <c r="B806" t="s">
        <v>121</v>
      </c>
      <c r="D806" t="s">
        <v>214</v>
      </c>
      <c r="F806" t="s">
        <v>214</v>
      </c>
      <c r="G806" t="s">
        <v>214</v>
      </c>
      <c r="H806" t="s">
        <v>214</v>
      </c>
      <c r="K806" t="s">
        <v>214</v>
      </c>
      <c r="L806" t="s">
        <v>214</v>
      </c>
      <c r="M806" t="s">
        <v>214</v>
      </c>
      <c r="N806" t="s">
        <v>214</v>
      </c>
      <c r="O806" t="s">
        <v>214</v>
      </c>
      <c r="BA806" t="s">
        <v>3210</v>
      </c>
      <c r="BB806">
        <v>0</v>
      </c>
    </row>
    <row r="807" spans="1:54" x14ac:dyDescent="0.25">
      <c r="A807">
        <v>337357</v>
      </c>
      <c r="B807" t="s">
        <v>121</v>
      </c>
      <c r="C807" t="s">
        <v>214</v>
      </c>
      <c r="D807" t="s">
        <v>214</v>
      </c>
      <c r="E807" t="s">
        <v>214</v>
      </c>
      <c r="F807" t="s">
        <v>214</v>
      </c>
      <c r="G807" t="s">
        <v>214</v>
      </c>
      <c r="H807" t="s">
        <v>214</v>
      </c>
      <c r="I807" t="s">
        <v>214</v>
      </c>
      <c r="J807" t="s">
        <v>214</v>
      </c>
      <c r="K807" t="s">
        <v>214</v>
      </c>
      <c r="L807" t="s">
        <v>214</v>
      </c>
      <c r="M807" t="s">
        <v>214</v>
      </c>
      <c r="N807" t="s">
        <v>214</v>
      </c>
      <c r="O807" t="s">
        <v>214</v>
      </c>
      <c r="BA807" t="s">
        <v>3210</v>
      </c>
      <c r="BB807">
        <v>0</v>
      </c>
    </row>
    <row r="808" spans="1:54" x14ac:dyDescent="0.25">
      <c r="A808">
        <v>337363</v>
      </c>
      <c r="B808" t="s">
        <v>121</v>
      </c>
      <c r="C808" t="s">
        <v>214</v>
      </c>
      <c r="G808" t="s">
        <v>214</v>
      </c>
      <c r="J808" t="s">
        <v>214</v>
      </c>
      <c r="K808" t="s">
        <v>214</v>
      </c>
      <c r="L808" t="s">
        <v>214</v>
      </c>
      <c r="M808" t="s">
        <v>214</v>
      </c>
      <c r="N808" t="s">
        <v>214</v>
      </c>
      <c r="O808" t="s">
        <v>214</v>
      </c>
      <c r="BA808" t="s">
        <v>3210</v>
      </c>
      <c r="BB808">
        <v>0</v>
      </c>
    </row>
    <row r="809" spans="1:54" x14ac:dyDescent="0.25">
      <c r="A809">
        <v>337367</v>
      </c>
      <c r="B809" t="s">
        <v>121</v>
      </c>
      <c r="C809" t="s">
        <v>214</v>
      </c>
      <c r="F809" t="s">
        <v>214</v>
      </c>
      <c r="G809" t="s">
        <v>214</v>
      </c>
      <c r="H809" t="s">
        <v>214</v>
      </c>
      <c r="I809" t="s">
        <v>214</v>
      </c>
      <c r="J809" t="s">
        <v>214</v>
      </c>
      <c r="K809" t="s">
        <v>214</v>
      </c>
      <c r="L809" t="s">
        <v>214</v>
      </c>
      <c r="M809" t="s">
        <v>214</v>
      </c>
      <c r="N809" t="s">
        <v>214</v>
      </c>
      <c r="O809" t="s">
        <v>214</v>
      </c>
      <c r="BA809" t="s">
        <v>3210</v>
      </c>
      <c r="BB809">
        <v>0</v>
      </c>
    </row>
    <row r="810" spans="1:54" x14ac:dyDescent="0.25">
      <c r="A810">
        <v>337370</v>
      </c>
      <c r="B810" t="s">
        <v>121</v>
      </c>
      <c r="C810" t="s">
        <v>214</v>
      </c>
      <c r="D810" t="s">
        <v>214</v>
      </c>
      <c r="E810" t="s">
        <v>214</v>
      </c>
      <c r="F810" t="s">
        <v>214</v>
      </c>
      <c r="G810" t="s">
        <v>214</v>
      </c>
      <c r="H810" t="s">
        <v>214</v>
      </c>
      <c r="I810" t="s">
        <v>214</v>
      </c>
      <c r="J810" t="s">
        <v>214</v>
      </c>
      <c r="K810" t="s">
        <v>214</v>
      </c>
      <c r="L810" t="s">
        <v>214</v>
      </c>
      <c r="M810" t="s">
        <v>214</v>
      </c>
      <c r="N810" t="s">
        <v>214</v>
      </c>
      <c r="O810" t="s">
        <v>214</v>
      </c>
      <c r="BA810" t="s">
        <v>3210</v>
      </c>
      <c r="BB810">
        <v>0</v>
      </c>
    </row>
    <row r="811" spans="1:54" x14ac:dyDescent="0.25">
      <c r="A811">
        <v>337373</v>
      </c>
      <c r="B811" t="s">
        <v>121</v>
      </c>
      <c r="C811" t="s">
        <v>214</v>
      </c>
      <c r="D811" t="s">
        <v>214</v>
      </c>
      <c r="E811" t="s">
        <v>214</v>
      </c>
      <c r="F811" t="s">
        <v>214</v>
      </c>
      <c r="G811" t="s">
        <v>214</v>
      </c>
      <c r="H811" t="s">
        <v>214</v>
      </c>
      <c r="I811" t="s">
        <v>214</v>
      </c>
      <c r="J811" t="s">
        <v>214</v>
      </c>
      <c r="K811" t="s">
        <v>214</v>
      </c>
      <c r="L811" t="s">
        <v>214</v>
      </c>
      <c r="M811" t="s">
        <v>214</v>
      </c>
      <c r="N811" t="s">
        <v>214</v>
      </c>
      <c r="O811" t="s">
        <v>214</v>
      </c>
      <c r="BA811" t="s">
        <v>3210</v>
      </c>
      <c r="BB811">
        <v>0</v>
      </c>
    </row>
    <row r="812" spans="1:54" x14ac:dyDescent="0.25">
      <c r="A812">
        <v>337374</v>
      </c>
      <c r="B812" t="s">
        <v>121</v>
      </c>
      <c r="C812" t="s">
        <v>214</v>
      </c>
      <c r="D812" t="s">
        <v>214</v>
      </c>
      <c r="E812" t="s">
        <v>214</v>
      </c>
      <c r="F812" t="s">
        <v>214</v>
      </c>
      <c r="G812" t="s">
        <v>214</v>
      </c>
      <c r="H812" t="s">
        <v>214</v>
      </c>
      <c r="I812" t="s">
        <v>214</v>
      </c>
      <c r="J812" t="s">
        <v>214</v>
      </c>
      <c r="K812" t="s">
        <v>214</v>
      </c>
      <c r="L812" t="s">
        <v>214</v>
      </c>
      <c r="M812" t="s">
        <v>214</v>
      </c>
      <c r="N812" t="s">
        <v>214</v>
      </c>
      <c r="O812" t="s">
        <v>214</v>
      </c>
      <c r="BA812" t="s">
        <v>3210</v>
      </c>
      <c r="BB812">
        <v>0</v>
      </c>
    </row>
    <row r="813" spans="1:54" x14ac:dyDescent="0.25">
      <c r="A813">
        <v>337383</v>
      </c>
      <c r="B813" t="s">
        <v>121</v>
      </c>
      <c r="C813" t="s">
        <v>214</v>
      </c>
      <c r="D813" t="s">
        <v>214</v>
      </c>
      <c r="F813" t="s">
        <v>214</v>
      </c>
      <c r="G813" t="s">
        <v>214</v>
      </c>
      <c r="H813" t="s">
        <v>214</v>
      </c>
      <c r="I813" t="s">
        <v>214</v>
      </c>
      <c r="J813" t="s">
        <v>214</v>
      </c>
      <c r="K813" t="s">
        <v>214</v>
      </c>
      <c r="L813" t="s">
        <v>214</v>
      </c>
      <c r="M813" t="s">
        <v>214</v>
      </c>
      <c r="N813" t="s">
        <v>214</v>
      </c>
      <c r="O813" t="s">
        <v>214</v>
      </c>
      <c r="BA813" t="s">
        <v>3210</v>
      </c>
      <c r="BB813">
        <v>0</v>
      </c>
    </row>
    <row r="814" spans="1:54" x14ac:dyDescent="0.25">
      <c r="A814">
        <v>337388</v>
      </c>
      <c r="B814" t="s">
        <v>121</v>
      </c>
      <c r="C814" t="s">
        <v>214</v>
      </c>
      <c r="D814" t="s">
        <v>214</v>
      </c>
      <c r="E814" t="s">
        <v>214</v>
      </c>
      <c r="F814" t="s">
        <v>214</v>
      </c>
      <c r="G814" t="s">
        <v>214</v>
      </c>
      <c r="H814" t="s">
        <v>214</v>
      </c>
      <c r="I814" t="s">
        <v>214</v>
      </c>
      <c r="J814" t="s">
        <v>214</v>
      </c>
      <c r="K814" t="s">
        <v>214</v>
      </c>
      <c r="L814" t="s">
        <v>214</v>
      </c>
      <c r="M814" t="s">
        <v>214</v>
      </c>
      <c r="N814" t="s">
        <v>214</v>
      </c>
      <c r="O814" t="s">
        <v>214</v>
      </c>
      <c r="BA814" t="s">
        <v>3210</v>
      </c>
      <c r="BB814">
        <v>0</v>
      </c>
    </row>
    <row r="815" spans="1:54" x14ac:dyDescent="0.25">
      <c r="A815">
        <v>337396</v>
      </c>
      <c r="B815" t="s">
        <v>121</v>
      </c>
      <c r="C815" t="s">
        <v>214</v>
      </c>
      <c r="E815" t="s">
        <v>214</v>
      </c>
      <c r="G815" t="s">
        <v>214</v>
      </c>
      <c r="H815" t="s">
        <v>214</v>
      </c>
      <c r="K815" t="s">
        <v>214</v>
      </c>
      <c r="L815" t="s">
        <v>214</v>
      </c>
      <c r="O815" t="s">
        <v>214</v>
      </c>
      <c r="BA815" t="s">
        <v>3210</v>
      </c>
      <c r="BB815">
        <v>0</v>
      </c>
    </row>
    <row r="816" spans="1:54" x14ac:dyDescent="0.25">
      <c r="A816">
        <v>337397</v>
      </c>
      <c r="B816" t="s">
        <v>121</v>
      </c>
      <c r="C816" t="s">
        <v>214</v>
      </c>
      <c r="D816" t="s">
        <v>214</v>
      </c>
      <c r="E816" t="s">
        <v>214</v>
      </c>
      <c r="F816" t="s">
        <v>214</v>
      </c>
      <c r="G816" t="s">
        <v>214</v>
      </c>
      <c r="H816" t="s">
        <v>214</v>
      </c>
      <c r="I816" t="s">
        <v>214</v>
      </c>
      <c r="J816" t="s">
        <v>214</v>
      </c>
      <c r="K816" t="s">
        <v>214</v>
      </c>
      <c r="L816" t="s">
        <v>214</v>
      </c>
      <c r="M816" t="s">
        <v>214</v>
      </c>
      <c r="N816" t="s">
        <v>214</v>
      </c>
      <c r="O816" t="s">
        <v>214</v>
      </c>
      <c r="BA816" t="s">
        <v>3210</v>
      </c>
      <c r="BB816">
        <v>0</v>
      </c>
    </row>
    <row r="817" spans="1:54" x14ac:dyDescent="0.25">
      <c r="A817">
        <v>337398</v>
      </c>
      <c r="B817" t="s">
        <v>121</v>
      </c>
      <c r="C817" t="s">
        <v>214</v>
      </c>
      <c r="F817" t="s">
        <v>214</v>
      </c>
      <c r="I817" t="s">
        <v>214</v>
      </c>
      <c r="J817" t="s">
        <v>214</v>
      </c>
      <c r="K817" t="s">
        <v>214</v>
      </c>
      <c r="L817" t="s">
        <v>214</v>
      </c>
      <c r="M817" t="s">
        <v>214</v>
      </c>
      <c r="N817" t="s">
        <v>214</v>
      </c>
      <c r="O817" t="s">
        <v>214</v>
      </c>
      <c r="BA817" t="s">
        <v>3210</v>
      </c>
      <c r="BB817">
        <v>0</v>
      </c>
    </row>
    <row r="818" spans="1:54" x14ac:dyDescent="0.25">
      <c r="A818">
        <v>337399</v>
      </c>
      <c r="B818" t="s">
        <v>121</v>
      </c>
      <c r="C818" t="s">
        <v>214</v>
      </c>
      <c r="D818" t="s">
        <v>214</v>
      </c>
      <c r="E818" t="s">
        <v>214</v>
      </c>
      <c r="F818" t="s">
        <v>214</v>
      </c>
      <c r="G818" t="s">
        <v>214</v>
      </c>
      <c r="H818" t="s">
        <v>214</v>
      </c>
      <c r="I818" t="s">
        <v>214</v>
      </c>
      <c r="J818" t="s">
        <v>214</v>
      </c>
      <c r="K818" t="s">
        <v>214</v>
      </c>
      <c r="L818" t="s">
        <v>214</v>
      </c>
      <c r="M818" t="s">
        <v>214</v>
      </c>
      <c r="N818" t="s">
        <v>214</v>
      </c>
      <c r="O818" t="s">
        <v>214</v>
      </c>
      <c r="BA818" t="s">
        <v>3210</v>
      </c>
      <c r="BB818">
        <v>0</v>
      </c>
    </row>
    <row r="819" spans="1:54" x14ac:dyDescent="0.25">
      <c r="A819">
        <v>337400</v>
      </c>
      <c r="B819" t="s">
        <v>121</v>
      </c>
      <c r="C819" t="s">
        <v>214</v>
      </c>
      <c r="D819" t="s">
        <v>214</v>
      </c>
      <c r="E819" t="s">
        <v>214</v>
      </c>
      <c r="F819" t="s">
        <v>214</v>
      </c>
      <c r="H819" t="s">
        <v>214</v>
      </c>
      <c r="I819" t="s">
        <v>214</v>
      </c>
      <c r="J819" t="s">
        <v>214</v>
      </c>
      <c r="K819" t="s">
        <v>214</v>
      </c>
      <c r="L819" t="s">
        <v>214</v>
      </c>
      <c r="M819" t="s">
        <v>214</v>
      </c>
      <c r="N819" t="s">
        <v>214</v>
      </c>
      <c r="O819" t="s">
        <v>214</v>
      </c>
      <c r="BA819" t="s">
        <v>3210</v>
      </c>
      <c r="BB819">
        <v>0</v>
      </c>
    </row>
    <row r="820" spans="1:54" x14ac:dyDescent="0.25">
      <c r="A820">
        <v>337401</v>
      </c>
      <c r="B820" t="s">
        <v>121</v>
      </c>
      <c r="C820" t="s">
        <v>214</v>
      </c>
      <c r="D820" t="s">
        <v>214</v>
      </c>
      <c r="E820" t="s">
        <v>214</v>
      </c>
      <c r="F820" t="s">
        <v>214</v>
      </c>
      <c r="G820" t="s">
        <v>214</v>
      </c>
      <c r="H820" t="s">
        <v>214</v>
      </c>
      <c r="I820" t="s">
        <v>214</v>
      </c>
      <c r="J820" t="s">
        <v>214</v>
      </c>
      <c r="K820" t="s">
        <v>214</v>
      </c>
      <c r="L820" t="s">
        <v>214</v>
      </c>
      <c r="M820" t="s">
        <v>214</v>
      </c>
      <c r="N820" t="s">
        <v>214</v>
      </c>
      <c r="O820" t="s">
        <v>214</v>
      </c>
      <c r="BA820" t="s">
        <v>3210</v>
      </c>
      <c r="BB820">
        <v>0</v>
      </c>
    </row>
    <row r="821" spans="1:54" x14ac:dyDescent="0.25">
      <c r="A821">
        <v>337402</v>
      </c>
      <c r="B821" t="s">
        <v>121</v>
      </c>
      <c r="C821" t="s">
        <v>214</v>
      </c>
      <c r="E821" t="s">
        <v>214</v>
      </c>
      <c r="F821" t="s">
        <v>214</v>
      </c>
      <c r="G821" t="s">
        <v>214</v>
      </c>
      <c r="H821" t="s">
        <v>214</v>
      </c>
      <c r="I821" t="s">
        <v>214</v>
      </c>
      <c r="J821" t="s">
        <v>214</v>
      </c>
      <c r="K821" t="s">
        <v>214</v>
      </c>
      <c r="L821" t="s">
        <v>214</v>
      </c>
      <c r="M821" t="s">
        <v>214</v>
      </c>
      <c r="N821" t="s">
        <v>214</v>
      </c>
      <c r="O821" t="s">
        <v>214</v>
      </c>
      <c r="BA821" t="s">
        <v>3210</v>
      </c>
      <c r="BB821">
        <v>0</v>
      </c>
    </row>
    <row r="822" spans="1:54" x14ac:dyDescent="0.25">
      <c r="A822">
        <v>337406</v>
      </c>
      <c r="B822" t="s">
        <v>121</v>
      </c>
      <c r="C822" t="s">
        <v>214</v>
      </c>
      <c r="E822" t="s">
        <v>214</v>
      </c>
      <c r="F822" t="s">
        <v>214</v>
      </c>
      <c r="G822" t="s">
        <v>214</v>
      </c>
      <c r="J822" t="s">
        <v>214</v>
      </c>
      <c r="K822" t="s">
        <v>214</v>
      </c>
      <c r="L822" t="s">
        <v>214</v>
      </c>
      <c r="M822" t="s">
        <v>214</v>
      </c>
      <c r="N822" t="s">
        <v>214</v>
      </c>
      <c r="O822" t="s">
        <v>214</v>
      </c>
      <c r="BA822" t="s">
        <v>3210</v>
      </c>
      <c r="BB822">
        <v>0</v>
      </c>
    </row>
    <row r="823" spans="1:54" x14ac:dyDescent="0.25">
      <c r="A823">
        <v>337408</v>
      </c>
      <c r="B823" t="s">
        <v>121</v>
      </c>
      <c r="C823" t="s">
        <v>214</v>
      </c>
      <c r="D823" t="s">
        <v>214</v>
      </c>
      <c r="E823" t="s">
        <v>214</v>
      </c>
      <c r="F823" t="s">
        <v>214</v>
      </c>
      <c r="G823" t="s">
        <v>214</v>
      </c>
      <c r="H823" t="s">
        <v>214</v>
      </c>
      <c r="I823" t="s">
        <v>214</v>
      </c>
      <c r="J823" t="s">
        <v>214</v>
      </c>
      <c r="K823" t="s">
        <v>214</v>
      </c>
      <c r="L823" t="s">
        <v>214</v>
      </c>
      <c r="M823" t="s">
        <v>214</v>
      </c>
      <c r="N823" t="s">
        <v>214</v>
      </c>
      <c r="O823" t="s">
        <v>214</v>
      </c>
      <c r="BA823" t="s">
        <v>3210</v>
      </c>
      <c r="BB823">
        <v>0</v>
      </c>
    </row>
    <row r="824" spans="1:54" x14ac:dyDescent="0.25">
      <c r="A824">
        <v>337411</v>
      </c>
      <c r="B824" t="s">
        <v>121</v>
      </c>
      <c r="D824" t="s">
        <v>214</v>
      </c>
      <c r="E824" t="s">
        <v>214</v>
      </c>
      <c r="F824" t="s">
        <v>214</v>
      </c>
      <c r="G824" t="s">
        <v>214</v>
      </c>
      <c r="K824" t="s">
        <v>214</v>
      </c>
      <c r="L824" t="s">
        <v>214</v>
      </c>
      <c r="M824" t="s">
        <v>214</v>
      </c>
      <c r="O824" t="s">
        <v>214</v>
      </c>
      <c r="BA824" t="s">
        <v>3210</v>
      </c>
      <c r="BB824">
        <v>0</v>
      </c>
    </row>
    <row r="825" spans="1:54" x14ac:dyDescent="0.25">
      <c r="A825">
        <v>337414</v>
      </c>
      <c r="B825" t="s">
        <v>121</v>
      </c>
      <c r="F825" t="s">
        <v>214</v>
      </c>
      <c r="I825" t="s">
        <v>214</v>
      </c>
      <c r="K825" t="s">
        <v>214</v>
      </c>
      <c r="L825" t="s">
        <v>214</v>
      </c>
      <c r="M825" t="s">
        <v>214</v>
      </c>
      <c r="N825" t="s">
        <v>214</v>
      </c>
      <c r="O825" t="s">
        <v>214</v>
      </c>
      <c r="BA825" t="s">
        <v>3210</v>
      </c>
      <c r="BB825">
        <v>0</v>
      </c>
    </row>
    <row r="826" spans="1:54" x14ac:dyDescent="0.25">
      <c r="A826">
        <v>337422</v>
      </c>
      <c r="B826" t="s">
        <v>121</v>
      </c>
      <c r="C826" t="s">
        <v>214</v>
      </c>
      <c r="E826" t="s">
        <v>214</v>
      </c>
      <c r="G826" t="s">
        <v>214</v>
      </c>
      <c r="I826" t="s">
        <v>214</v>
      </c>
      <c r="K826" t="s">
        <v>214</v>
      </c>
      <c r="N826" t="s">
        <v>214</v>
      </c>
      <c r="O826" t="s">
        <v>214</v>
      </c>
      <c r="BA826" t="s">
        <v>3210</v>
      </c>
      <c r="BB826">
        <v>0</v>
      </c>
    </row>
    <row r="827" spans="1:54" x14ac:dyDescent="0.25">
      <c r="A827">
        <v>337423</v>
      </c>
      <c r="B827" t="s">
        <v>121</v>
      </c>
      <c r="C827" t="s">
        <v>214</v>
      </c>
      <c r="D827" t="s">
        <v>214</v>
      </c>
      <c r="E827" t="s">
        <v>214</v>
      </c>
      <c r="F827" t="s">
        <v>214</v>
      </c>
      <c r="G827" t="s">
        <v>214</v>
      </c>
      <c r="H827" t="s">
        <v>214</v>
      </c>
      <c r="I827" t="s">
        <v>214</v>
      </c>
      <c r="J827" t="s">
        <v>214</v>
      </c>
      <c r="K827" t="s">
        <v>214</v>
      </c>
      <c r="L827" t="s">
        <v>214</v>
      </c>
      <c r="M827" t="s">
        <v>214</v>
      </c>
      <c r="N827" t="s">
        <v>214</v>
      </c>
      <c r="O827" t="s">
        <v>214</v>
      </c>
      <c r="BA827" t="s">
        <v>3210</v>
      </c>
      <c r="BB827">
        <v>0</v>
      </c>
    </row>
    <row r="828" spans="1:54" x14ac:dyDescent="0.25">
      <c r="A828">
        <v>337425</v>
      </c>
      <c r="B828" t="s">
        <v>121</v>
      </c>
      <c r="C828" t="s">
        <v>214</v>
      </c>
      <c r="I828" t="s">
        <v>214</v>
      </c>
      <c r="K828" t="s">
        <v>214</v>
      </c>
      <c r="L828" t="s">
        <v>214</v>
      </c>
      <c r="N828" t="s">
        <v>214</v>
      </c>
      <c r="O828" t="s">
        <v>214</v>
      </c>
      <c r="BA828" t="s">
        <v>3210</v>
      </c>
      <c r="BB828">
        <v>0</v>
      </c>
    </row>
    <row r="829" spans="1:54" x14ac:dyDescent="0.25">
      <c r="A829">
        <v>337429</v>
      </c>
      <c r="B829" t="s">
        <v>121</v>
      </c>
      <c r="C829" t="s">
        <v>214</v>
      </c>
      <c r="D829" t="s">
        <v>214</v>
      </c>
      <c r="E829" t="s">
        <v>214</v>
      </c>
      <c r="F829" t="s">
        <v>214</v>
      </c>
      <c r="G829" t="s">
        <v>214</v>
      </c>
      <c r="H829" t="s">
        <v>214</v>
      </c>
      <c r="I829" t="s">
        <v>214</v>
      </c>
      <c r="J829" t="s">
        <v>214</v>
      </c>
      <c r="K829" t="s">
        <v>214</v>
      </c>
      <c r="L829" t="s">
        <v>214</v>
      </c>
      <c r="M829" t="s">
        <v>214</v>
      </c>
      <c r="N829" t="s">
        <v>214</v>
      </c>
      <c r="O829" t="s">
        <v>214</v>
      </c>
      <c r="BA829" t="s">
        <v>3210</v>
      </c>
      <c r="BB829">
        <v>0</v>
      </c>
    </row>
    <row r="830" spans="1:54" x14ac:dyDescent="0.25">
      <c r="A830">
        <v>337430</v>
      </c>
      <c r="B830" t="s">
        <v>121</v>
      </c>
      <c r="C830" t="s">
        <v>214</v>
      </c>
      <c r="D830" t="s">
        <v>214</v>
      </c>
      <c r="E830" t="s">
        <v>214</v>
      </c>
      <c r="F830" t="s">
        <v>214</v>
      </c>
      <c r="G830" t="s">
        <v>214</v>
      </c>
      <c r="H830" t="s">
        <v>214</v>
      </c>
      <c r="I830" t="s">
        <v>214</v>
      </c>
      <c r="J830" t="s">
        <v>214</v>
      </c>
      <c r="K830" t="s">
        <v>214</v>
      </c>
      <c r="L830" t="s">
        <v>214</v>
      </c>
      <c r="M830" t="s">
        <v>214</v>
      </c>
      <c r="N830" t="s">
        <v>214</v>
      </c>
      <c r="O830" t="s">
        <v>214</v>
      </c>
      <c r="BA830" t="s">
        <v>3210</v>
      </c>
      <c r="BB830">
        <v>0</v>
      </c>
    </row>
    <row r="831" spans="1:54" x14ac:dyDescent="0.25">
      <c r="A831">
        <v>337432</v>
      </c>
      <c r="B831" t="s">
        <v>121</v>
      </c>
      <c r="C831" t="s">
        <v>214</v>
      </c>
      <c r="D831" t="s">
        <v>214</v>
      </c>
      <c r="E831" t="s">
        <v>214</v>
      </c>
      <c r="F831" t="s">
        <v>214</v>
      </c>
      <c r="G831" t="s">
        <v>214</v>
      </c>
      <c r="H831" t="s">
        <v>214</v>
      </c>
      <c r="I831" t="s">
        <v>214</v>
      </c>
      <c r="J831" t="s">
        <v>214</v>
      </c>
      <c r="K831" t="s">
        <v>214</v>
      </c>
      <c r="L831" t="s">
        <v>214</v>
      </c>
      <c r="M831" t="s">
        <v>214</v>
      </c>
      <c r="N831" t="s">
        <v>214</v>
      </c>
      <c r="O831" t="s">
        <v>214</v>
      </c>
      <c r="BA831" t="s">
        <v>3210</v>
      </c>
      <c r="BB831">
        <v>0</v>
      </c>
    </row>
    <row r="832" spans="1:54" x14ac:dyDescent="0.25">
      <c r="A832">
        <v>337437</v>
      </c>
      <c r="B832" t="s">
        <v>121</v>
      </c>
      <c r="C832" t="s">
        <v>214</v>
      </c>
      <c r="D832" t="s">
        <v>214</v>
      </c>
      <c r="E832" t="s">
        <v>214</v>
      </c>
      <c r="F832" t="s">
        <v>214</v>
      </c>
      <c r="G832" t="s">
        <v>214</v>
      </c>
      <c r="H832" t="s">
        <v>214</v>
      </c>
      <c r="I832" t="s">
        <v>214</v>
      </c>
      <c r="J832" t="s">
        <v>214</v>
      </c>
      <c r="K832" t="s">
        <v>214</v>
      </c>
      <c r="L832" t="s">
        <v>214</v>
      </c>
      <c r="M832" t="s">
        <v>214</v>
      </c>
      <c r="N832" t="s">
        <v>214</v>
      </c>
      <c r="O832" t="s">
        <v>214</v>
      </c>
      <c r="BA832" t="s">
        <v>3210</v>
      </c>
      <c r="BB832">
        <v>0</v>
      </c>
    </row>
    <row r="833" spans="1:54" x14ac:dyDescent="0.25">
      <c r="A833">
        <v>337438</v>
      </c>
      <c r="B833" t="s">
        <v>121</v>
      </c>
      <c r="C833" t="s">
        <v>214</v>
      </c>
      <c r="D833" t="s">
        <v>214</v>
      </c>
      <c r="F833" t="s">
        <v>214</v>
      </c>
      <c r="G833" t="s">
        <v>214</v>
      </c>
      <c r="H833" t="s">
        <v>214</v>
      </c>
      <c r="I833" t="s">
        <v>214</v>
      </c>
      <c r="J833" t="s">
        <v>214</v>
      </c>
      <c r="K833" t="s">
        <v>214</v>
      </c>
      <c r="L833" t="s">
        <v>214</v>
      </c>
      <c r="M833" t="s">
        <v>214</v>
      </c>
      <c r="N833" t="s">
        <v>214</v>
      </c>
      <c r="O833" t="s">
        <v>214</v>
      </c>
      <c r="BA833" t="s">
        <v>3210</v>
      </c>
      <c r="BB833">
        <v>0</v>
      </c>
    </row>
    <row r="834" spans="1:54" x14ac:dyDescent="0.25">
      <c r="A834">
        <v>337442</v>
      </c>
      <c r="B834" t="s">
        <v>121</v>
      </c>
      <c r="C834" t="s">
        <v>214</v>
      </c>
      <c r="D834" t="s">
        <v>214</v>
      </c>
      <c r="E834" t="s">
        <v>214</v>
      </c>
      <c r="G834" t="s">
        <v>214</v>
      </c>
      <c r="H834" t="s">
        <v>214</v>
      </c>
      <c r="I834" t="s">
        <v>214</v>
      </c>
      <c r="J834" t="s">
        <v>214</v>
      </c>
      <c r="K834" t="s">
        <v>214</v>
      </c>
      <c r="L834" t="s">
        <v>214</v>
      </c>
      <c r="M834" t="s">
        <v>214</v>
      </c>
      <c r="N834" t="s">
        <v>214</v>
      </c>
      <c r="O834" t="s">
        <v>214</v>
      </c>
      <c r="BA834" t="s">
        <v>3210</v>
      </c>
      <c r="BB834">
        <v>0</v>
      </c>
    </row>
    <row r="835" spans="1:54" x14ac:dyDescent="0.25">
      <c r="A835">
        <v>337443</v>
      </c>
      <c r="B835" t="s">
        <v>121</v>
      </c>
      <c r="C835" t="s">
        <v>214</v>
      </c>
      <c r="D835" t="s">
        <v>214</v>
      </c>
      <c r="E835" t="s">
        <v>214</v>
      </c>
      <c r="F835" t="s">
        <v>214</v>
      </c>
      <c r="G835" t="s">
        <v>214</v>
      </c>
      <c r="H835" t="s">
        <v>214</v>
      </c>
      <c r="I835" t="s">
        <v>214</v>
      </c>
      <c r="J835" t="s">
        <v>214</v>
      </c>
      <c r="K835" t="s">
        <v>214</v>
      </c>
      <c r="L835" t="s">
        <v>214</v>
      </c>
      <c r="M835" t="s">
        <v>214</v>
      </c>
      <c r="N835" t="s">
        <v>214</v>
      </c>
      <c r="O835" t="s">
        <v>214</v>
      </c>
      <c r="BA835" t="s">
        <v>3210</v>
      </c>
      <c r="BB835">
        <v>0</v>
      </c>
    </row>
    <row r="836" spans="1:54" x14ac:dyDescent="0.25">
      <c r="A836">
        <v>337444</v>
      </c>
      <c r="B836" t="s">
        <v>121</v>
      </c>
      <c r="D836" t="s">
        <v>214</v>
      </c>
      <c r="G836" t="s">
        <v>214</v>
      </c>
      <c r="K836" t="s">
        <v>214</v>
      </c>
      <c r="L836" t="s">
        <v>214</v>
      </c>
      <c r="O836" t="s">
        <v>214</v>
      </c>
      <c r="BA836" t="s">
        <v>3210</v>
      </c>
      <c r="BB836">
        <v>0</v>
      </c>
    </row>
    <row r="837" spans="1:54" x14ac:dyDescent="0.25">
      <c r="A837">
        <v>337446</v>
      </c>
      <c r="B837" t="s">
        <v>121</v>
      </c>
      <c r="C837" t="s">
        <v>214</v>
      </c>
      <c r="E837" t="s">
        <v>214</v>
      </c>
      <c r="F837" t="s">
        <v>214</v>
      </c>
      <c r="G837" t="s">
        <v>214</v>
      </c>
      <c r="H837" t="s">
        <v>214</v>
      </c>
      <c r="I837" t="s">
        <v>214</v>
      </c>
      <c r="J837" t="s">
        <v>214</v>
      </c>
      <c r="K837" t="s">
        <v>214</v>
      </c>
      <c r="L837" t="s">
        <v>214</v>
      </c>
      <c r="M837" t="s">
        <v>214</v>
      </c>
      <c r="N837" t="s">
        <v>214</v>
      </c>
      <c r="O837" t="s">
        <v>214</v>
      </c>
      <c r="BA837" t="s">
        <v>3210</v>
      </c>
      <c r="BB837">
        <v>0</v>
      </c>
    </row>
    <row r="838" spans="1:54" x14ac:dyDescent="0.25">
      <c r="A838">
        <v>337448</v>
      </c>
      <c r="B838" t="s">
        <v>121</v>
      </c>
      <c r="C838" t="s">
        <v>214</v>
      </c>
      <c r="D838" t="s">
        <v>214</v>
      </c>
      <c r="E838" t="s">
        <v>214</v>
      </c>
      <c r="F838" t="s">
        <v>214</v>
      </c>
      <c r="G838" t="s">
        <v>214</v>
      </c>
      <c r="H838" t="s">
        <v>214</v>
      </c>
      <c r="I838" t="s">
        <v>214</v>
      </c>
      <c r="J838" t="s">
        <v>214</v>
      </c>
      <c r="K838" t="s">
        <v>214</v>
      </c>
      <c r="L838" t="s">
        <v>214</v>
      </c>
      <c r="M838" t="s">
        <v>214</v>
      </c>
      <c r="N838" t="s">
        <v>214</v>
      </c>
      <c r="O838" t="s">
        <v>214</v>
      </c>
      <c r="BA838" t="s">
        <v>3210</v>
      </c>
      <c r="BB838">
        <v>0</v>
      </c>
    </row>
    <row r="839" spans="1:54" x14ac:dyDescent="0.25">
      <c r="A839">
        <v>337449</v>
      </c>
      <c r="B839" t="s">
        <v>121</v>
      </c>
      <c r="C839" t="s">
        <v>214</v>
      </c>
      <c r="D839" t="s">
        <v>214</v>
      </c>
      <c r="E839" t="s">
        <v>214</v>
      </c>
      <c r="F839" t="s">
        <v>214</v>
      </c>
      <c r="G839" t="s">
        <v>214</v>
      </c>
      <c r="H839" t="s">
        <v>214</v>
      </c>
      <c r="I839" t="s">
        <v>214</v>
      </c>
      <c r="J839" t="s">
        <v>214</v>
      </c>
      <c r="K839" t="s">
        <v>214</v>
      </c>
      <c r="L839" t="s">
        <v>214</v>
      </c>
      <c r="M839" t="s">
        <v>214</v>
      </c>
      <c r="N839" t="s">
        <v>214</v>
      </c>
      <c r="O839" t="s">
        <v>214</v>
      </c>
      <c r="BA839" t="s">
        <v>3210</v>
      </c>
      <c r="BB839">
        <v>0</v>
      </c>
    </row>
    <row r="840" spans="1:54" x14ac:dyDescent="0.25">
      <c r="A840">
        <v>337451</v>
      </c>
      <c r="B840" t="s">
        <v>121</v>
      </c>
      <c r="C840" t="s">
        <v>214</v>
      </c>
      <c r="D840" t="s">
        <v>214</v>
      </c>
      <c r="E840" t="s">
        <v>214</v>
      </c>
      <c r="F840" t="s">
        <v>214</v>
      </c>
      <c r="G840" t="s">
        <v>214</v>
      </c>
      <c r="H840" t="s">
        <v>214</v>
      </c>
      <c r="I840" t="s">
        <v>214</v>
      </c>
      <c r="J840" t="s">
        <v>214</v>
      </c>
      <c r="K840" t="s">
        <v>214</v>
      </c>
      <c r="L840" t="s">
        <v>214</v>
      </c>
      <c r="M840" t="s">
        <v>214</v>
      </c>
      <c r="N840" t="s">
        <v>214</v>
      </c>
      <c r="O840" t="s">
        <v>214</v>
      </c>
      <c r="BA840" t="s">
        <v>3210</v>
      </c>
      <c r="BB840">
        <v>0</v>
      </c>
    </row>
    <row r="841" spans="1:54" x14ac:dyDescent="0.25">
      <c r="A841">
        <v>337453</v>
      </c>
      <c r="B841" t="s">
        <v>121</v>
      </c>
      <c r="C841" t="s">
        <v>214</v>
      </c>
      <c r="F841" t="s">
        <v>214</v>
      </c>
      <c r="H841" t="s">
        <v>214</v>
      </c>
      <c r="I841" t="s">
        <v>214</v>
      </c>
      <c r="J841" t="s">
        <v>214</v>
      </c>
      <c r="K841" t="s">
        <v>214</v>
      </c>
      <c r="L841" t="s">
        <v>214</v>
      </c>
      <c r="M841" t="s">
        <v>214</v>
      </c>
      <c r="N841" t="s">
        <v>214</v>
      </c>
      <c r="O841" t="s">
        <v>214</v>
      </c>
      <c r="BA841" t="s">
        <v>3210</v>
      </c>
      <c r="BB841">
        <v>0</v>
      </c>
    </row>
    <row r="842" spans="1:54" x14ac:dyDescent="0.25">
      <c r="A842">
        <v>337454</v>
      </c>
      <c r="B842" t="s">
        <v>121</v>
      </c>
      <c r="C842" t="s">
        <v>214</v>
      </c>
      <c r="D842" t="s">
        <v>214</v>
      </c>
      <c r="E842" t="s">
        <v>214</v>
      </c>
      <c r="F842" t="s">
        <v>214</v>
      </c>
      <c r="G842" t="s">
        <v>214</v>
      </c>
      <c r="H842" t="s">
        <v>214</v>
      </c>
      <c r="I842" t="s">
        <v>214</v>
      </c>
      <c r="J842" t="s">
        <v>214</v>
      </c>
      <c r="K842" t="s">
        <v>214</v>
      </c>
      <c r="L842" t="s">
        <v>214</v>
      </c>
      <c r="M842" t="s">
        <v>214</v>
      </c>
      <c r="N842" t="s">
        <v>214</v>
      </c>
      <c r="O842" t="s">
        <v>214</v>
      </c>
      <c r="BA842" t="s">
        <v>3210</v>
      </c>
      <c r="BB842">
        <v>0</v>
      </c>
    </row>
    <row r="843" spans="1:54" x14ac:dyDescent="0.25">
      <c r="A843">
        <v>337455</v>
      </c>
      <c r="B843" t="s">
        <v>121</v>
      </c>
      <c r="C843" t="s">
        <v>214</v>
      </c>
      <c r="D843" t="s">
        <v>214</v>
      </c>
      <c r="J843" t="s">
        <v>214</v>
      </c>
      <c r="K843" t="s">
        <v>214</v>
      </c>
      <c r="L843" t="s">
        <v>214</v>
      </c>
      <c r="M843" t="s">
        <v>214</v>
      </c>
      <c r="N843" t="s">
        <v>214</v>
      </c>
      <c r="O843" t="s">
        <v>214</v>
      </c>
      <c r="BA843" t="s">
        <v>3210</v>
      </c>
      <c r="BB843">
        <v>0</v>
      </c>
    </row>
    <row r="844" spans="1:54" x14ac:dyDescent="0.25">
      <c r="A844">
        <v>337458</v>
      </c>
      <c r="B844" t="s">
        <v>121</v>
      </c>
      <c r="D844" t="s">
        <v>214</v>
      </c>
      <c r="F844" t="s">
        <v>214</v>
      </c>
      <c r="J844" t="s">
        <v>214</v>
      </c>
      <c r="K844" t="s">
        <v>214</v>
      </c>
      <c r="L844" t="s">
        <v>214</v>
      </c>
      <c r="M844" t="s">
        <v>214</v>
      </c>
      <c r="N844" t="s">
        <v>214</v>
      </c>
      <c r="O844" t="s">
        <v>214</v>
      </c>
      <c r="BA844" t="s">
        <v>3210</v>
      </c>
      <c r="BB844">
        <v>0</v>
      </c>
    </row>
    <row r="845" spans="1:54" x14ac:dyDescent="0.25">
      <c r="A845">
        <v>337461</v>
      </c>
      <c r="B845" t="s">
        <v>121</v>
      </c>
      <c r="D845" t="s">
        <v>214</v>
      </c>
      <c r="E845" t="s">
        <v>214</v>
      </c>
      <c r="F845" t="s">
        <v>214</v>
      </c>
      <c r="G845" t="s">
        <v>214</v>
      </c>
      <c r="H845" t="s">
        <v>214</v>
      </c>
      <c r="I845" t="s">
        <v>214</v>
      </c>
      <c r="J845" t="s">
        <v>214</v>
      </c>
      <c r="K845" t="s">
        <v>214</v>
      </c>
      <c r="L845" t="s">
        <v>214</v>
      </c>
      <c r="M845" t="s">
        <v>214</v>
      </c>
      <c r="N845" t="s">
        <v>214</v>
      </c>
      <c r="O845" t="s">
        <v>214</v>
      </c>
      <c r="BA845" t="s">
        <v>3210</v>
      </c>
      <c r="BB845">
        <v>0</v>
      </c>
    </row>
    <row r="846" spans="1:54" x14ac:dyDescent="0.25">
      <c r="A846">
        <v>337463</v>
      </c>
      <c r="B846" t="s">
        <v>121</v>
      </c>
      <c r="C846" t="s">
        <v>214</v>
      </c>
      <c r="D846" t="s">
        <v>214</v>
      </c>
      <c r="G846" t="s">
        <v>214</v>
      </c>
      <c r="H846" t="s">
        <v>214</v>
      </c>
      <c r="I846" t="s">
        <v>214</v>
      </c>
      <c r="J846" t="s">
        <v>214</v>
      </c>
      <c r="K846" t="s">
        <v>214</v>
      </c>
      <c r="L846" t="s">
        <v>214</v>
      </c>
      <c r="M846" t="s">
        <v>214</v>
      </c>
      <c r="N846" t="s">
        <v>214</v>
      </c>
      <c r="O846" t="s">
        <v>214</v>
      </c>
      <c r="BA846" t="s">
        <v>3210</v>
      </c>
      <c r="BB846">
        <v>0</v>
      </c>
    </row>
    <row r="847" spans="1:54" x14ac:dyDescent="0.25">
      <c r="A847">
        <v>337466</v>
      </c>
      <c r="B847" t="s">
        <v>121</v>
      </c>
      <c r="C847" t="s">
        <v>214</v>
      </c>
      <c r="E847" t="s">
        <v>214</v>
      </c>
      <c r="F847" t="s">
        <v>214</v>
      </c>
      <c r="G847" t="s">
        <v>214</v>
      </c>
      <c r="H847" t="s">
        <v>214</v>
      </c>
      <c r="I847" t="s">
        <v>214</v>
      </c>
      <c r="J847" t="s">
        <v>214</v>
      </c>
      <c r="K847" t="s">
        <v>214</v>
      </c>
      <c r="L847" t="s">
        <v>214</v>
      </c>
      <c r="M847" t="s">
        <v>214</v>
      </c>
      <c r="N847" t="s">
        <v>214</v>
      </c>
      <c r="O847" t="s">
        <v>214</v>
      </c>
      <c r="BA847" t="s">
        <v>3210</v>
      </c>
      <c r="BB847">
        <v>0</v>
      </c>
    </row>
    <row r="848" spans="1:54" x14ac:dyDescent="0.25">
      <c r="A848">
        <v>337469</v>
      </c>
      <c r="B848" t="s">
        <v>121</v>
      </c>
      <c r="C848" t="s">
        <v>214</v>
      </c>
      <c r="D848" t="s">
        <v>214</v>
      </c>
      <c r="E848" t="s">
        <v>214</v>
      </c>
      <c r="F848" t="s">
        <v>214</v>
      </c>
      <c r="H848" t="s">
        <v>214</v>
      </c>
      <c r="I848" t="s">
        <v>214</v>
      </c>
      <c r="J848" t="s">
        <v>214</v>
      </c>
      <c r="K848" t="s">
        <v>214</v>
      </c>
      <c r="L848" t="s">
        <v>214</v>
      </c>
      <c r="M848" t="s">
        <v>214</v>
      </c>
      <c r="N848" t="s">
        <v>214</v>
      </c>
      <c r="O848" t="s">
        <v>214</v>
      </c>
      <c r="BA848" t="s">
        <v>3210</v>
      </c>
      <c r="BB848">
        <v>0</v>
      </c>
    </row>
    <row r="849" spans="1:54" x14ac:dyDescent="0.25">
      <c r="A849">
        <v>337471</v>
      </c>
      <c r="B849" t="s">
        <v>121</v>
      </c>
      <c r="C849" t="s">
        <v>214</v>
      </c>
      <c r="D849" t="s">
        <v>214</v>
      </c>
      <c r="E849" t="s">
        <v>214</v>
      </c>
      <c r="F849" t="s">
        <v>214</v>
      </c>
      <c r="G849" t="s">
        <v>214</v>
      </c>
      <c r="H849" t="s">
        <v>214</v>
      </c>
      <c r="I849" t="s">
        <v>214</v>
      </c>
      <c r="J849" t="s">
        <v>214</v>
      </c>
      <c r="K849" t="s">
        <v>214</v>
      </c>
      <c r="L849" t="s">
        <v>214</v>
      </c>
      <c r="M849" t="s">
        <v>214</v>
      </c>
      <c r="N849" t="s">
        <v>214</v>
      </c>
      <c r="O849" t="s">
        <v>214</v>
      </c>
      <c r="BA849" t="s">
        <v>3210</v>
      </c>
      <c r="BB849">
        <v>0</v>
      </c>
    </row>
    <row r="850" spans="1:54" x14ac:dyDescent="0.25">
      <c r="A850">
        <v>337473</v>
      </c>
      <c r="B850" t="s">
        <v>121</v>
      </c>
      <c r="C850" t="s">
        <v>214</v>
      </c>
      <c r="D850" t="s">
        <v>214</v>
      </c>
      <c r="E850" t="s">
        <v>214</v>
      </c>
      <c r="F850" t="s">
        <v>214</v>
      </c>
      <c r="G850" t="s">
        <v>214</v>
      </c>
      <c r="H850" t="s">
        <v>214</v>
      </c>
      <c r="I850" t="s">
        <v>214</v>
      </c>
      <c r="J850" t="s">
        <v>214</v>
      </c>
      <c r="K850" t="s">
        <v>214</v>
      </c>
      <c r="L850" t="s">
        <v>214</v>
      </c>
      <c r="M850" t="s">
        <v>214</v>
      </c>
      <c r="N850" t="s">
        <v>214</v>
      </c>
      <c r="O850" t="s">
        <v>214</v>
      </c>
      <c r="BA850" t="s">
        <v>3210</v>
      </c>
      <c r="BB850">
        <v>0</v>
      </c>
    </row>
    <row r="851" spans="1:54" x14ac:dyDescent="0.25">
      <c r="A851">
        <v>337474</v>
      </c>
      <c r="B851" t="s">
        <v>121</v>
      </c>
      <c r="C851" t="s">
        <v>214</v>
      </c>
      <c r="D851" t="s">
        <v>214</v>
      </c>
      <c r="E851" t="s">
        <v>214</v>
      </c>
      <c r="F851" t="s">
        <v>214</v>
      </c>
      <c r="G851" t="s">
        <v>214</v>
      </c>
      <c r="H851" t="s">
        <v>214</v>
      </c>
      <c r="I851" t="s">
        <v>214</v>
      </c>
      <c r="J851" t="s">
        <v>214</v>
      </c>
      <c r="K851" t="s">
        <v>214</v>
      </c>
      <c r="L851" t="s">
        <v>214</v>
      </c>
      <c r="M851" t="s">
        <v>214</v>
      </c>
      <c r="N851" t="s">
        <v>214</v>
      </c>
      <c r="O851" t="s">
        <v>214</v>
      </c>
      <c r="BA851" t="s">
        <v>3210</v>
      </c>
      <c r="BB851">
        <v>0</v>
      </c>
    </row>
    <row r="852" spans="1:54" x14ac:dyDescent="0.25">
      <c r="A852">
        <v>337482</v>
      </c>
      <c r="B852" t="s">
        <v>121</v>
      </c>
      <c r="C852" t="s">
        <v>214</v>
      </c>
      <c r="D852" t="s">
        <v>214</v>
      </c>
      <c r="E852" t="s">
        <v>214</v>
      </c>
      <c r="F852" t="s">
        <v>214</v>
      </c>
      <c r="G852" t="s">
        <v>214</v>
      </c>
      <c r="H852" t="s">
        <v>214</v>
      </c>
      <c r="I852" t="s">
        <v>214</v>
      </c>
      <c r="J852" t="s">
        <v>214</v>
      </c>
      <c r="K852" t="s">
        <v>214</v>
      </c>
      <c r="L852" t="s">
        <v>214</v>
      </c>
      <c r="M852" t="s">
        <v>214</v>
      </c>
      <c r="N852" t="s">
        <v>214</v>
      </c>
      <c r="O852" t="s">
        <v>214</v>
      </c>
      <c r="BA852" t="s">
        <v>3210</v>
      </c>
      <c r="BB852">
        <v>0</v>
      </c>
    </row>
    <row r="853" spans="1:54" x14ac:dyDescent="0.25">
      <c r="A853">
        <v>337485</v>
      </c>
      <c r="B853" t="s">
        <v>121</v>
      </c>
      <c r="C853" t="s">
        <v>214</v>
      </c>
      <c r="D853" t="s">
        <v>214</v>
      </c>
      <c r="F853" t="s">
        <v>214</v>
      </c>
      <c r="G853" t="s">
        <v>214</v>
      </c>
      <c r="H853" t="s">
        <v>214</v>
      </c>
      <c r="I853" t="s">
        <v>214</v>
      </c>
      <c r="J853" t="s">
        <v>214</v>
      </c>
      <c r="K853" t="s">
        <v>214</v>
      </c>
      <c r="L853" t="s">
        <v>214</v>
      </c>
      <c r="M853" t="s">
        <v>214</v>
      </c>
      <c r="N853" t="s">
        <v>214</v>
      </c>
      <c r="O853" t="s">
        <v>214</v>
      </c>
      <c r="BA853" t="s">
        <v>3210</v>
      </c>
      <c r="BB853">
        <v>0</v>
      </c>
    </row>
    <row r="854" spans="1:54" x14ac:dyDescent="0.25">
      <c r="A854">
        <v>337487</v>
      </c>
      <c r="B854" t="s">
        <v>121</v>
      </c>
      <c r="C854" t="s">
        <v>214</v>
      </c>
      <c r="D854" t="s">
        <v>214</v>
      </c>
      <c r="E854" t="s">
        <v>214</v>
      </c>
      <c r="F854" t="s">
        <v>214</v>
      </c>
      <c r="G854" t="s">
        <v>214</v>
      </c>
      <c r="H854" t="s">
        <v>214</v>
      </c>
      <c r="I854" t="s">
        <v>214</v>
      </c>
      <c r="J854" t="s">
        <v>214</v>
      </c>
      <c r="K854" t="s">
        <v>214</v>
      </c>
      <c r="L854" t="s">
        <v>214</v>
      </c>
      <c r="M854" t="s">
        <v>214</v>
      </c>
      <c r="N854" t="s">
        <v>214</v>
      </c>
      <c r="O854" t="s">
        <v>214</v>
      </c>
      <c r="BA854" t="s">
        <v>3210</v>
      </c>
      <c r="BB854">
        <v>0</v>
      </c>
    </row>
    <row r="855" spans="1:54" x14ac:dyDescent="0.25">
      <c r="A855">
        <v>337492</v>
      </c>
      <c r="B855" t="s">
        <v>121</v>
      </c>
      <c r="C855" t="s">
        <v>214</v>
      </c>
      <c r="D855" t="s">
        <v>214</v>
      </c>
      <c r="E855" t="s">
        <v>214</v>
      </c>
      <c r="G855" t="s">
        <v>214</v>
      </c>
      <c r="H855" t="s">
        <v>214</v>
      </c>
      <c r="I855" t="s">
        <v>214</v>
      </c>
      <c r="J855" t="s">
        <v>214</v>
      </c>
      <c r="K855" t="s">
        <v>214</v>
      </c>
      <c r="L855" t="s">
        <v>214</v>
      </c>
      <c r="M855" t="s">
        <v>214</v>
      </c>
      <c r="N855" t="s">
        <v>214</v>
      </c>
      <c r="O855" t="s">
        <v>214</v>
      </c>
      <c r="BA855" t="s">
        <v>3210</v>
      </c>
      <c r="BB855">
        <v>0</v>
      </c>
    </row>
    <row r="856" spans="1:54" x14ac:dyDescent="0.25">
      <c r="A856">
        <v>337493</v>
      </c>
      <c r="B856" t="s">
        <v>121</v>
      </c>
      <c r="C856" t="s">
        <v>214</v>
      </c>
      <c r="D856" t="s">
        <v>214</v>
      </c>
      <c r="E856" t="s">
        <v>214</v>
      </c>
      <c r="F856" t="s">
        <v>214</v>
      </c>
      <c r="G856" t="s">
        <v>214</v>
      </c>
      <c r="H856" t="s">
        <v>214</v>
      </c>
      <c r="I856" t="s">
        <v>214</v>
      </c>
      <c r="J856" t="s">
        <v>214</v>
      </c>
      <c r="K856" t="s">
        <v>214</v>
      </c>
      <c r="L856" t="s">
        <v>214</v>
      </c>
      <c r="M856" t="s">
        <v>214</v>
      </c>
      <c r="N856" t="s">
        <v>214</v>
      </c>
      <c r="O856" t="s">
        <v>214</v>
      </c>
      <c r="BA856" t="s">
        <v>3210</v>
      </c>
      <c r="BB856">
        <v>0</v>
      </c>
    </row>
    <row r="857" spans="1:54" x14ac:dyDescent="0.25">
      <c r="A857">
        <v>337494</v>
      </c>
      <c r="B857" t="s">
        <v>121</v>
      </c>
      <c r="C857" t="s">
        <v>214</v>
      </c>
      <c r="D857" t="s">
        <v>214</v>
      </c>
      <c r="E857" t="s">
        <v>214</v>
      </c>
      <c r="F857" t="s">
        <v>214</v>
      </c>
      <c r="G857" t="s">
        <v>214</v>
      </c>
      <c r="H857" t="s">
        <v>214</v>
      </c>
      <c r="I857" t="s">
        <v>214</v>
      </c>
      <c r="J857" t="s">
        <v>214</v>
      </c>
      <c r="K857" t="s">
        <v>214</v>
      </c>
      <c r="L857" t="s">
        <v>214</v>
      </c>
      <c r="M857" t="s">
        <v>214</v>
      </c>
      <c r="N857" t="s">
        <v>214</v>
      </c>
      <c r="O857" t="s">
        <v>214</v>
      </c>
      <c r="BA857" t="s">
        <v>3210</v>
      </c>
      <c r="BB857">
        <v>0</v>
      </c>
    </row>
    <row r="858" spans="1:54" x14ac:dyDescent="0.25">
      <c r="A858">
        <v>337497</v>
      </c>
      <c r="B858" t="s">
        <v>121</v>
      </c>
      <c r="C858" t="s">
        <v>214</v>
      </c>
      <c r="G858" t="s">
        <v>214</v>
      </c>
      <c r="H858" t="s">
        <v>214</v>
      </c>
      <c r="K858" t="s">
        <v>214</v>
      </c>
      <c r="M858" t="s">
        <v>214</v>
      </c>
      <c r="O858" t="s">
        <v>214</v>
      </c>
      <c r="BA858" t="s">
        <v>3210</v>
      </c>
      <c r="BB858">
        <v>0</v>
      </c>
    </row>
    <row r="859" spans="1:54" x14ac:dyDescent="0.25">
      <c r="A859">
        <v>337502</v>
      </c>
      <c r="B859" t="s">
        <v>121</v>
      </c>
      <c r="C859" t="s">
        <v>214</v>
      </c>
      <c r="G859" t="s">
        <v>214</v>
      </c>
      <c r="I859" t="s">
        <v>214</v>
      </c>
      <c r="J859" t="s">
        <v>214</v>
      </c>
      <c r="K859" t="s">
        <v>214</v>
      </c>
      <c r="L859" t="s">
        <v>214</v>
      </c>
      <c r="M859" t="s">
        <v>214</v>
      </c>
      <c r="O859" t="s">
        <v>214</v>
      </c>
      <c r="BA859" t="s">
        <v>3210</v>
      </c>
      <c r="BB859">
        <v>0</v>
      </c>
    </row>
    <row r="860" spans="1:54" x14ac:dyDescent="0.25">
      <c r="A860">
        <v>337503</v>
      </c>
      <c r="B860" t="s">
        <v>121</v>
      </c>
      <c r="C860" t="s">
        <v>214</v>
      </c>
      <c r="F860" t="s">
        <v>214</v>
      </c>
      <c r="G860" t="s">
        <v>214</v>
      </c>
      <c r="I860" t="s">
        <v>214</v>
      </c>
      <c r="J860" t="s">
        <v>214</v>
      </c>
      <c r="K860" t="s">
        <v>214</v>
      </c>
      <c r="N860" t="s">
        <v>214</v>
      </c>
      <c r="O860" t="s">
        <v>214</v>
      </c>
      <c r="BA860" t="s">
        <v>3210</v>
      </c>
      <c r="BB860">
        <v>0</v>
      </c>
    </row>
    <row r="861" spans="1:54" x14ac:dyDescent="0.25">
      <c r="A861">
        <v>337506</v>
      </c>
      <c r="B861" t="s">
        <v>121</v>
      </c>
      <c r="C861" t="s">
        <v>214</v>
      </c>
      <c r="E861" t="s">
        <v>214</v>
      </c>
      <c r="F861" t="s">
        <v>214</v>
      </c>
      <c r="K861" t="s">
        <v>214</v>
      </c>
      <c r="M861" t="s">
        <v>214</v>
      </c>
      <c r="N861" t="s">
        <v>214</v>
      </c>
      <c r="O861" t="s">
        <v>214</v>
      </c>
      <c r="BA861" t="s">
        <v>3210</v>
      </c>
      <c r="BB861">
        <v>0</v>
      </c>
    </row>
    <row r="862" spans="1:54" x14ac:dyDescent="0.25">
      <c r="A862">
        <v>337511</v>
      </c>
      <c r="B862" t="s">
        <v>121</v>
      </c>
      <c r="I862" t="s">
        <v>214</v>
      </c>
      <c r="K862" t="s">
        <v>214</v>
      </c>
      <c r="L862" t="s">
        <v>214</v>
      </c>
      <c r="N862" t="s">
        <v>214</v>
      </c>
      <c r="O862" t="s">
        <v>214</v>
      </c>
      <c r="BA862" t="s">
        <v>3210</v>
      </c>
      <c r="BB862">
        <v>0</v>
      </c>
    </row>
    <row r="863" spans="1:54" x14ac:dyDescent="0.25">
      <c r="A863">
        <v>337515</v>
      </c>
      <c r="B863" t="s">
        <v>121</v>
      </c>
      <c r="D863" t="s">
        <v>214</v>
      </c>
      <c r="E863" t="s">
        <v>214</v>
      </c>
      <c r="G863" t="s">
        <v>214</v>
      </c>
      <c r="J863" t="s">
        <v>214</v>
      </c>
      <c r="K863" t="s">
        <v>214</v>
      </c>
      <c r="L863" t="s">
        <v>214</v>
      </c>
      <c r="M863" t="s">
        <v>214</v>
      </c>
      <c r="N863" t="s">
        <v>214</v>
      </c>
      <c r="O863" t="s">
        <v>214</v>
      </c>
      <c r="BA863" t="s">
        <v>3210</v>
      </c>
      <c r="BB863">
        <v>0</v>
      </c>
    </row>
    <row r="864" spans="1:54" x14ac:dyDescent="0.25">
      <c r="A864">
        <v>337516</v>
      </c>
      <c r="B864" t="s">
        <v>121</v>
      </c>
      <c r="C864" t="s">
        <v>214</v>
      </c>
      <c r="D864" t="s">
        <v>214</v>
      </c>
      <c r="E864" t="s">
        <v>214</v>
      </c>
      <c r="F864" t="s">
        <v>214</v>
      </c>
      <c r="G864" t="s">
        <v>214</v>
      </c>
      <c r="H864" t="s">
        <v>214</v>
      </c>
      <c r="I864" t="s">
        <v>214</v>
      </c>
      <c r="J864" t="s">
        <v>214</v>
      </c>
      <c r="K864" t="s">
        <v>214</v>
      </c>
      <c r="L864" t="s">
        <v>214</v>
      </c>
      <c r="M864" t="s">
        <v>214</v>
      </c>
      <c r="N864" t="s">
        <v>214</v>
      </c>
      <c r="O864" t="s">
        <v>214</v>
      </c>
      <c r="BA864" t="s">
        <v>3210</v>
      </c>
      <c r="BB864">
        <v>0</v>
      </c>
    </row>
    <row r="865" spans="1:54" x14ac:dyDescent="0.25">
      <c r="A865">
        <v>337517</v>
      </c>
      <c r="B865" t="s">
        <v>121</v>
      </c>
      <c r="C865" t="s">
        <v>214</v>
      </c>
      <c r="D865" t="s">
        <v>214</v>
      </c>
      <c r="E865" t="s">
        <v>214</v>
      </c>
      <c r="F865" t="s">
        <v>214</v>
      </c>
      <c r="G865" t="s">
        <v>214</v>
      </c>
      <c r="H865" t="s">
        <v>214</v>
      </c>
      <c r="I865" t="s">
        <v>214</v>
      </c>
      <c r="J865" t="s">
        <v>214</v>
      </c>
      <c r="K865" t="s">
        <v>214</v>
      </c>
      <c r="L865" t="s">
        <v>214</v>
      </c>
      <c r="M865" t="s">
        <v>214</v>
      </c>
      <c r="N865" t="s">
        <v>214</v>
      </c>
      <c r="O865" t="s">
        <v>214</v>
      </c>
      <c r="BA865" t="s">
        <v>3210</v>
      </c>
      <c r="BB865">
        <v>0</v>
      </c>
    </row>
    <row r="866" spans="1:54" x14ac:dyDescent="0.25">
      <c r="A866">
        <v>337518</v>
      </c>
      <c r="B866" t="s">
        <v>121</v>
      </c>
      <c r="C866" t="s">
        <v>214</v>
      </c>
      <c r="D866" t="s">
        <v>214</v>
      </c>
      <c r="E866" t="s">
        <v>214</v>
      </c>
      <c r="F866" t="s">
        <v>214</v>
      </c>
      <c r="G866" t="s">
        <v>214</v>
      </c>
      <c r="H866" t="s">
        <v>214</v>
      </c>
      <c r="I866" t="s">
        <v>214</v>
      </c>
      <c r="J866" t="s">
        <v>214</v>
      </c>
      <c r="K866" t="s">
        <v>214</v>
      </c>
      <c r="L866" t="s">
        <v>214</v>
      </c>
      <c r="M866" t="s">
        <v>214</v>
      </c>
      <c r="N866" t="s">
        <v>214</v>
      </c>
      <c r="O866" t="s">
        <v>214</v>
      </c>
      <c r="BA866" t="s">
        <v>3210</v>
      </c>
      <c r="BB866">
        <v>0</v>
      </c>
    </row>
    <row r="867" spans="1:54" x14ac:dyDescent="0.25">
      <c r="A867">
        <v>337521</v>
      </c>
      <c r="B867" t="s">
        <v>121</v>
      </c>
      <c r="C867" t="s">
        <v>214</v>
      </c>
      <c r="D867" t="s">
        <v>214</v>
      </c>
      <c r="E867" t="s">
        <v>214</v>
      </c>
      <c r="F867" t="s">
        <v>214</v>
      </c>
      <c r="G867" t="s">
        <v>214</v>
      </c>
      <c r="H867" t="s">
        <v>214</v>
      </c>
      <c r="I867" t="s">
        <v>214</v>
      </c>
      <c r="J867" t="s">
        <v>214</v>
      </c>
      <c r="K867" t="s">
        <v>214</v>
      </c>
      <c r="L867" t="s">
        <v>214</v>
      </c>
      <c r="M867" t="s">
        <v>214</v>
      </c>
      <c r="N867" t="s">
        <v>214</v>
      </c>
      <c r="O867" t="s">
        <v>214</v>
      </c>
      <c r="BA867" t="s">
        <v>3210</v>
      </c>
      <c r="BB867">
        <v>0</v>
      </c>
    </row>
    <row r="868" spans="1:54" x14ac:dyDescent="0.25">
      <c r="A868">
        <v>337528</v>
      </c>
      <c r="B868" t="s">
        <v>121</v>
      </c>
      <c r="C868" t="s">
        <v>214</v>
      </c>
      <c r="D868" t="s">
        <v>214</v>
      </c>
      <c r="E868" t="s">
        <v>214</v>
      </c>
      <c r="F868" t="s">
        <v>214</v>
      </c>
      <c r="H868" t="s">
        <v>214</v>
      </c>
      <c r="I868" t="s">
        <v>214</v>
      </c>
      <c r="J868" t="s">
        <v>214</v>
      </c>
      <c r="K868" t="s">
        <v>214</v>
      </c>
      <c r="L868" t="s">
        <v>214</v>
      </c>
      <c r="M868" t="s">
        <v>214</v>
      </c>
      <c r="N868" t="s">
        <v>214</v>
      </c>
      <c r="O868" t="s">
        <v>214</v>
      </c>
      <c r="BA868" t="s">
        <v>3210</v>
      </c>
      <c r="BB868">
        <v>0</v>
      </c>
    </row>
    <row r="869" spans="1:54" x14ac:dyDescent="0.25">
      <c r="A869">
        <v>337529</v>
      </c>
      <c r="B869" t="s">
        <v>121</v>
      </c>
      <c r="C869" t="s">
        <v>214</v>
      </c>
      <c r="E869" t="s">
        <v>214</v>
      </c>
      <c r="G869" t="s">
        <v>214</v>
      </c>
      <c r="I869" t="s">
        <v>214</v>
      </c>
      <c r="K869" t="s">
        <v>214</v>
      </c>
      <c r="N869" t="s">
        <v>214</v>
      </c>
      <c r="O869" t="s">
        <v>214</v>
      </c>
      <c r="BA869" t="s">
        <v>3210</v>
      </c>
      <c r="BB869">
        <v>0</v>
      </c>
    </row>
    <row r="870" spans="1:54" x14ac:dyDescent="0.25">
      <c r="A870">
        <v>337530</v>
      </c>
      <c r="B870" t="s">
        <v>121</v>
      </c>
      <c r="D870" t="s">
        <v>214</v>
      </c>
      <c r="E870" t="s">
        <v>214</v>
      </c>
      <c r="F870" t="s">
        <v>214</v>
      </c>
      <c r="G870" t="s">
        <v>214</v>
      </c>
      <c r="H870" t="s">
        <v>214</v>
      </c>
      <c r="I870" t="s">
        <v>214</v>
      </c>
      <c r="J870" t="s">
        <v>214</v>
      </c>
      <c r="K870" t="s">
        <v>214</v>
      </c>
      <c r="L870" t="s">
        <v>214</v>
      </c>
      <c r="M870" t="s">
        <v>214</v>
      </c>
      <c r="N870" t="s">
        <v>214</v>
      </c>
      <c r="O870" t="s">
        <v>214</v>
      </c>
      <c r="BA870" t="s">
        <v>3210</v>
      </c>
      <c r="BB870">
        <v>0</v>
      </c>
    </row>
    <row r="871" spans="1:54" x14ac:dyDescent="0.25">
      <c r="A871">
        <v>337535</v>
      </c>
      <c r="B871" t="s">
        <v>121</v>
      </c>
      <c r="C871" t="s">
        <v>214</v>
      </c>
      <c r="D871" t="s">
        <v>214</v>
      </c>
      <c r="E871" t="s">
        <v>214</v>
      </c>
      <c r="F871" t="s">
        <v>214</v>
      </c>
      <c r="G871" t="s">
        <v>214</v>
      </c>
      <c r="H871" t="s">
        <v>214</v>
      </c>
      <c r="I871" t="s">
        <v>214</v>
      </c>
      <c r="J871" t="s">
        <v>214</v>
      </c>
      <c r="K871" t="s">
        <v>214</v>
      </c>
      <c r="L871" t="s">
        <v>214</v>
      </c>
      <c r="M871" t="s">
        <v>214</v>
      </c>
      <c r="N871" t="s">
        <v>214</v>
      </c>
      <c r="O871" t="s">
        <v>214</v>
      </c>
      <c r="BA871" t="s">
        <v>3210</v>
      </c>
      <c r="BB871">
        <v>0</v>
      </c>
    </row>
    <row r="872" spans="1:54" x14ac:dyDescent="0.25">
      <c r="A872">
        <v>337536</v>
      </c>
      <c r="B872" t="s">
        <v>121</v>
      </c>
      <c r="C872" t="s">
        <v>214</v>
      </c>
      <c r="D872" t="s">
        <v>214</v>
      </c>
      <c r="E872" t="s">
        <v>214</v>
      </c>
      <c r="F872" t="s">
        <v>214</v>
      </c>
      <c r="H872" t="s">
        <v>214</v>
      </c>
      <c r="J872" t="s">
        <v>214</v>
      </c>
      <c r="K872" t="s">
        <v>214</v>
      </c>
      <c r="L872" t="s">
        <v>214</v>
      </c>
      <c r="M872" t="s">
        <v>214</v>
      </c>
      <c r="N872" t="s">
        <v>214</v>
      </c>
      <c r="O872" t="s">
        <v>214</v>
      </c>
      <c r="BA872" t="s">
        <v>3210</v>
      </c>
      <c r="BB872">
        <v>0</v>
      </c>
    </row>
    <row r="873" spans="1:54" x14ac:dyDescent="0.25">
      <c r="A873">
        <v>337537</v>
      </c>
      <c r="B873" t="s">
        <v>121</v>
      </c>
      <c r="C873" t="s">
        <v>214</v>
      </c>
      <c r="D873" t="s">
        <v>214</v>
      </c>
      <c r="F873" t="s">
        <v>214</v>
      </c>
      <c r="H873" t="s">
        <v>214</v>
      </c>
      <c r="K873" t="s">
        <v>214</v>
      </c>
      <c r="M873" t="s">
        <v>214</v>
      </c>
      <c r="N873" t="s">
        <v>214</v>
      </c>
      <c r="O873" t="s">
        <v>214</v>
      </c>
      <c r="BA873" t="s">
        <v>3210</v>
      </c>
      <c r="BB873">
        <v>0</v>
      </c>
    </row>
    <row r="874" spans="1:54" x14ac:dyDescent="0.25">
      <c r="A874">
        <v>337540</v>
      </c>
      <c r="B874" t="s">
        <v>121</v>
      </c>
      <c r="C874" t="s">
        <v>214</v>
      </c>
      <c r="E874" t="s">
        <v>214</v>
      </c>
      <c r="F874" t="s">
        <v>214</v>
      </c>
      <c r="G874" t="s">
        <v>214</v>
      </c>
      <c r="H874" t="s">
        <v>214</v>
      </c>
      <c r="I874" t="s">
        <v>214</v>
      </c>
      <c r="J874" t="s">
        <v>214</v>
      </c>
      <c r="K874" t="s">
        <v>214</v>
      </c>
      <c r="L874" t="s">
        <v>214</v>
      </c>
      <c r="M874" t="s">
        <v>214</v>
      </c>
      <c r="N874" t="s">
        <v>214</v>
      </c>
      <c r="O874" t="s">
        <v>214</v>
      </c>
      <c r="BA874" t="s">
        <v>3210</v>
      </c>
      <c r="BB874">
        <v>0</v>
      </c>
    </row>
    <row r="875" spans="1:54" x14ac:dyDescent="0.25">
      <c r="A875">
        <v>337544</v>
      </c>
      <c r="B875" t="s">
        <v>121</v>
      </c>
      <c r="C875" t="s">
        <v>214</v>
      </c>
      <c r="F875" t="s">
        <v>214</v>
      </c>
      <c r="I875" t="s">
        <v>214</v>
      </c>
      <c r="K875" t="s">
        <v>214</v>
      </c>
      <c r="L875" t="s">
        <v>214</v>
      </c>
      <c r="M875" t="s">
        <v>214</v>
      </c>
      <c r="N875" t="s">
        <v>214</v>
      </c>
      <c r="O875" t="s">
        <v>214</v>
      </c>
      <c r="BA875" t="s">
        <v>3210</v>
      </c>
      <c r="BB875">
        <v>0</v>
      </c>
    </row>
    <row r="876" spans="1:54" x14ac:dyDescent="0.25">
      <c r="A876">
        <v>337546</v>
      </c>
      <c r="B876" t="s">
        <v>121</v>
      </c>
      <c r="C876" t="s">
        <v>214</v>
      </c>
      <c r="J876" t="s">
        <v>214</v>
      </c>
      <c r="K876" t="s">
        <v>214</v>
      </c>
      <c r="L876" t="s">
        <v>214</v>
      </c>
      <c r="M876" t="s">
        <v>214</v>
      </c>
      <c r="N876" t="s">
        <v>214</v>
      </c>
      <c r="O876" t="s">
        <v>214</v>
      </c>
      <c r="BA876" t="s">
        <v>3210</v>
      </c>
      <c r="BB876">
        <v>0</v>
      </c>
    </row>
    <row r="877" spans="1:54" x14ac:dyDescent="0.25">
      <c r="A877">
        <v>337548</v>
      </c>
      <c r="B877" t="s">
        <v>121</v>
      </c>
      <c r="C877" t="s">
        <v>214</v>
      </c>
      <c r="D877" t="s">
        <v>214</v>
      </c>
      <c r="E877" t="s">
        <v>214</v>
      </c>
      <c r="F877" t="s">
        <v>214</v>
      </c>
      <c r="G877" t="s">
        <v>214</v>
      </c>
      <c r="H877" t="s">
        <v>214</v>
      </c>
      <c r="I877" t="s">
        <v>214</v>
      </c>
      <c r="J877" t="s">
        <v>214</v>
      </c>
      <c r="K877" t="s">
        <v>214</v>
      </c>
      <c r="L877" t="s">
        <v>214</v>
      </c>
      <c r="M877" t="s">
        <v>214</v>
      </c>
      <c r="N877" t="s">
        <v>214</v>
      </c>
      <c r="O877" t="s">
        <v>214</v>
      </c>
      <c r="BA877" t="s">
        <v>3210</v>
      </c>
      <c r="BB877">
        <v>0</v>
      </c>
    </row>
    <row r="878" spans="1:54" x14ac:dyDescent="0.25">
      <c r="A878">
        <v>337554</v>
      </c>
      <c r="B878" t="s">
        <v>121</v>
      </c>
      <c r="F878" t="s">
        <v>214</v>
      </c>
      <c r="I878" t="s">
        <v>214</v>
      </c>
      <c r="J878" t="s">
        <v>214</v>
      </c>
      <c r="K878" t="s">
        <v>214</v>
      </c>
      <c r="L878" t="s">
        <v>214</v>
      </c>
      <c r="M878" t="s">
        <v>214</v>
      </c>
      <c r="N878" t="s">
        <v>214</v>
      </c>
      <c r="O878" t="s">
        <v>214</v>
      </c>
      <c r="BA878" t="s">
        <v>3210</v>
      </c>
      <c r="BB878">
        <v>0</v>
      </c>
    </row>
    <row r="879" spans="1:54" x14ac:dyDescent="0.25">
      <c r="A879">
        <v>337556</v>
      </c>
      <c r="B879" t="s">
        <v>121</v>
      </c>
      <c r="C879" t="s">
        <v>214</v>
      </c>
      <c r="D879" t="s">
        <v>214</v>
      </c>
      <c r="E879" t="s">
        <v>214</v>
      </c>
      <c r="F879" t="s">
        <v>214</v>
      </c>
      <c r="G879" t="s">
        <v>214</v>
      </c>
      <c r="H879" t="s">
        <v>214</v>
      </c>
      <c r="I879" t="s">
        <v>214</v>
      </c>
      <c r="J879" t="s">
        <v>214</v>
      </c>
      <c r="K879" t="s">
        <v>214</v>
      </c>
      <c r="L879" t="s">
        <v>214</v>
      </c>
      <c r="M879" t="s">
        <v>214</v>
      </c>
      <c r="N879" t="s">
        <v>214</v>
      </c>
      <c r="O879" t="s">
        <v>214</v>
      </c>
      <c r="BA879" t="s">
        <v>3210</v>
      </c>
      <c r="BB879">
        <v>0</v>
      </c>
    </row>
    <row r="880" spans="1:54" x14ac:dyDescent="0.25">
      <c r="A880">
        <v>337560</v>
      </c>
      <c r="B880" t="s">
        <v>121</v>
      </c>
      <c r="I880" t="s">
        <v>214</v>
      </c>
      <c r="J880" t="s">
        <v>214</v>
      </c>
      <c r="K880" t="s">
        <v>214</v>
      </c>
      <c r="L880" t="s">
        <v>214</v>
      </c>
      <c r="M880" t="s">
        <v>214</v>
      </c>
      <c r="N880" t="s">
        <v>214</v>
      </c>
      <c r="O880" t="s">
        <v>214</v>
      </c>
      <c r="BA880" t="s">
        <v>3210</v>
      </c>
      <c r="BB880">
        <v>0</v>
      </c>
    </row>
    <row r="881" spans="1:54" x14ac:dyDescent="0.25">
      <c r="A881">
        <v>337561</v>
      </c>
      <c r="B881" t="s">
        <v>121</v>
      </c>
      <c r="C881" t="s">
        <v>214</v>
      </c>
      <c r="E881" t="s">
        <v>214</v>
      </c>
      <c r="F881" t="s">
        <v>214</v>
      </c>
      <c r="G881" t="s">
        <v>214</v>
      </c>
      <c r="H881" t="s">
        <v>214</v>
      </c>
      <c r="I881" t="s">
        <v>214</v>
      </c>
      <c r="J881" t="s">
        <v>214</v>
      </c>
      <c r="K881" t="s">
        <v>214</v>
      </c>
      <c r="L881" t="s">
        <v>214</v>
      </c>
      <c r="M881" t="s">
        <v>214</v>
      </c>
      <c r="N881" t="s">
        <v>214</v>
      </c>
      <c r="O881" t="s">
        <v>214</v>
      </c>
      <c r="BA881" t="s">
        <v>3210</v>
      </c>
      <c r="BB881">
        <v>0</v>
      </c>
    </row>
    <row r="882" spans="1:54" x14ac:dyDescent="0.25">
      <c r="A882">
        <v>337562</v>
      </c>
      <c r="B882" t="s">
        <v>121</v>
      </c>
      <c r="C882" t="s">
        <v>214</v>
      </c>
      <c r="D882" t="s">
        <v>214</v>
      </c>
      <c r="E882" t="s">
        <v>214</v>
      </c>
      <c r="F882" t="s">
        <v>214</v>
      </c>
      <c r="G882" t="s">
        <v>214</v>
      </c>
      <c r="H882" t="s">
        <v>214</v>
      </c>
      <c r="I882" t="s">
        <v>214</v>
      </c>
      <c r="J882" t="s">
        <v>214</v>
      </c>
      <c r="K882" t="s">
        <v>214</v>
      </c>
      <c r="L882" t="s">
        <v>214</v>
      </c>
      <c r="M882" t="s">
        <v>214</v>
      </c>
      <c r="N882" t="s">
        <v>214</v>
      </c>
      <c r="O882" t="s">
        <v>214</v>
      </c>
      <c r="BA882" t="s">
        <v>3210</v>
      </c>
      <c r="BB882">
        <v>0</v>
      </c>
    </row>
    <row r="883" spans="1:54" x14ac:dyDescent="0.25">
      <c r="A883">
        <v>337566</v>
      </c>
      <c r="B883" t="s">
        <v>121</v>
      </c>
      <c r="C883" t="s">
        <v>214</v>
      </c>
      <c r="D883" t="s">
        <v>214</v>
      </c>
      <c r="E883" t="s">
        <v>214</v>
      </c>
      <c r="F883" t="s">
        <v>214</v>
      </c>
      <c r="G883" t="s">
        <v>214</v>
      </c>
      <c r="H883" t="s">
        <v>214</v>
      </c>
      <c r="I883" t="s">
        <v>214</v>
      </c>
      <c r="J883" t="s">
        <v>214</v>
      </c>
      <c r="K883" t="s">
        <v>214</v>
      </c>
      <c r="L883" t="s">
        <v>214</v>
      </c>
      <c r="M883" t="s">
        <v>214</v>
      </c>
      <c r="N883" t="s">
        <v>214</v>
      </c>
      <c r="O883" t="s">
        <v>214</v>
      </c>
      <c r="BA883" t="s">
        <v>3210</v>
      </c>
      <c r="BB883">
        <v>0</v>
      </c>
    </row>
    <row r="884" spans="1:54" x14ac:dyDescent="0.25">
      <c r="A884">
        <v>337582</v>
      </c>
      <c r="B884" t="s">
        <v>121</v>
      </c>
      <c r="C884" t="s">
        <v>214</v>
      </c>
      <c r="D884" t="s">
        <v>214</v>
      </c>
      <c r="E884" t="s">
        <v>214</v>
      </c>
      <c r="F884" t="s">
        <v>214</v>
      </c>
      <c r="G884" t="s">
        <v>214</v>
      </c>
      <c r="H884" t="s">
        <v>214</v>
      </c>
      <c r="I884" t="s">
        <v>214</v>
      </c>
      <c r="J884" t="s">
        <v>214</v>
      </c>
      <c r="K884" t="s">
        <v>214</v>
      </c>
      <c r="L884" t="s">
        <v>214</v>
      </c>
      <c r="M884" t="s">
        <v>214</v>
      </c>
      <c r="N884" t="s">
        <v>214</v>
      </c>
      <c r="O884" t="s">
        <v>214</v>
      </c>
      <c r="BA884" t="s">
        <v>3210</v>
      </c>
      <c r="BB884">
        <v>0</v>
      </c>
    </row>
    <row r="885" spans="1:54" x14ac:dyDescent="0.25">
      <c r="A885">
        <v>337585</v>
      </c>
      <c r="B885" t="s">
        <v>121</v>
      </c>
      <c r="C885" t="s">
        <v>214</v>
      </c>
      <c r="F885" t="s">
        <v>214</v>
      </c>
      <c r="H885" t="s">
        <v>214</v>
      </c>
      <c r="I885" t="s">
        <v>214</v>
      </c>
      <c r="J885" t="s">
        <v>214</v>
      </c>
      <c r="K885" t="s">
        <v>214</v>
      </c>
      <c r="L885" t="s">
        <v>214</v>
      </c>
      <c r="M885" t="s">
        <v>214</v>
      </c>
      <c r="N885" t="s">
        <v>214</v>
      </c>
      <c r="O885" t="s">
        <v>214</v>
      </c>
      <c r="BA885" t="s">
        <v>3210</v>
      </c>
      <c r="BB885">
        <v>0</v>
      </c>
    </row>
    <row r="886" spans="1:54" x14ac:dyDescent="0.25">
      <c r="A886">
        <v>337587</v>
      </c>
      <c r="B886" t="s">
        <v>121</v>
      </c>
      <c r="C886" t="s">
        <v>214</v>
      </c>
      <c r="D886" t="s">
        <v>214</v>
      </c>
      <c r="E886" t="s">
        <v>214</v>
      </c>
      <c r="F886" t="s">
        <v>214</v>
      </c>
      <c r="G886" t="s">
        <v>214</v>
      </c>
      <c r="H886" t="s">
        <v>214</v>
      </c>
      <c r="J886" t="s">
        <v>214</v>
      </c>
      <c r="K886" t="s">
        <v>214</v>
      </c>
      <c r="L886" t="s">
        <v>214</v>
      </c>
      <c r="M886" t="s">
        <v>214</v>
      </c>
      <c r="N886" t="s">
        <v>214</v>
      </c>
      <c r="O886" t="s">
        <v>214</v>
      </c>
      <c r="BA886" t="s">
        <v>3210</v>
      </c>
      <c r="BB886">
        <v>0</v>
      </c>
    </row>
    <row r="887" spans="1:54" x14ac:dyDescent="0.25">
      <c r="A887">
        <v>337590</v>
      </c>
      <c r="B887" t="s">
        <v>121</v>
      </c>
      <c r="C887" t="s">
        <v>214</v>
      </c>
      <c r="D887" t="s">
        <v>214</v>
      </c>
      <c r="E887" t="s">
        <v>214</v>
      </c>
      <c r="F887" t="s">
        <v>214</v>
      </c>
      <c r="G887" t="s">
        <v>214</v>
      </c>
      <c r="H887" t="s">
        <v>214</v>
      </c>
      <c r="I887" t="s">
        <v>214</v>
      </c>
      <c r="J887" t="s">
        <v>214</v>
      </c>
      <c r="K887" t="s">
        <v>214</v>
      </c>
      <c r="L887" t="s">
        <v>214</v>
      </c>
      <c r="M887" t="s">
        <v>214</v>
      </c>
      <c r="N887" t="s">
        <v>214</v>
      </c>
      <c r="O887" t="s">
        <v>214</v>
      </c>
      <c r="BA887" t="s">
        <v>3210</v>
      </c>
      <c r="BB887">
        <v>0</v>
      </c>
    </row>
    <row r="888" spans="1:54" x14ac:dyDescent="0.25">
      <c r="A888">
        <v>337595</v>
      </c>
      <c r="B888" t="s">
        <v>121</v>
      </c>
      <c r="C888" t="s">
        <v>214</v>
      </c>
      <c r="D888" t="s">
        <v>214</v>
      </c>
      <c r="E888" t="s">
        <v>214</v>
      </c>
      <c r="F888" t="s">
        <v>214</v>
      </c>
      <c r="G888" t="s">
        <v>214</v>
      </c>
      <c r="H888" t="s">
        <v>214</v>
      </c>
      <c r="I888" t="s">
        <v>214</v>
      </c>
      <c r="J888" t="s">
        <v>214</v>
      </c>
      <c r="K888" t="s">
        <v>214</v>
      </c>
      <c r="L888" t="s">
        <v>214</v>
      </c>
      <c r="M888" t="s">
        <v>214</v>
      </c>
      <c r="N888" t="s">
        <v>214</v>
      </c>
      <c r="O888" t="s">
        <v>214</v>
      </c>
      <c r="BA888" t="s">
        <v>3210</v>
      </c>
      <c r="BB888">
        <v>0</v>
      </c>
    </row>
    <row r="889" spans="1:54" x14ac:dyDescent="0.25">
      <c r="A889">
        <v>337600</v>
      </c>
      <c r="B889" t="s">
        <v>121</v>
      </c>
      <c r="E889" t="s">
        <v>214</v>
      </c>
      <c r="F889" t="s">
        <v>214</v>
      </c>
      <c r="G889" t="s">
        <v>214</v>
      </c>
      <c r="H889" t="s">
        <v>214</v>
      </c>
      <c r="I889" t="s">
        <v>214</v>
      </c>
      <c r="J889" t="s">
        <v>214</v>
      </c>
      <c r="K889" t="s">
        <v>214</v>
      </c>
      <c r="L889" t="s">
        <v>214</v>
      </c>
      <c r="M889" t="s">
        <v>214</v>
      </c>
      <c r="N889" t="s">
        <v>214</v>
      </c>
      <c r="O889" t="s">
        <v>214</v>
      </c>
      <c r="BA889" t="s">
        <v>3210</v>
      </c>
      <c r="BB889">
        <v>0</v>
      </c>
    </row>
    <row r="890" spans="1:54" x14ac:dyDescent="0.25">
      <c r="A890">
        <v>337602</v>
      </c>
      <c r="B890" t="s">
        <v>121</v>
      </c>
      <c r="C890" t="s">
        <v>214</v>
      </c>
      <c r="E890" t="s">
        <v>214</v>
      </c>
      <c r="F890" t="s">
        <v>214</v>
      </c>
      <c r="G890" t="s">
        <v>214</v>
      </c>
      <c r="H890" t="s">
        <v>214</v>
      </c>
      <c r="J890" t="s">
        <v>214</v>
      </c>
      <c r="K890" t="s">
        <v>214</v>
      </c>
      <c r="L890" t="s">
        <v>214</v>
      </c>
      <c r="M890" t="s">
        <v>214</v>
      </c>
      <c r="N890" t="s">
        <v>214</v>
      </c>
      <c r="O890" t="s">
        <v>214</v>
      </c>
      <c r="BA890" t="s">
        <v>3210</v>
      </c>
      <c r="BB890">
        <v>0</v>
      </c>
    </row>
    <row r="891" spans="1:54" x14ac:dyDescent="0.25">
      <c r="A891">
        <v>337606</v>
      </c>
      <c r="B891" t="s">
        <v>121</v>
      </c>
      <c r="C891" t="s">
        <v>214</v>
      </c>
      <c r="D891" t="s">
        <v>214</v>
      </c>
      <c r="E891" t="s">
        <v>214</v>
      </c>
      <c r="F891" t="s">
        <v>214</v>
      </c>
      <c r="G891" t="s">
        <v>214</v>
      </c>
      <c r="H891" t="s">
        <v>214</v>
      </c>
      <c r="I891" t="s">
        <v>214</v>
      </c>
      <c r="J891" t="s">
        <v>214</v>
      </c>
      <c r="K891" t="s">
        <v>214</v>
      </c>
      <c r="L891" t="s">
        <v>214</v>
      </c>
      <c r="M891" t="s">
        <v>214</v>
      </c>
      <c r="N891" t="s">
        <v>214</v>
      </c>
      <c r="O891" t="s">
        <v>214</v>
      </c>
      <c r="BA891" t="s">
        <v>3210</v>
      </c>
      <c r="BB891">
        <v>0</v>
      </c>
    </row>
    <row r="892" spans="1:54" x14ac:dyDescent="0.25">
      <c r="A892">
        <v>337611</v>
      </c>
      <c r="B892" t="s">
        <v>121</v>
      </c>
      <c r="C892" t="s">
        <v>214</v>
      </c>
      <c r="D892" t="s">
        <v>214</v>
      </c>
      <c r="E892" t="s">
        <v>214</v>
      </c>
      <c r="F892" t="s">
        <v>214</v>
      </c>
      <c r="G892" t="s">
        <v>214</v>
      </c>
      <c r="H892" t="s">
        <v>214</v>
      </c>
      <c r="I892" t="s">
        <v>214</v>
      </c>
      <c r="J892" t="s">
        <v>214</v>
      </c>
      <c r="K892" t="s">
        <v>214</v>
      </c>
      <c r="L892" t="s">
        <v>214</v>
      </c>
      <c r="M892" t="s">
        <v>214</v>
      </c>
      <c r="N892" t="s">
        <v>214</v>
      </c>
      <c r="O892" t="s">
        <v>214</v>
      </c>
      <c r="BA892" t="s">
        <v>3210</v>
      </c>
      <c r="BB892">
        <v>0</v>
      </c>
    </row>
    <row r="893" spans="1:54" x14ac:dyDescent="0.25">
      <c r="A893">
        <v>337619</v>
      </c>
      <c r="B893" t="s">
        <v>121</v>
      </c>
      <c r="C893" t="s">
        <v>214</v>
      </c>
      <c r="F893" t="s">
        <v>214</v>
      </c>
      <c r="G893" t="s">
        <v>214</v>
      </c>
      <c r="H893" t="s">
        <v>214</v>
      </c>
      <c r="I893" t="s">
        <v>214</v>
      </c>
      <c r="K893" t="s">
        <v>214</v>
      </c>
      <c r="M893" t="s">
        <v>214</v>
      </c>
      <c r="N893" t="s">
        <v>214</v>
      </c>
      <c r="O893" t="s">
        <v>214</v>
      </c>
      <c r="BA893" t="s">
        <v>3210</v>
      </c>
      <c r="BB893">
        <v>0</v>
      </c>
    </row>
    <row r="894" spans="1:54" x14ac:dyDescent="0.25">
      <c r="A894">
        <v>337624</v>
      </c>
      <c r="B894" t="s">
        <v>121</v>
      </c>
      <c r="D894" t="s">
        <v>214</v>
      </c>
      <c r="E894" t="s">
        <v>214</v>
      </c>
      <c r="F894" t="s">
        <v>214</v>
      </c>
      <c r="G894" t="s">
        <v>214</v>
      </c>
      <c r="H894" t="s">
        <v>214</v>
      </c>
      <c r="I894" t="s">
        <v>214</v>
      </c>
      <c r="J894" t="s">
        <v>214</v>
      </c>
      <c r="K894" t="s">
        <v>214</v>
      </c>
      <c r="L894" t="s">
        <v>214</v>
      </c>
      <c r="M894" t="s">
        <v>214</v>
      </c>
      <c r="N894" t="s">
        <v>214</v>
      </c>
      <c r="O894" t="s">
        <v>214</v>
      </c>
      <c r="BA894" t="s">
        <v>3210</v>
      </c>
      <c r="BB894">
        <v>0</v>
      </c>
    </row>
    <row r="895" spans="1:54" x14ac:dyDescent="0.25">
      <c r="A895">
        <v>337625</v>
      </c>
      <c r="B895" t="s">
        <v>121</v>
      </c>
      <c r="C895" t="s">
        <v>214</v>
      </c>
      <c r="D895" t="s">
        <v>214</v>
      </c>
      <c r="E895" t="s">
        <v>214</v>
      </c>
      <c r="F895" t="s">
        <v>214</v>
      </c>
      <c r="G895" t="s">
        <v>214</v>
      </c>
      <c r="H895" t="s">
        <v>214</v>
      </c>
      <c r="I895" t="s">
        <v>214</v>
      </c>
      <c r="J895" t="s">
        <v>214</v>
      </c>
      <c r="K895" t="s">
        <v>214</v>
      </c>
      <c r="L895" t="s">
        <v>214</v>
      </c>
      <c r="M895" t="s">
        <v>214</v>
      </c>
      <c r="N895" t="s">
        <v>214</v>
      </c>
      <c r="O895" t="s">
        <v>214</v>
      </c>
      <c r="BA895" t="s">
        <v>3210</v>
      </c>
      <c r="BB895">
        <v>0</v>
      </c>
    </row>
    <row r="896" spans="1:54" x14ac:dyDescent="0.25">
      <c r="A896">
        <v>337628</v>
      </c>
      <c r="B896" t="s">
        <v>121</v>
      </c>
      <c r="C896" t="s">
        <v>214</v>
      </c>
      <c r="D896" t="s">
        <v>214</v>
      </c>
      <c r="E896" t="s">
        <v>214</v>
      </c>
      <c r="F896" t="s">
        <v>214</v>
      </c>
      <c r="G896" t="s">
        <v>214</v>
      </c>
      <c r="H896" t="s">
        <v>214</v>
      </c>
      <c r="I896" t="s">
        <v>214</v>
      </c>
      <c r="J896" t="s">
        <v>214</v>
      </c>
      <c r="K896" t="s">
        <v>214</v>
      </c>
      <c r="L896" t="s">
        <v>214</v>
      </c>
      <c r="M896" t="s">
        <v>214</v>
      </c>
      <c r="N896" t="s">
        <v>214</v>
      </c>
      <c r="O896" t="s">
        <v>214</v>
      </c>
      <c r="BA896" t="s">
        <v>3210</v>
      </c>
      <c r="BB896">
        <v>0</v>
      </c>
    </row>
    <row r="897" spans="1:54" x14ac:dyDescent="0.25">
      <c r="A897">
        <v>337634</v>
      </c>
      <c r="B897" t="s">
        <v>121</v>
      </c>
      <c r="C897" t="s">
        <v>214</v>
      </c>
      <c r="F897" t="s">
        <v>214</v>
      </c>
      <c r="J897" t="s">
        <v>214</v>
      </c>
      <c r="K897" t="s">
        <v>214</v>
      </c>
      <c r="L897" t="s">
        <v>214</v>
      </c>
      <c r="M897" t="s">
        <v>214</v>
      </c>
      <c r="N897" t="s">
        <v>214</v>
      </c>
      <c r="O897" t="s">
        <v>214</v>
      </c>
      <c r="BA897" t="s">
        <v>3210</v>
      </c>
      <c r="BB897">
        <v>0</v>
      </c>
    </row>
    <row r="898" spans="1:54" x14ac:dyDescent="0.25">
      <c r="A898">
        <v>337637</v>
      </c>
      <c r="B898" t="s">
        <v>121</v>
      </c>
      <c r="C898" t="s">
        <v>214</v>
      </c>
      <c r="D898" t="s">
        <v>214</v>
      </c>
      <c r="E898" t="s">
        <v>214</v>
      </c>
      <c r="F898" t="s">
        <v>214</v>
      </c>
      <c r="G898" t="s">
        <v>214</v>
      </c>
      <c r="H898" t="s">
        <v>214</v>
      </c>
      <c r="I898" t="s">
        <v>214</v>
      </c>
      <c r="J898" t="s">
        <v>214</v>
      </c>
      <c r="K898" t="s">
        <v>214</v>
      </c>
      <c r="L898" t="s">
        <v>214</v>
      </c>
      <c r="M898" t="s">
        <v>214</v>
      </c>
      <c r="N898" t="s">
        <v>214</v>
      </c>
      <c r="O898" t="s">
        <v>214</v>
      </c>
      <c r="BA898" t="s">
        <v>3210</v>
      </c>
      <c r="BB898">
        <v>0</v>
      </c>
    </row>
    <row r="899" spans="1:54" x14ac:dyDescent="0.25">
      <c r="A899">
        <v>337643</v>
      </c>
      <c r="B899" t="s">
        <v>121</v>
      </c>
      <c r="C899" t="s">
        <v>214</v>
      </c>
      <c r="D899" t="s">
        <v>214</v>
      </c>
      <c r="G899" t="s">
        <v>214</v>
      </c>
      <c r="H899" t="s">
        <v>214</v>
      </c>
      <c r="I899" t="s">
        <v>214</v>
      </c>
      <c r="J899" t="s">
        <v>214</v>
      </c>
      <c r="K899" t="s">
        <v>214</v>
      </c>
      <c r="L899" t="s">
        <v>214</v>
      </c>
      <c r="M899" t="s">
        <v>214</v>
      </c>
      <c r="N899" t="s">
        <v>214</v>
      </c>
      <c r="O899" t="s">
        <v>214</v>
      </c>
      <c r="BA899" t="s">
        <v>3210</v>
      </c>
      <c r="BB899">
        <v>0</v>
      </c>
    </row>
    <row r="900" spans="1:54" x14ac:dyDescent="0.25">
      <c r="A900">
        <v>337644</v>
      </c>
      <c r="B900" t="s">
        <v>121</v>
      </c>
      <c r="C900" t="s">
        <v>214</v>
      </c>
      <c r="D900" t="s">
        <v>214</v>
      </c>
      <c r="E900" t="s">
        <v>214</v>
      </c>
      <c r="F900" t="s">
        <v>214</v>
      </c>
      <c r="G900" t="s">
        <v>214</v>
      </c>
      <c r="H900" t="s">
        <v>214</v>
      </c>
      <c r="I900" t="s">
        <v>214</v>
      </c>
      <c r="J900" t="s">
        <v>214</v>
      </c>
      <c r="K900" t="s">
        <v>214</v>
      </c>
      <c r="L900" t="s">
        <v>214</v>
      </c>
      <c r="M900" t="s">
        <v>214</v>
      </c>
      <c r="N900" t="s">
        <v>214</v>
      </c>
      <c r="O900" t="s">
        <v>214</v>
      </c>
      <c r="BA900" t="s">
        <v>3210</v>
      </c>
      <c r="BB900">
        <v>0</v>
      </c>
    </row>
    <row r="901" spans="1:54" x14ac:dyDescent="0.25">
      <c r="A901">
        <v>337647</v>
      </c>
      <c r="B901" t="s">
        <v>121</v>
      </c>
      <c r="C901" t="s">
        <v>214</v>
      </c>
      <c r="D901" t="s">
        <v>214</v>
      </c>
      <c r="E901" t="s">
        <v>214</v>
      </c>
      <c r="F901" t="s">
        <v>214</v>
      </c>
      <c r="G901" t="s">
        <v>214</v>
      </c>
      <c r="H901" t="s">
        <v>214</v>
      </c>
      <c r="I901" t="s">
        <v>214</v>
      </c>
      <c r="J901" t="s">
        <v>214</v>
      </c>
      <c r="K901" t="s">
        <v>214</v>
      </c>
      <c r="L901" t="s">
        <v>214</v>
      </c>
      <c r="M901" t="s">
        <v>214</v>
      </c>
      <c r="N901" t="s">
        <v>214</v>
      </c>
      <c r="O901" t="s">
        <v>214</v>
      </c>
      <c r="BA901" t="s">
        <v>3210</v>
      </c>
      <c r="BB901">
        <v>0</v>
      </c>
    </row>
    <row r="902" spans="1:54" x14ac:dyDescent="0.25">
      <c r="A902">
        <v>337656</v>
      </c>
      <c r="B902" t="s">
        <v>121</v>
      </c>
      <c r="C902" t="s">
        <v>214</v>
      </c>
      <c r="E902" t="s">
        <v>214</v>
      </c>
      <c r="I902" t="s">
        <v>214</v>
      </c>
      <c r="K902" t="s">
        <v>214</v>
      </c>
      <c r="L902" t="s">
        <v>214</v>
      </c>
      <c r="M902" t="s">
        <v>214</v>
      </c>
      <c r="N902" t="s">
        <v>214</v>
      </c>
      <c r="O902" t="s">
        <v>214</v>
      </c>
      <c r="BA902" t="s">
        <v>3210</v>
      </c>
      <c r="BB902">
        <v>0</v>
      </c>
    </row>
    <row r="903" spans="1:54" x14ac:dyDescent="0.25">
      <c r="A903">
        <v>337659</v>
      </c>
      <c r="B903" t="s">
        <v>121</v>
      </c>
      <c r="F903" t="s">
        <v>214</v>
      </c>
      <c r="J903" t="s">
        <v>214</v>
      </c>
      <c r="K903" t="s">
        <v>214</v>
      </c>
      <c r="L903" t="s">
        <v>214</v>
      </c>
      <c r="M903" t="s">
        <v>214</v>
      </c>
      <c r="N903" t="s">
        <v>214</v>
      </c>
      <c r="O903" t="s">
        <v>214</v>
      </c>
      <c r="BA903" t="s">
        <v>3210</v>
      </c>
      <c r="BB903">
        <v>0</v>
      </c>
    </row>
    <row r="904" spans="1:54" x14ac:dyDescent="0.25">
      <c r="A904">
        <v>337667</v>
      </c>
      <c r="B904" t="s">
        <v>121</v>
      </c>
      <c r="C904" t="s">
        <v>214</v>
      </c>
      <c r="D904" t="s">
        <v>214</v>
      </c>
      <c r="E904" t="s">
        <v>214</v>
      </c>
      <c r="F904" t="s">
        <v>214</v>
      </c>
      <c r="G904" t="s">
        <v>214</v>
      </c>
      <c r="H904" t="s">
        <v>214</v>
      </c>
      <c r="I904" t="s">
        <v>214</v>
      </c>
      <c r="J904" t="s">
        <v>214</v>
      </c>
      <c r="K904" t="s">
        <v>214</v>
      </c>
      <c r="L904" t="s">
        <v>214</v>
      </c>
      <c r="M904" t="s">
        <v>214</v>
      </c>
      <c r="N904" t="s">
        <v>214</v>
      </c>
      <c r="O904" t="s">
        <v>214</v>
      </c>
      <c r="BA904" t="s">
        <v>3210</v>
      </c>
      <c r="BB904">
        <v>0</v>
      </c>
    </row>
    <row r="905" spans="1:54" x14ac:dyDescent="0.25">
      <c r="A905">
        <v>337668</v>
      </c>
      <c r="B905" t="s">
        <v>121</v>
      </c>
      <c r="E905" t="s">
        <v>214</v>
      </c>
      <c r="G905" t="s">
        <v>214</v>
      </c>
      <c r="I905" t="s">
        <v>214</v>
      </c>
      <c r="K905" t="s">
        <v>214</v>
      </c>
      <c r="M905" t="s">
        <v>214</v>
      </c>
      <c r="O905" t="s">
        <v>214</v>
      </c>
      <c r="BA905" t="s">
        <v>3210</v>
      </c>
      <c r="BB905">
        <v>0</v>
      </c>
    </row>
    <row r="906" spans="1:54" x14ac:dyDescent="0.25">
      <c r="A906">
        <v>337670</v>
      </c>
      <c r="B906" t="s">
        <v>121</v>
      </c>
      <c r="C906" t="s">
        <v>214</v>
      </c>
      <c r="D906" t="s">
        <v>214</v>
      </c>
      <c r="E906" t="s">
        <v>214</v>
      </c>
      <c r="G906" t="s">
        <v>214</v>
      </c>
      <c r="J906" t="s">
        <v>214</v>
      </c>
      <c r="K906" t="s">
        <v>214</v>
      </c>
      <c r="L906" t="s">
        <v>214</v>
      </c>
      <c r="M906" t="s">
        <v>214</v>
      </c>
      <c r="N906" t="s">
        <v>214</v>
      </c>
      <c r="O906" t="s">
        <v>214</v>
      </c>
      <c r="BA906" t="s">
        <v>3210</v>
      </c>
      <c r="BB906">
        <v>0</v>
      </c>
    </row>
    <row r="907" spans="1:54" x14ac:dyDescent="0.25">
      <c r="A907">
        <v>337671</v>
      </c>
      <c r="B907" t="s">
        <v>121</v>
      </c>
      <c r="E907" t="s">
        <v>214</v>
      </c>
      <c r="F907" t="s">
        <v>214</v>
      </c>
      <c r="G907" t="s">
        <v>214</v>
      </c>
      <c r="H907" t="s">
        <v>214</v>
      </c>
      <c r="I907" t="s">
        <v>214</v>
      </c>
      <c r="J907" t="s">
        <v>214</v>
      </c>
      <c r="K907" t="s">
        <v>214</v>
      </c>
      <c r="L907" t="s">
        <v>214</v>
      </c>
      <c r="M907" t="s">
        <v>214</v>
      </c>
      <c r="N907" t="s">
        <v>214</v>
      </c>
      <c r="O907" t="s">
        <v>214</v>
      </c>
      <c r="BA907" t="s">
        <v>3210</v>
      </c>
      <c r="BB907">
        <v>0</v>
      </c>
    </row>
    <row r="908" spans="1:54" x14ac:dyDescent="0.25">
      <c r="A908">
        <v>337672</v>
      </c>
      <c r="B908" t="s">
        <v>121</v>
      </c>
      <c r="C908" t="s">
        <v>214</v>
      </c>
      <c r="D908" t="s">
        <v>214</v>
      </c>
      <c r="E908" t="s">
        <v>214</v>
      </c>
      <c r="F908" t="s">
        <v>214</v>
      </c>
      <c r="G908" t="s">
        <v>214</v>
      </c>
      <c r="H908" t="s">
        <v>214</v>
      </c>
      <c r="I908" t="s">
        <v>214</v>
      </c>
      <c r="J908" t="s">
        <v>214</v>
      </c>
      <c r="K908" t="s">
        <v>214</v>
      </c>
      <c r="L908" t="s">
        <v>214</v>
      </c>
      <c r="M908" t="s">
        <v>214</v>
      </c>
      <c r="N908" t="s">
        <v>214</v>
      </c>
      <c r="O908" t="s">
        <v>214</v>
      </c>
      <c r="BA908" t="s">
        <v>3210</v>
      </c>
      <c r="BB908">
        <v>0</v>
      </c>
    </row>
    <row r="909" spans="1:54" x14ac:dyDescent="0.25">
      <c r="A909">
        <v>337673</v>
      </c>
      <c r="B909" t="s">
        <v>121</v>
      </c>
      <c r="C909" t="s">
        <v>214</v>
      </c>
      <c r="D909" t="s">
        <v>214</v>
      </c>
      <c r="E909" t="s">
        <v>214</v>
      </c>
      <c r="F909" t="s">
        <v>214</v>
      </c>
      <c r="I909" t="s">
        <v>214</v>
      </c>
      <c r="J909" t="s">
        <v>214</v>
      </c>
      <c r="K909" t="s">
        <v>214</v>
      </c>
      <c r="L909" t="s">
        <v>214</v>
      </c>
      <c r="N909" t="s">
        <v>214</v>
      </c>
      <c r="O909" t="s">
        <v>214</v>
      </c>
      <c r="BA909" t="s">
        <v>3210</v>
      </c>
      <c r="BB909">
        <v>0</v>
      </c>
    </row>
    <row r="910" spans="1:54" x14ac:dyDescent="0.25">
      <c r="A910">
        <v>337674</v>
      </c>
      <c r="B910" t="s">
        <v>121</v>
      </c>
      <c r="D910" t="s">
        <v>214</v>
      </c>
      <c r="F910" t="s">
        <v>214</v>
      </c>
      <c r="G910" t="s">
        <v>214</v>
      </c>
      <c r="H910" t="s">
        <v>214</v>
      </c>
      <c r="I910" t="s">
        <v>214</v>
      </c>
      <c r="K910" t="s">
        <v>214</v>
      </c>
      <c r="L910" t="s">
        <v>214</v>
      </c>
      <c r="M910" t="s">
        <v>214</v>
      </c>
      <c r="N910" t="s">
        <v>214</v>
      </c>
      <c r="O910" t="s">
        <v>214</v>
      </c>
      <c r="BA910" t="s">
        <v>3210</v>
      </c>
      <c r="BB910">
        <v>0</v>
      </c>
    </row>
    <row r="911" spans="1:54" x14ac:dyDescent="0.25">
      <c r="A911">
        <v>337677</v>
      </c>
      <c r="B911" t="s">
        <v>121</v>
      </c>
      <c r="C911" t="s">
        <v>214</v>
      </c>
      <c r="D911" t="s">
        <v>214</v>
      </c>
      <c r="E911" t="s">
        <v>214</v>
      </c>
      <c r="F911" t="s">
        <v>214</v>
      </c>
      <c r="G911" t="s">
        <v>214</v>
      </c>
      <c r="H911" t="s">
        <v>214</v>
      </c>
      <c r="I911" t="s">
        <v>214</v>
      </c>
      <c r="J911" t="s">
        <v>214</v>
      </c>
      <c r="K911" t="s">
        <v>214</v>
      </c>
      <c r="L911" t="s">
        <v>214</v>
      </c>
      <c r="M911" t="s">
        <v>214</v>
      </c>
      <c r="N911" t="s">
        <v>214</v>
      </c>
      <c r="O911" t="s">
        <v>214</v>
      </c>
      <c r="BA911" t="s">
        <v>3210</v>
      </c>
      <c r="BB911">
        <v>0</v>
      </c>
    </row>
    <row r="912" spans="1:54" x14ac:dyDescent="0.25">
      <c r="A912">
        <v>337680</v>
      </c>
      <c r="B912" t="s">
        <v>121</v>
      </c>
      <c r="C912" t="s">
        <v>214</v>
      </c>
      <c r="D912" t="s">
        <v>214</v>
      </c>
      <c r="E912" t="s">
        <v>214</v>
      </c>
      <c r="H912" t="s">
        <v>214</v>
      </c>
      <c r="K912" t="s">
        <v>214</v>
      </c>
      <c r="O912" t="s">
        <v>214</v>
      </c>
      <c r="BA912" t="s">
        <v>3210</v>
      </c>
      <c r="BB912">
        <v>0</v>
      </c>
    </row>
    <row r="913" spans="1:54" x14ac:dyDescent="0.25">
      <c r="A913">
        <v>337681</v>
      </c>
      <c r="B913" t="s">
        <v>121</v>
      </c>
      <c r="J913" t="s">
        <v>214</v>
      </c>
      <c r="K913" t="s">
        <v>214</v>
      </c>
      <c r="L913" t="s">
        <v>214</v>
      </c>
      <c r="M913" t="s">
        <v>214</v>
      </c>
      <c r="N913" t="s">
        <v>214</v>
      </c>
      <c r="O913" t="s">
        <v>214</v>
      </c>
      <c r="BA913" t="s">
        <v>3210</v>
      </c>
      <c r="BB913">
        <v>0</v>
      </c>
    </row>
    <row r="914" spans="1:54" x14ac:dyDescent="0.25">
      <c r="A914">
        <v>337684</v>
      </c>
      <c r="B914" t="s">
        <v>121</v>
      </c>
      <c r="C914" t="s">
        <v>214</v>
      </c>
      <c r="D914" t="s">
        <v>214</v>
      </c>
      <c r="E914" t="s">
        <v>214</v>
      </c>
      <c r="F914" t="s">
        <v>214</v>
      </c>
      <c r="G914" t="s">
        <v>214</v>
      </c>
      <c r="H914" t="s">
        <v>214</v>
      </c>
      <c r="I914" t="s">
        <v>214</v>
      </c>
      <c r="J914" t="s">
        <v>214</v>
      </c>
      <c r="K914" t="s">
        <v>214</v>
      </c>
      <c r="L914" t="s">
        <v>214</v>
      </c>
      <c r="M914" t="s">
        <v>214</v>
      </c>
      <c r="N914" t="s">
        <v>214</v>
      </c>
      <c r="O914" t="s">
        <v>214</v>
      </c>
      <c r="BA914" t="s">
        <v>3210</v>
      </c>
      <c r="BB914">
        <v>0</v>
      </c>
    </row>
    <row r="915" spans="1:54" x14ac:dyDescent="0.25">
      <c r="A915">
        <v>337686</v>
      </c>
      <c r="B915" t="s">
        <v>121</v>
      </c>
      <c r="C915" t="s">
        <v>214</v>
      </c>
      <c r="F915" t="s">
        <v>214</v>
      </c>
      <c r="G915" t="s">
        <v>214</v>
      </c>
      <c r="H915" t="s">
        <v>214</v>
      </c>
      <c r="J915" t="s">
        <v>214</v>
      </c>
      <c r="K915" t="s">
        <v>214</v>
      </c>
      <c r="L915" t="s">
        <v>214</v>
      </c>
      <c r="M915" t="s">
        <v>214</v>
      </c>
      <c r="N915" t="s">
        <v>214</v>
      </c>
      <c r="O915" t="s">
        <v>214</v>
      </c>
      <c r="BA915" t="s">
        <v>3210</v>
      </c>
      <c r="BB915">
        <v>0</v>
      </c>
    </row>
    <row r="916" spans="1:54" x14ac:dyDescent="0.25">
      <c r="A916">
        <v>337687</v>
      </c>
      <c r="B916" t="s">
        <v>121</v>
      </c>
      <c r="C916" t="s">
        <v>214</v>
      </c>
      <c r="F916" t="s">
        <v>214</v>
      </c>
      <c r="G916" t="s">
        <v>214</v>
      </c>
      <c r="H916" t="s">
        <v>214</v>
      </c>
      <c r="I916" t="s">
        <v>214</v>
      </c>
      <c r="J916" t="s">
        <v>214</v>
      </c>
      <c r="K916" t="s">
        <v>214</v>
      </c>
      <c r="L916" t="s">
        <v>214</v>
      </c>
      <c r="M916" t="s">
        <v>214</v>
      </c>
      <c r="N916" t="s">
        <v>214</v>
      </c>
      <c r="O916" t="s">
        <v>214</v>
      </c>
      <c r="BA916" t="s">
        <v>3210</v>
      </c>
      <c r="BB916">
        <v>0</v>
      </c>
    </row>
    <row r="917" spans="1:54" x14ac:dyDescent="0.25">
      <c r="A917">
        <v>337688</v>
      </c>
      <c r="B917" t="s">
        <v>121</v>
      </c>
      <c r="C917" t="s">
        <v>214</v>
      </c>
      <c r="D917" t="s">
        <v>214</v>
      </c>
      <c r="E917" t="s">
        <v>214</v>
      </c>
      <c r="F917" t="s">
        <v>214</v>
      </c>
      <c r="G917" t="s">
        <v>214</v>
      </c>
      <c r="H917" t="s">
        <v>214</v>
      </c>
      <c r="I917" t="s">
        <v>214</v>
      </c>
      <c r="J917" t="s">
        <v>214</v>
      </c>
      <c r="K917" t="s">
        <v>214</v>
      </c>
      <c r="L917" t="s">
        <v>214</v>
      </c>
      <c r="M917" t="s">
        <v>214</v>
      </c>
      <c r="N917" t="s">
        <v>214</v>
      </c>
      <c r="O917" t="s">
        <v>214</v>
      </c>
      <c r="BA917" t="s">
        <v>3210</v>
      </c>
      <c r="BB917">
        <v>0</v>
      </c>
    </row>
    <row r="918" spans="1:54" x14ac:dyDescent="0.25">
      <c r="A918">
        <v>337689</v>
      </c>
      <c r="B918" t="s">
        <v>121</v>
      </c>
      <c r="C918" t="s">
        <v>214</v>
      </c>
      <c r="E918" t="s">
        <v>214</v>
      </c>
      <c r="F918" t="s">
        <v>214</v>
      </c>
      <c r="G918" t="s">
        <v>214</v>
      </c>
      <c r="I918" t="s">
        <v>214</v>
      </c>
      <c r="J918" t="s">
        <v>214</v>
      </c>
      <c r="K918" t="s">
        <v>214</v>
      </c>
      <c r="L918" t="s">
        <v>214</v>
      </c>
      <c r="M918" t="s">
        <v>214</v>
      </c>
      <c r="N918" t="s">
        <v>214</v>
      </c>
      <c r="O918" t="s">
        <v>214</v>
      </c>
      <c r="BA918" t="s">
        <v>3210</v>
      </c>
      <c r="BB918">
        <v>0</v>
      </c>
    </row>
    <row r="919" spans="1:54" x14ac:dyDescent="0.25">
      <c r="A919">
        <v>337691</v>
      </c>
      <c r="B919" t="s">
        <v>121</v>
      </c>
      <c r="C919" t="s">
        <v>214</v>
      </c>
      <c r="E919" t="s">
        <v>214</v>
      </c>
      <c r="F919" t="s">
        <v>214</v>
      </c>
      <c r="G919" t="s">
        <v>214</v>
      </c>
      <c r="H919" t="s">
        <v>214</v>
      </c>
      <c r="I919" t="s">
        <v>214</v>
      </c>
      <c r="J919" t="s">
        <v>214</v>
      </c>
      <c r="K919" t="s">
        <v>214</v>
      </c>
      <c r="L919" t="s">
        <v>214</v>
      </c>
      <c r="M919" t="s">
        <v>214</v>
      </c>
      <c r="N919" t="s">
        <v>214</v>
      </c>
      <c r="O919" t="s">
        <v>214</v>
      </c>
      <c r="BA919" t="s">
        <v>3210</v>
      </c>
      <c r="BB919">
        <v>0</v>
      </c>
    </row>
    <row r="920" spans="1:54" x14ac:dyDescent="0.25">
      <c r="A920">
        <v>337694</v>
      </c>
      <c r="B920" t="s">
        <v>121</v>
      </c>
      <c r="C920" t="s">
        <v>214</v>
      </c>
      <c r="D920" t="s">
        <v>214</v>
      </c>
      <c r="E920" t="s">
        <v>214</v>
      </c>
      <c r="F920" t="s">
        <v>214</v>
      </c>
      <c r="G920" t="s">
        <v>214</v>
      </c>
      <c r="H920" t="s">
        <v>214</v>
      </c>
      <c r="I920" t="s">
        <v>214</v>
      </c>
      <c r="J920" t="s">
        <v>214</v>
      </c>
      <c r="K920" t="s">
        <v>214</v>
      </c>
      <c r="L920" t="s">
        <v>214</v>
      </c>
      <c r="M920" t="s">
        <v>214</v>
      </c>
      <c r="N920" t="s">
        <v>214</v>
      </c>
      <c r="O920" t="s">
        <v>214</v>
      </c>
      <c r="BA920" t="s">
        <v>3210</v>
      </c>
      <c r="BB920">
        <v>0</v>
      </c>
    </row>
    <row r="921" spans="1:54" x14ac:dyDescent="0.25">
      <c r="A921">
        <v>337696</v>
      </c>
      <c r="B921" t="s">
        <v>121</v>
      </c>
      <c r="C921" t="s">
        <v>214</v>
      </c>
      <c r="E921" t="s">
        <v>214</v>
      </c>
      <c r="F921" t="s">
        <v>214</v>
      </c>
      <c r="G921" t="s">
        <v>214</v>
      </c>
      <c r="J921" t="s">
        <v>214</v>
      </c>
      <c r="K921" t="s">
        <v>214</v>
      </c>
      <c r="L921" t="s">
        <v>214</v>
      </c>
      <c r="M921" t="s">
        <v>214</v>
      </c>
      <c r="N921" t="s">
        <v>214</v>
      </c>
      <c r="O921" t="s">
        <v>214</v>
      </c>
      <c r="BA921" t="s">
        <v>3210</v>
      </c>
      <c r="BB921">
        <v>0</v>
      </c>
    </row>
    <row r="922" spans="1:54" x14ac:dyDescent="0.25">
      <c r="A922">
        <v>337699</v>
      </c>
      <c r="B922" t="s">
        <v>121</v>
      </c>
      <c r="C922" t="s">
        <v>214</v>
      </c>
      <c r="D922" t="s">
        <v>214</v>
      </c>
      <c r="E922" t="s">
        <v>214</v>
      </c>
      <c r="F922" t="s">
        <v>214</v>
      </c>
      <c r="G922" t="s">
        <v>214</v>
      </c>
      <c r="H922" t="s">
        <v>214</v>
      </c>
      <c r="I922" t="s">
        <v>214</v>
      </c>
      <c r="J922" t="s">
        <v>214</v>
      </c>
      <c r="K922" t="s">
        <v>214</v>
      </c>
      <c r="L922" t="s">
        <v>214</v>
      </c>
      <c r="M922" t="s">
        <v>214</v>
      </c>
      <c r="N922" t="s">
        <v>214</v>
      </c>
      <c r="O922" t="s">
        <v>214</v>
      </c>
      <c r="BA922" t="s">
        <v>3210</v>
      </c>
      <c r="BB922">
        <v>0</v>
      </c>
    </row>
    <row r="923" spans="1:54" x14ac:dyDescent="0.25">
      <c r="A923">
        <v>337701</v>
      </c>
      <c r="B923" t="s">
        <v>121</v>
      </c>
      <c r="C923" t="s">
        <v>214</v>
      </c>
      <c r="D923" t="s">
        <v>214</v>
      </c>
      <c r="E923" t="s">
        <v>214</v>
      </c>
      <c r="F923" t="s">
        <v>214</v>
      </c>
      <c r="G923" t="s">
        <v>214</v>
      </c>
      <c r="H923" t="s">
        <v>214</v>
      </c>
      <c r="I923" t="s">
        <v>214</v>
      </c>
      <c r="J923" t="s">
        <v>214</v>
      </c>
      <c r="K923" t="s">
        <v>214</v>
      </c>
      <c r="L923" t="s">
        <v>214</v>
      </c>
      <c r="M923" t="s">
        <v>214</v>
      </c>
      <c r="N923" t="s">
        <v>214</v>
      </c>
      <c r="O923" t="s">
        <v>214</v>
      </c>
      <c r="BA923" t="s">
        <v>3210</v>
      </c>
      <c r="BB923">
        <v>0</v>
      </c>
    </row>
    <row r="924" spans="1:54" x14ac:dyDescent="0.25">
      <c r="A924">
        <v>337706</v>
      </c>
      <c r="B924" t="s">
        <v>121</v>
      </c>
      <c r="C924" t="s">
        <v>214</v>
      </c>
      <c r="D924" t="s">
        <v>214</v>
      </c>
      <c r="H924" t="s">
        <v>214</v>
      </c>
      <c r="I924" t="s">
        <v>214</v>
      </c>
      <c r="J924" t="s">
        <v>214</v>
      </c>
      <c r="K924" t="s">
        <v>214</v>
      </c>
      <c r="L924" t="s">
        <v>214</v>
      </c>
      <c r="M924" t="s">
        <v>214</v>
      </c>
      <c r="N924" t="s">
        <v>214</v>
      </c>
      <c r="O924" t="s">
        <v>214</v>
      </c>
      <c r="BA924" t="s">
        <v>3210</v>
      </c>
      <c r="BB924">
        <v>0</v>
      </c>
    </row>
    <row r="925" spans="1:54" x14ac:dyDescent="0.25">
      <c r="A925">
        <v>337710</v>
      </c>
      <c r="B925" t="s">
        <v>121</v>
      </c>
      <c r="C925" t="s">
        <v>214</v>
      </c>
      <c r="D925" t="s">
        <v>214</v>
      </c>
      <c r="E925" t="s">
        <v>214</v>
      </c>
      <c r="F925" t="s">
        <v>214</v>
      </c>
      <c r="G925" t="s">
        <v>214</v>
      </c>
      <c r="H925" t="s">
        <v>214</v>
      </c>
      <c r="I925" t="s">
        <v>214</v>
      </c>
      <c r="J925" t="s">
        <v>214</v>
      </c>
      <c r="K925" t="s">
        <v>214</v>
      </c>
      <c r="L925" t="s">
        <v>214</v>
      </c>
      <c r="M925" t="s">
        <v>214</v>
      </c>
      <c r="N925" t="s">
        <v>214</v>
      </c>
      <c r="O925" t="s">
        <v>214</v>
      </c>
      <c r="BA925" t="s">
        <v>3210</v>
      </c>
      <c r="BB925">
        <v>0</v>
      </c>
    </row>
    <row r="926" spans="1:54" x14ac:dyDescent="0.25">
      <c r="A926">
        <v>337711</v>
      </c>
      <c r="B926" t="s">
        <v>121</v>
      </c>
      <c r="C926" t="s">
        <v>214</v>
      </c>
      <c r="E926" t="s">
        <v>214</v>
      </c>
      <c r="F926" t="s">
        <v>214</v>
      </c>
      <c r="G926" t="s">
        <v>214</v>
      </c>
      <c r="H926" t="s">
        <v>214</v>
      </c>
      <c r="I926" t="s">
        <v>214</v>
      </c>
      <c r="J926" t="s">
        <v>214</v>
      </c>
      <c r="K926" t="s">
        <v>214</v>
      </c>
      <c r="L926" t="s">
        <v>214</v>
      </c>
      <c r="M926" t="s">
        <v>214</v>
      </c>
      <c r="N926" t="s">
        <v>214</v>
      </c>
      <c r="O926" t="s">
        <v>214</v>
      </c>
      <c r="BA926" t="s">
        <v>3210</v>
      </c>
      <c r="BB926">
        <v>0</v>
      </c>
    </row>
    <row r="927" spans="1:54" x14ac:dyDescent="0.25">
      <c r="A927">
        <v>337725</v>
      </c>
      <c r="B927" t="s">
        <v>121</v>
      </c>
      <c r="C927" t="s">
        <v>214</v>
      </c>
      <c r="E927" t="s">
        <v>214</v>
      </c>
      <c r="G927" t="s">
        <v>214</v>
      </c>
      <c r="I927" t="s">
        <v>214</v>
      </c>
      <c r="J927" t="s">
        <v>214</v>
      </c>
      <c r="K927" t="s">
        <v>214</v>
      </c>
      <c r="M927" t="s">
        <v>214</v>
      </c>
      <c r="O927" t="s">
        <v>214</v>
      </c>
      <c r="BA927" t="s">
        <v>3210</v>
      </c>
      <c r="BB927">
        <v>0</v>
      </c>
    </row>
    <row r="928" spans="1:54" x14ac:dyDescent="0.25">
      <c r="A928">
        <v>337726</v>
      </c>
      <c r="B928" t="s">
        <v>121</v>
      </c>
      <c r="C928" t="s">
        <v>214</v>
      </c>
      <c r="D928" t="s">
        <v>214</v>
      </c>
      <c r="E928" t="s">
        <v>214</v>
      </c>
      <c r="F928" t="s">
        <v>214</v>
      </c>
      <c r="G928" t="s">
        <v>214</v>
      </c>
      <c r="H928" t="s">
        <v>214</v>
      </c>
      <c r="I928" t="s">
        <v>214</v>
      </c>
      <c r="J928" t="s">
        <v>214</v>
      </c>
      <c r="K928" t="s">
        <v>214</v>
      </c>
      <c r="L928" t="s">
        <v>214</v>
      </c>
      <c r="M928" t="s">
        <v>214</v>
      </c>
      <c r="N928" t="s">
        <v>214</v>
      </c>
      <c r="O928" t="s">
        <v>214</v>
      </c>
      <c r="BA928" t="s">
        <v>3210</v>
      </c>
      <c r="BB928">
        <v>0</v>
      </c>
    </row>
    <row r="929" spans="1:54" x14ac:dyDescent="0.25">
      <c r="A929">
        <v>337730</v>
      </c>
      <c r="B929" t="s">
        <v>121</v>
      </c>
      <c r="C929" t="s">
        <v>214</v>
      </c>
      <c r="D929" t="s">
        <v>214</v>
      </c>
      <c r="E929" t="s">
        <v>214</v>
      </c>
      <c r="F929" t="s">
        <v>214</v>
      </c>
      <c r="G929" t="s">
        <v>214</v>
      </c>
      <c r="H929" t="s">
        <v>214</v>
      </c>
      <c r="I929" t="s">
        <v>214</v>
      </c>
      <c r="J929" t="s">
        <v>214</v>
      </c>
      <c r="K929" t="s">
        <v>214</v>
      </c>
      <c r="L929" t="s">
        <v>214</v>
      </c>
      <c r="M929" t="s">
        <v>214</v>
      </c>
      <c r="N929" t="s">
        <v>214</v>
      </c>
      <c r="O929" t="s">
        <v>214</v>
      </c>
      <c r="BA929" t="s">
        <v>3210</v>
      </c>
      <c r="BB929">
        <v>0</v>
      </c>
    </row>
    <row r="930" spans="1:54" x14ac:dyDescent="0.25">
      <c r="A930">
        <v>337735</v>
      </c>
      <c r="B930" t="s">
        <v>121</v>
      </c>
      <c r="C930" t="s">
        <v>214</v>
      </c>
      <c r="D930" t="s">
        <v>214</v>
      </c>
      <c r="E930" t="s">
        <v>214</v>
      </c>
      <c r="F930" t="s">
        <v>214</v>
      </c>
      <c r="G930" t="s">
        <v>214</v>
      </c>
      <c r="H930" t="s">
        <v>214</v>
      </c>
      <c r="I930" t="s">
        <v>214</v>
      </c>
      <c r="J930" t="s">
        <v>214</v>
      </c>
      <c r="K930" t="s">
        <v>214</v>
      </c>
      <c r="L930" t="s">
        <v>214</v>
      </c>
      <c r="M930" t="s">
        <v>214</v>
      </c>
      <c r="N930" t="s">
        <v>214</v>
      </c>
      <c r="O930" t="s">
        <v>214</v>
      </c>
      <c r="BA930" t="s">
        <v>3210</v>
      </c>
      <c r="BB930">
        <v>0</v>
      </c>
    </row>
    <row r="931" spans="1:54" x14ac:dyDescent="0.25">
      <c r="A931">
        <v>337738</v>
      </c>
      <c r="B931" t="s">
        <v>121</v>
      </c>
      <c r="C931" t="s">
        <v>214</v>
      </c>
      <c r="E931" t="s">
        <v>214</v>
      </c>
      <c r="F931" t="s">
        <v>214</v>
      </c>
      <c r="G931" t="s">
        <v>214</v>
      </c>
      <c r="H931" t="s">
        <v>214</v>
      </c>
      <c r="I931" t="s">
        <v>214</v>
      </c>
      <c r="J931" t="s">
        <v>214</v>
      </c>
      <c r="K931" t="s">
        <v>214</v>
      </c>
      <c r="L931" t="s">
        <v>214</v>
      </c>
      <c r="N931" t="s">
        <v>214</v>
      </c>
      <c r="O931" t="s">
        <v>214</v>
      </c>
      <c r="BA931" t="s">
        <v>3210</v>
      </c>
      <c r="BB931">
        <v>0</v>
      </c>
    </row>
    <row r="932" spans="1:54" x14ac:dyDescent="0.25">
      <c r="A932">
        <v>337740</v>
      </c>
      <c r="B932" t="s">
        <v>121</v>
      </c>
      <c r="C932" t="s">
        <v>214</v>
      </c>
      <c r="E932" t="s">
        <v>214</v>
      </c>
      <c r="F932" t="s">
        <v>214</v>
      </c>
      <c r="G932" t="s">
        <v>214</v>
      </c>
      <c r="H932" t="s">
        <v>214</v>
      </c>
      <c r="I932" t="s">
        <v>214</v>
      </c>
      <c r="J932" t="s">
        <v>214</v>
      </c>
      <c r="K932" t="s">
        <v>214</v>
      </c>
      <c r="L932" t="s">
        <v>214</v>
      </c>
      <c r="M932" t="s">
        <v>214</v>
      </c>
      <c r="N932" t="s">
        <v>214</v>
      </c>
      <c r="O932" t="s">
        <v>214</v>
      </c>
      <c r="BA932" t="s">
        <v>3210</v>
      </c>
      <c r="BB932">
        <v>0</v>
      </c>
    </row>
    <row r="933" spans="1:54" x14ac:dyDescent="0.25">
      <c r="A933">
        <v>337741</v>
      </c>
      <c r="B933" t="s">
        <v>121</v>
      </c>
      <c r="C933" t="s">
        <v>214</v>
      </c>
      <c r="D933" t="s">
        <v>214</v>
      </c>
      <c r="E933" t="s">
        <v>214</v>
      </c>
      <c r="F933" t="s">
        <v>214</v>
      </c>
      <c r="H933" t="s">
        <v>214</v>
      </c>
      <c r="I933" t="s">
        <v>214</v>
      </c>
      <c r="J933" t="s">
        <v>214</v>
      </c>
      <c r="K933" t="s">
        <v>214</v>
      </c>
      <c r="L933" t="s">
        <v>214</v>
      </c>
      <c r="M933" t="s">
        <v>214</v>
      </c>
      <c r="N933" t="s">
        <v>214</v>
      </c>
      <c r="O933" t="s">
        <v>214</v>
      </c>
      <c r="BA933" t="s">
        <v>3210</v>
      </c>
      <c r="BB933">
        <v>0</v>
      </c>
    </row>
    <row r="934" spans="1:54" x14ac:dyDescent="0.25">
      <c r="A934">
        <v>337742</v>
      </c>
      <c r="B934" t="s">
        <v>121</v>
      </c>
      <c r="C934" t="s">
        <v>214</v>
      </c>
      <c r="D934" t="s">
        <v>214</v>
      </c>
      <c r="E934" t="s">
        <v>214</v>
      </c>
      <c r="F934" t="s">
        <v>214</v>
      </c>
      <c r="G934" t="s">
        <v>214</v>
      </c>
      <c r="H934" t="s">
        <v>214</v>
      </c>
      <c r="I934" t="s">
        <v>214</v>
      </c>
      <c r="J934" t="s">
        <v>214</v>
      </c>
      <c r="K934" t="s">
        <v>214</v>
      </c>
      <c r="L934" t="s">
        <v>214</v>
      </c>
      <c r="M934" t="s">
        <v>214</v>
      </c>
      <c r="N934" t="s">
        <v>214</v>
      </c>
      <c r="O934" t="s">
        <v>214</v>
      </c>
      <c r="BA934" t="s">
        <v>3210</v>
      </c>
      <c r="BB934">
        <v>0</v>
      </c>
    </row>
    <row r="935" spans="1:54" x14ac:dyDescent="0.25">
      <c r="A935">
        <v>337745</v>
      </c>
      <c r="B935" t="s">
        <v>121</v>
      </c>
      <c r="C935" t="s">
        <v>214</v>
      </c>
      <c r="D935" t="s">
        <v>214</v>
      </c>
      <c r="E935" t="s">
        <v>214</v>
      </c>
      <c r="F935" t="s">
        <v>214</v>
      </c>
      <c r="H935" t="s">
        <v>214</v>
      </c>
      <c r="J935" t="s">
        <v>214</v>
      </c>
      <c r="K935" t="s">
        <v>214</v>
      </c>
      <c r="L935" t="s">
        <v>214</v>
      </c>
      <c r="M935" t="s">
        <v>214</v>
      </c>
      <c r="N935" t="s">
        <v>214</v>
      </c>
      <c r="O935" t="s">
        <v>214</v>
      </c>
      <c r="BA935" t="s">
        <v>3210</v>
      </c>
      <c r="BB935">
        <v>0</v>
      </c>
    </row>
    <row r="936" spans="1:54" x14ac:dyDescent="0.25">
      <c r="A936">
        <v>337746</v>
      </c>
      <c r="B936" t="s">
        <v>121</v>
      </c>
      <c r="C936" t="s">
        <v>214</v>
      </c>
      <c r="D936" t="s">
        <v>214</v>
      </c>
      <c r="E936" t="s">
        <v>214</v>
      </c>
      <c r="F936" t="s">
        <v>214</v>
      </c>
      <c r="G936" t="s">
        <v>214</v>
      </c>
      <c r="H936" t="s">
        <v>214</v>
      </c>
      <c r="I936" t="s">
        <v>214</v>
      </c>
      <c r="J936" t="s">
        <v>214</v>
      </c>
      <c r="K936" t="s">
        <v>214</v>
      </c>
      <c r="L936" t="s">
        <v>214</v>
      </c>
      <c r="M936" t="s">
        <v>214</v>
      </c>
      <c r="N936" t="s">
        <v>214</v>
      </c>
      <c r="O936" t="s">
        <v>214</v>
      </c>
      <c r="BA936" t="s">
        <v>3210</v>
      </c>
      <c r="BB936">
        <v>0</v>
      </c>
    </row>
    <row r="937" spans="1:54" x14ac:dyDescent="0.25">
      <c r="A937">
        <v>337747</v>
      </c>
      <c r="B937" t="s">
        <v>121</v>
      </c>
      <c r="C937" t="s">
        <v>214</v>
      </c>
      <c r="D937" t="s">
        <v>214</v>
      </c>
      <c r="E937" t="s">
        <v>214</v>
      </c>
      <c r="F937" t="s">
        <v>214</v>
      </c>
      <c r="G937" t="s">
        <v>214</v>
      </c>
      <c r="H937" t="s">
        <v>214</v>
      </c>
      <c r="I937" t="s">
        <v>214</v>
      </c>
      <c r="J937" t="s">
        <v>214</v>
      </c>
      <c r="K937" t="s">
        <v>214</v>
      </c>
      <c r="L937" t="s">
        <v>214</v>
      </c>
      <c r="M937" t="s">
        <v>214</v>
      </c>
      <c r="N937" t="s">
        <v>214</v>
      </c>
      <c r="O937" t="s">
        <v>214</v>
      </c>
      <c r="BA937" t="s">
        <v>3210</v>
      </c>
      <c r="BB937">
        <v>0</v>
      </c>
    </row>
    <row r="938" spans="1:54" x14ac:dyDescent="0.25">
      <c r="A938">
        <v>337749</v>
      </c>
      <c r="B938" t="s">
        <v>121</v>
      </c>
      <c r="D938" t="s">
        <v>214</v>
      </c>
      <c r="F938" t="s">
        <v>214</v>
      </c>
      <c r="G938" t="s">
        <v>214</v>
      </c>
      <c r="H938" t="s">
        <v>214</v>
      </c>
      <c r="I938" t="s">
        <v>214</v>
      </c>
      <c r="J938" t="s">
        <v>214</v>
      </c>
      <c r="K938" t="s">
        <v>214</v>
      </c>
      <c r="L938" t="s">
        <v>214</v>
      </c>
      <c r="M938" t="s">
        <v>214</v>
      </c>
      <c r="N938" t="s">
        <v>214</v>
      </c>
      <c r="O938" t="s">
        <v>214</v>
      </c>
      <c r="BA938" t="s">
        <v>3210</v>
      </c>
      <c r="BB938">
        <v>0</v>
      </c>
    </row>
    <row r="939" spans="1:54" x14ac:dyDescent="0.25">
      <c r="A939">
        <v>337750</v>
      </c>
      <c r="B939" t="s">
        <v>121</v>
      </c>
      <c r="C939" t="s">
        <v>214</v>
      </c>
      <c r="D939" t="s">
        <v>214</v>
      </c>
      <c r="E939" t="s">
        <v>214</v>
      </c>
      <c r="F939" t="s">
        <v>214</v>
      </c>
      <c r="G939" t="s">
        <v>214</v>
      </c>
      <c r="I939" t="s">
        <v>214</v>
      </c>
      <c r="J939" t="s">
        <v>214</v>
      </c>
      <c r="K939" t="s">
        <v>214</v>
      </c>
      <c r="L939" t="s">
        <v>214</v>
      </c>
      <c r="M939" t="s">
        <v>214</v>
      </c>
      <c r="N939" t="s">
        <v>214</v>
      </c>
      <c r="O939" t="s">
        <v>214</v>
      </c>
      <c r="BA939" t="s">
        <v>3210</v>
      </c>
      <c r="BB939">
        <v>0</v>
      </c>
    </row>
    <row r="940" spans="1:54" x14ac:dyDescent="0.25">
      <c r="A940">
        <v>337752</v>
      </c>
      <c r="B940" t="s">
        <v>121</v>
      </c>
      <c r="C940" t="s">
        <v>214</v>
      </c>
      <c r="E940" t="s">
        <v>214</v>
      </c>
      <c r="F940" t="s">
        <v>214</v>
      </c>
      <c r="G940" t="s">
        <v>214</v>
      </c>
      <c r="H940" t="s">
        <v>214</v>
      </c>
      <c r="J940" t="s">
        <v>214</v>
      </c>
      <c r="K940" t="s">
        <v>214</v>
      </c>
      <c r="L940" t="s">
        <v>214</v>
      </c>
      <c r="M940" t="s">
        <v>214</v>
      </c>
      <c r="N940" t="s">
        <v>214</v>
      </c>
      <c r="O940" t="s">
        <v>214</v>
      </c>
      <c r="BA940" t="s">
        <v>3210</v>
      </c>
      <c r="BB940">
        <v>0</v>
      </c>
    </row>
    <row r="941" spans="1:54" x14ac:dyDescent="0.25">
      <c r="A941">
        <v>337760</v>
      </c>
      <c r="B941" t="s">
        <v>121</v>
      </c>
      <c r="C941" t="s">
        <v>214</v>
      </c>
      <c r="D941" t="s">
        <v>214</v>
      </c>
      <c r="E941" t="s">
        <v>214</v>
      </c>
      <c r="F941" t="s">
        <v>214</v>
      </c>
      <c r="G941" t="s">
        <v>214</v>
      </c>
      <c r="H941" t="s">
        <v>214</v>
      </c>
      <c r="I941" t="s">
        <v>214</v>
      </c>
      <c r="J941" t="s">
        <v>214</v>
      </c>
      <c r="K941" t="s">
        <v>214</v>
      </c>
      <c r="L941" t="s">
        <v>214</v>
      </c>
      <c r="M941" t="s">
        <v>214</v>
      </c>
      <c r="N941" t="s">
        <v>214</v>
      </c>
      <c r="O941" t="s">
        <v>214</v>
      </c>
      <c r="BA941" t="s">
        <v>3210</v>
      </c>
      <c r="BB941">
        <v>0</v>
      </c>
    </row>
    <row r="942" spans="1:54" x14ac:dyDescent="0.25">
      <c r="A942">
        <v>337761</v>
      </c>
      <c r="B942" t="s">
        <v>121</v>
      </c>
      <c r="C942" t="s">
        <v>214</v>
      </c>
      <c r="D942" t="s">
        <v>214</v>
      </c>
      <c r="E942" t="s">
        <v>214</v>
      </c>
      <c r="F942" t="s">
        <v>214</v>
      </c>
      <c r="G942" t="s">
        <v>214</v>
      </c>
      <c r="H942" t="s">
        <v>214</v>
      </c>
      <c r="I942" t="s">
        <v>214</v>
      </c>
      <c r="J942" t="s">
        <v>214</v>
      </c>
      <c r="K942" t="s">
        <v>214</v>
      </c>
      <c r="L942" t="s">
        <v>214</v>
      </c>
      <c r="M942" t="s">
        <v>214</v>
      </c>
      <c r="N942" t="s">
        <v>214</v>
      </c>
      <c r="O942" t="s">
        <v>214</v>
      </c>
      <c r="BA942" t="s">
        <v>3210</v>
      </c>
      <c r="BB942">
        <v>0</v>
      </c>
    </row>
    <row r="943" spans="1:54" x14ac:dyDescent="0.25">
      <c r="A943">
        <v>337764</v>
      </c>
      <c r="B943" t="s">
        <v>121</v>
      </c>
      <c r="C943" t="s">
        <v>214</v>
      </c>
      <c r="D943" t="s">
        <v>214</v>
      </c>
      <c r="E943" t="s">
        <v>214</v>
      </c>
      <c r="F943" t="s">
        <v>214</v>
      </c>
      <c r="G943" t="s">
        <v>214</v>
      </c>
      <c r="H943" t="s">
        <v>214</v>
      </c>
      <c r="I943" t="s">
        <v>214</v>
      </c>
      <c r="J943" t="s">
        <v>214</v>
      </c>
      <c r="K943" t="s">
        <v>214</v>
      </c>
      <c r="L943" t="s">
        <v>214</v>
      </c>
      <c r="M943" t="s">
        <v>214</v>
      </c>
      <c r="N943" t="s">
        <v>214</v>
      </c>
      <c r="O943" t="s">
        <v>214</v>
      </c>
      <c r="BA943" t="s">
        <v>3210</v>
      </c>
      <c r="BB943">
        <v>0</v>
      </c>
    </row>
    <row r="944" spans="1:54" x14ac:dyDescent="0.25">
      <c r="A944">
        <v>337765</v>
      </c>
      <c r="B944" t="s">
        <v>121</v>
      </c>
      <c r="C944" t="s">
        <v>214</v>
      </c>
      <c r="D944" t="s">
        <v>214</v>
      </c>
      <c r="E944" t="s">
        <v>214</v>
      </c>
      <c r="F944" t="s">
        <v>214</v>
      </c>
      <c r="G944" t="s">
        <v>214</v>
      </c>
      <c r="H944" t="s">
        <v>214</v>
      </c>
      <c r="I944" t="s">
        <v>214</v>
      </c>
      <c r="J944" t="s">
        <v>214</v>
      </c>
      <c r="K944" t="s">
        <v>214</v>
      </c>
      <c r="L944" t="s">
        <v>214</v>
      </c>
      <c r="M944" t="s">
        <v>214</v>
      </c>
      <c r="N944" t="s">
        <v>214</v>
      </c>
      <c r="O944" t="s">
        <v>214</v>
      </c>
      <c r="BA944" t="s">
        <v>3210</v>
      </c>
      <c r="BB944">
        <v>0</v>
      </c>
    </row>
    <row r="945" spans="1:54" x14ac:dyDescent="0.25">
      <c r="A945">
        <v>337768</v>
      </c>
      <c r="B945" t="s">
        <v>121</v>
      </c>
      <c r="C945" t="s">
        <v>214</v>
      </c>
      <c r="D945" t="s">
        <v>214</v>
      </c>
      <c r="E945" t="s">
        <v>214</v>
      </c>
      <c r="F945" t="s">
        <v>214</v>
      </c>
      <c r="G945" t="s">
        <v>214</v>
      </c>
      <c r="H945" t="s">
        <v>214</v>
      </c>
      <c r="I945" t="s">
        <v>214</v>
      </c>
      <c r="J945" t="s">
        <v>214</v>
      </c>
      <c r="K945" t="s">
        <v>214</v>
      </c>
      <c r="L945" t="s">
        <v>214</v>
      </c>
      <c r="M945" t="s">
        <v>214</v>
      </c>
      <c r="N945" t="s">
        <v>214</v>
      </c>
      <c r="O945" t="s">
        <v>214</v>
      </c>
      <c r="BA945" t="s">
        <v>3210</v>
      </c>
      <c r="BB945">
        <v>0</v>
      </c>
    </row>
    <row r="946" spans="1:54" x14ac:dyDescent="0.25">
      <c r="A946">
        <v>337769</v>
      </c>
      <c r="B946" t="s">
        <v>121</v>
      </c>
      <c r="C946" t="s">
        <v>214</v>
      </c>
      <c r="E946" t="s">
        <v>214</v>
      </c>
      <c r="F946" t="s">
        <v>214</v>
      </c>
      <c r="G946" t="s">
        <v>214</v>
      </c>
      <c r="H946" t="s">
        <v>214</v>
      </c>
      <c r="I946" t="s">
        <v>214</v>
      </c>
      <c r="J946" t="s">
        <v>214</v>
      </c>
      <c r="K946" t="s">
        <v>214</v>
      </c>
      <c r="L946" t="s">
        <v>214</v>
      </c>
      <c r="M946" t="s">
        <v>214</v>
      </c>
      <c r="N946" t="s">
        <v>214</v>
      </c>
      <c r="O946" t="s">
        <v>214</v>
      </c>
      <c r="BA946" t="s">
        <v>3210</v>
      </c>
      <c r="BB946">
        <v>0</v>
      </c>
    </row>
    <row r="947" spans="1:54" x14ac:dyDescent="0.25">
      <c r="A947">
        <v>337770</v>
      </c>
      <c r="B947" t="s">
        <v>121</v>
      </c>
      <c r="C947" t="s">
        <v>214</v>
      </c>
      <c r="D947" t="s">
        <v>214</v>
      </c>
      <c r="E947" t="s">
        <v>214</v>
      </c>
      <c r="F947" t="s">
        <v>214</v>
      </c>
      <c r="G947" t="s">
        <v>214</v>
      </c>
      <c r="H947" t="s">
        <v>214</v>
      </c>
      <c r="I947" t="s">
        <v>214</v>
      </c>
      <c r="J947" t="s">
        <v>214</v>
      </c>
      <c r="K947" t="s">
        <v>214</v>
      </c>
      <c r="L947" t="s">
        <v>214</v>
      </c>
      <c r="M947" t="s">
        <v>214</v>
      </c>
      <c r="N947" t="s">
        <v>214</v>
      </c>
      <c r="O947" t="s">
        <v>214</v>
      </c>
      <c r="BA947" t="s">
        <v>3210</v>
      </c>
      <c r="BB947">
        <v>0</v>
      </c>
    </row>
    <row r="948" spans="1:54" x14ac:dyDescent="0.25">
      <c r="A948">
        <v>337774</v>
      </c>
      <c r="B948" t="s">
        <v>121</v>
      </c>
      <c r="C948" t="s">
        <v>214</v>
      </c>
      <c r="D948" t="s">
        <v>214</v>
      </c>
      <c r="E948" t="s">
        <v>214</v>
      </c>
      <c r="H948" t="s">
        <v>214</v>
      </c>
      <c r="I948" t="s">
        <v>214</v>
      </c>
      <c r="J948" t="s">
        <v>214</v>
      </c>
      <c r="K948" t="s">
        <v>214</v>
      </c>
      <c r="L948" t="s">
        <v>214</v>
      </c>
      <c r="M948" t="s">
        <v>214</v>
      </c>
      <c r="N948" t="s">
        <v>214</v>
      </c>
      <c r="O948" t="s">
        <v>214</v>
      </c>
      <c r="BA948" t="s">
        <v>3210</v>
      </c>
      <c r="BB948">
        <v>0</v>
      </c>
    </row>
    <row r="949" spans="1:54" x14ac:dyDescent="0.25">
      <c r="A949">
        <v>337776</v>
      </c>
      <c r="B949" t="s">
        <v>121</v>
      </c>
      <c r="C949" t="s">
        <v>214</v>
      </c>
      <c r="D949" t="s">
        <v>214</v>
      </c>
      <c r="E949" t="s">
        <v>214</v>
      </c>
      <c r="F949" t="s">
        <v>214</v>
      </c>
      <c r="G949" t="s">
        <v>214</v>
      </c>
      <c r="H949" t="s">
        <v>214</v>
      </c>
      <c r="I949" t="s">
        <v>214</v>
      </c>
      <c r="J949" t="s">
        <v>214</v>
      </c>
      <c r="K949" t="s">
        <v>214</v>
      </c>
      <c r="L949" t="s">
        <v>214</v>
      </c>
      <c r="M949" t="s">
        <v>214</v>
      </c>
      <c r="N949" t="s">
        <v>214</v>
      </c>
      <c r="O949" t="s">
        <v>214</v>
      </c>
      <c r="BA949" t="s">
        <v>3210</v>
      </c>
      <c r="BB949">
        <v>0</v>
      </c>
    </row>
    <row r="950" spans="1:54" x14ac:dyDescent="0.25">
      <c r="A950">
        <v>337779</v>
      </c>
      <c r="B950" t="s">
        <v>121</v>
      </c>
      <c r="H950" t="s">
        <v>214</v>
      </c>
      <c r="I950" t="s">
        <v>214</v>
      </c>
      <c r="K950" t="s">
        <v>214</v>
      </c>
      <c r="N950" t="s">
        <v>214</v>
      </c>
      <c r="O950" t="s">
        <v>214</v>
      </c>
      <c r="BA950" t="s">
        <v>3210</v>
      </c>
      <c r="BB950">
        <v>0</v>
      </c>
    </row>
    <row r="951" spans="1:54" x14ac:dyDescent="0.25">
      <c r="A951">
        <v>337780</v>
      </c>
      <c r="B951" t="s">
        <v>121</v>
      </c>
      <c r="C951" t="s">
        <v>214</v>
      </c>
      <c r="D951" t="s">
        <v>214</v>
      </c>
      <c r="G951" t="s">
        <v>214</v>
      </c>
      <c r="I951" t="s">
        <v>214</v>
      </c>
      <c r="J951" t="s">
        <v>214</v>
      </c>
      <c r="K951" t="s">
        <v>214</v>
      </c>
      <c r="M951" t="s">
        <v>214</v>
      </c>
      <c r="N951" t="s">
        <v>214</v>
      </c>
      <c r="O951" t="s">
        <v>214</v>
      </c>
      <c r="BA951" t="s">
        <v>3210</v>
      </c>
      <c r="BB951">
        <v>0</v>
      </c>
    </row>
    <row r="952" spans="1:54" x14ac:dyDescent="0.25">
      <c r="A952">
        <v>337784</v>
      </c>
      <c r="B952" t="s">
        <v>121</v>
      </c>
      <c r="C952" t="s">
        <v>214</v>
      </c>
      <c r="D952" t="s">
        <v>214</v>
      </c>
      <c r="E952" t="s">
        <v>214</v>
      </c>
      <c r="F952" t="s">
        <v>214</v>
      </c>
      <c r="G952" t="s">
        <v>214</v>
      </c>
      <c r="H952" t="s">
        <v>214</v>
      </c>
      <c r="I952" t="s">
        <v>214</v>
      </c>
      <c r="J952" t="s">
        <v>214</v>
      </c>
      <c r="K952" t="s">
        <v>214</v>
      </c>
      <c r="L952" t="s">
        <v>214</v>
      </c>
      <c r="M952" t="s">
        <v>214</v>
      </c>
      <c r="N952" t="s">
        <v>214</v>
      </c>
      <c r="O952" t="s">
        <v>214</v>
      </c>
      <c r="BA952" t="s">
        <v>3210</v>
      </c>
      <c r="BB952">
        <v>0</v>
      </c>
    </row>
    <row r="953" spans="1:54" x14ac:dyDescent="0.25">
      <c r="A953">
        <v>337785</v>
      </c>
      <c r="B953" t="s">
        <v>121</v>
      </c>
      <c r="C953" t="s">
        <v>214</v>
      </c>
      <c r="D953" t="s">
        <v>214</v>
      </c>
      <c r="E953" t="s">
        <v>214</v>
      </c>
      <c r="F953" t="s">
        <v>214</v>
      </c>
      <c r="G953" t="s">
        <v>214</v>
      </c>
      <c r="H953" t="s">
        <v>214</v>
      </c>
      <c r="I953" t="s">
        <v>214</v>
      </c>
      <c r="J953" t="s">
        <v>214</v>
      </c>
      <c r="K953" t="s">
        <v>214</v>
      </c>
      <c r="L953" t="s">
        <v>214</v>
      </c>
      <c r="M953" t="s">
        <v>214</v>
      </c>
      <c r="N953" t="s">
        <v>214</v>
      </c>
      <c r="O953" t="s">
        <v>214</v>
      </c>
      <c r="BA953" t="s">
        <v>3210</v>
      </c>
      <c r="BB953">
        <v>0</v>
      </c>
    </row>
    <row r="954" spans="1:54" x14ac:dyDescent="0.25">
      <c r="A954">
        <v>337788</v>
      </c>
      <c r="B954" t="s">
        <v>121</v>
      </c>
      <c r="C954" t="s">
        <v>214</v>
      </c>
      <c r="D954" t="s">
        <v>214</v>
      </c>
      <c r="E954" t="s">
        <v>214</v>
      </c>
      <c r="F954" t="s">
        <v>214</v>
      </c>
      <c r="G954" t="s">
        <v>214</v>
      </c>
      <c r="H954" t="s">
        <v>214</v>
      </c>
      <c r="I954" t="s">
        <v>214</v>
      </c>
      <c r="J954" t="s">
        <v>214</v>
      </c>
      <c r="K954" t="s">
        <v>214</v>
      </c>
      <c r="L954" t="s">
        <v>214</v>
      </c>
      <c r="M954" t="s">
        <v>214</v>
      </c>
      <c r="N954" t="s">
        <v>214</v>
      </c>
      <c r="O954" t="s">
        <v>214</v>
      </c>
      <c r="BA954" t="s">
        <v>3210</v>
      </c>
      <c r="BB954">
        <v>0</v>
      </c>
    </row>
    <row r="955" spans="1:54" x14ac:dyDescent="0.25">
      <c r="A955">
        <v>337789</v>
      </c>
      <c r="B955" t="s">
        <v>121</v>
      </c>
      <c r="C955" t="s">
        <v>214</v>
      </c>
      <c r="D955" t="s">
        <v>214</v>
      </c>
      <c r="E955" t="s">
        <v>214</v>
      </c>
      <c r="F955" t="s">
        <v>214</v>
      </c>
      <c r="G955" t="s">
        <v>214</v>
      </c>
      <c r="H955" t="s">
        <v>214</v>
      </c>
      <c r="I955" t="s">
        <v>214</v>
      </c>
      <c r="J955" t="s">
        <v>214</v>
      </c>
      <c r="K955" t="s">
        <v>214</v>
      </c>
      <c r="L955" t="s">
        <v>214</v>
      </c>
      <c r="M955" t="s">
        <v>214</v>
      </c>
      <c r="N955" t="s">
        <v>214</v>
      </c>
      <c r="O955" t="s">
        <v>214</v>
      </c>
      <c r="BA955" t="s">
        <v>3210</v>
      </c>
      <c r="BB955">
        <v>0</v>
      </c>
    </row>
    <row r="956" spans="1:54" x14ac:dyDescent="0.25">
      <c r="A956">
        <v>337790</v>
      </c>
      <c r="B956" t="s">
        <v>121</v>
      </c>
      <c r="C956" t="s">
        <v>214</v>
      </c>
      <c r="D956" t="s">
        <v>214</v>
      </c>
      <c r="E956" t="s">
        <v>214</v>
      </c>
      <c r="F956" t="s">
        <v>214</v>
      </c>
      <c r="G956" t="s">
        <v>214</v>
      </c>
      <c r="H956" t="s">
        <v>214</v>
      </c>
      <c r="I956" t="s">
        <v>214</v>
      </c>
      <c r="J956" t="s">
        <v>214</v>
      </c>
      <c r="K956" t="s">
        <v>214</v>
      </c>
      <c r="L956" t="s">
        <v>214</v>
      </c>
      <c r="M956" t="s">
        <v>214</v>
      </c>
      <c r="N956" t="s">
        <v>214</v>
      </c>
      <c r="O956" t="s">
        <v>214</v>
      </c>
      <c r="BA956" t="s">
        <v>3210</v>
      </c>
      <c r="BB956">
        <v>0</v>
      </c>
    </row>
    <row r="957" spans="1:54" x14ac:dyDescent="0.25">
      <c r="A957">
        <v>337791</v>
      </c>
      <c r="B957" t="s">
        <v>121</v>
      </c>
      <c r="C957" t="s">
        <v>214</v>
      </c>
      <c r="E957" t="s">
        <v>214</v>
      </c>
      <c r="F957" t="s">
        <v>214</v>
      </c>
      <c r="G957" t="s">
        <v>214</v>
      </c>
      <c r="H957" t="s">
        <v>214</v>
      </c>
      <c r="I957" t="s">
        <v>214</v>
      </c>
      <c r="J957" t="s">
        <v>214</v>
      </c>
      <c r="K957" t="s">
        <v>214</v>
      </c>
      <c r="L957" t="s">
        <v>214</v>
      </c>
      <c r="M957" t="s">
        <v>214</v>
      </c>
      <c r="N957" t="s">
        <v>214</v>
      </c>
      <c r="O957" t="s">
        <v>214</v>
      </c>
      <c r="BA957" t="s">
        <v>3210</v>
      </c>
      <c r="BB957">
        <v>0</v>
      </c>
    </row>
    <row r="958" spans="1:54" x14ac:dyDescent="0.25">
      <c r="A958">
        <v>337793</v>
      </c>
      <c r="B958" t="s">
        <v>121</v>
      </c>
      <c r="C958" t="s">
        <v>214</v>
      </c>
      <c r="D958" t="s">
        <v>214</v>
      </c>
      <c r="F958" t="s">
        <v>214</v>
      </c>
      <c r="G958" t="s">
        <v>214</v>
      </c>
      <c r="J958" t="s">
        <v>214</v>
      </c>
      <c r="K958" t="s">
        <v>214</v>
      </c>
      <c r="L958" t="s">
        <v>214</v>
      </c>
      <c r="M958" t="s">
        <v>214</v>
      </c>
      <c r="N958" t="s">
        <v>214</v>
      </c>
      <c r="O958" t="s">
        <v>214</v>
      </c>
      <c r="BA958" t="s">
        <v>3210</v>
      </c>
      <c r="BB958">
        <v>0</v>
      </c>
    </row>
    <row r="959" spans="1:54" x14ac:dyDescent="0.25">
      <c r="A959">
        <v>337795</v>
      </c>
      <c r="B959" t="s">
        <v>121</v>
      </c>
      <c r="C959" t="s">
        <v>214</v>
      </c>
      <c r="G959" t="s">
        <v>214</v>
      </c>
      <c r="I959" t="s">
        <v>214</v>
      </c>
      <c r="J959" t="s">
        <v>214</v>
      </c>
      <c r="K959" t="s">
        <v>214</v>
      </c>
      <c r="L959" t="s">
        <v>214</v>
      </c>
      <c r="M959" t="s">
        <v>214</v>
      </c>
      <c r="N959" t="s">
        <v>214</v>
      </c>
      <c r="O959" t="s">
        <v>214</v>
      </c>
      <c r="BA959" t="s">
        <v>3210</v>
      </c>
      <c r="BB959">
        <v>0</v>
      </c>
    </row>
    <row r="960" spans="1:54" x14ac:dyDescent="0.25">
      <c r="A960">
        <v>337798</v>
      </c>
      <c r="B960" t="s">
        <v>121</v>
      </c>
      <c r="C960" t="s">
        <v>214</v>
      </c>
      <c r="D960" t="s">
        <v>214</v>
      </c>
      <c r="F960" t="s">
        <v>214</v>
      </c>
      <c r="G960" t="s">
        <v>214</v>
      </c>
      <c r="H960" t="s">
        <v>214</v>
      </c>
      <c r="I960" t="s">
        <v>214</v>
      </c>
      <c r="J960" t="s">
        <v>214</v>
      </c>
      <c r="K960" t="s">
        <v>214</v>
      </c>
      <c r="L960" t="s">
        <v>214</v>
      </c>
      <c r="M960" t="s">
        <v>214</v>
      </c>
      <c r="N960" t="s">
        <v>214</v>
      </c>
      <c r="O960" t="s">
        <v>214</v>
      </c>
      <c r="BA960" t="s">
        <v>3210</v>
      </c>
      <c r="BB960">
        <v>0</v>
      </c>
    </row>
    <row r="961" spans="1:54" x14ac:dyDescent="0.25">
      <c r="A961">
        <v>337802</v>
      </c>
      <c r="B961" t="s">
        <v>121</v>
      </c>
      <c r="G961" t="s">
        <v>214</v>
      </c>
      <c r="H961" t="s">
        <v>214</v>
      </c>
      <c r="J961" t="s">
        <v>214</v>
      </c>
      <c r="K961" t="s">
        <v>214</v>
      </c>
      <c r="L961" t="s">
        <v>214</v>
      </c>
      <c r="M961" t="s">
        <v>214</v>
      </c>
      <c r="N961" t="s">
        <v>214</v>
      </c>
      <c r="O961" t="s">
        <v>214</v>
      </c>
      <c r="BA961" t="s">
        <v>3210</v>
      </c>
      <c r="BB961">
        <v>0</v>
      </c>
    </row>
    <row r="962" spans="1:54" x14ac:dyDescent="0.25">
      <c r="A962">
        <v>337803</v>
      </c>
      <c r="B962" t="s">
        <v>121</v>
      </c>
      <c r="C962" t="s">
        <v>214</v>
      </c>
      <c r="D962" t="s">
        <v>214</v>
      </c>
      <c r="E962" t="s">
        <v>214</v>
      </c>
      <c r="F962" t="s">
        <v>214</v>
      </c>
      <c r="G962" t="s">
        <v>214</v>
      </c>
      <c r="H962" t="s">
        <v>214</v>
      </c>
      <c r="I962" t="s">
        <v>214</v>
      </c>
      <c r="J962" t="s">
        <v>214</v>
      </c>
      <c r="K962" t="s">
        <v>214</v>
      </c>
      <c r="L962" t="s">
        <v>214</v>
      </c>
      <c r="M962" t="s">
        <v>214</v>
      </c>
      <c r="N962" t="s">
        <v>214</v>
      </c>
      <c r="O962" t="s">
        <v>214</v>
      </c>
      <c r="BA962" t="s">
        <v>3210</v>
      </c>
      <c r="BB962">
        <v>0</v>
      </c>
    </row>
    <row r="963" spans="1:54" x14ac:dyDescent="0.25">
      <c r="A963">
        <v>337804</v>
      </c>
      <c r="B963" t="s">
        <v>121</v>
      </c>
      <c r="C963" t="s">
        <v>214</v>
      </c>
      <c r="D963" t="s">
        <v>214</v>
      </c>
      <c r="E963" t="s">
        <v>214</v>
      </c>
      <c r="F963" t="s">
        <v>214</v>
      </c>
      <c r="G963" t="s">
        <v>214</v>
      </c>
      <c r="H963" t="s">
        <v>214</v>
      </c>
      <c r="I963" t="s">
        <v>214</v>
      </c>
      <c r="J963" t="s">
        <v>214</v>
      </c>
      <c r="K963" t="s">
        <v>214</v>
      </c>
      <c r="L963" t="s">
        <v>214</v>
      </c>
      <c r="M963" t="s">
        <v>214</v>
      </c>
      <c r="N963" t="s">
        <v>214</v>
      </c>
      <c r="O963" t="s">
        <v>214</v>
      </c>
      <c r="BA963" t="s">
        <v>3210</v>
      </c>
      <c r="BB963">
        <v>0</v>
      </c>
    </row>
    <row r="964" spans="1:54" x14ac:dyDescent="0.25">
      <c r="A964">
        <v>337806</v>
      </c>
      <c r="B964" t="s">
        <v>121</v>
      </c>
      <c r="C964" t="s">
        <v>214</v>
      </c>
      <c r="D964" t="s">
        <v>214</v>
      </c>
      <c r="E964" t="s">
        <v>214</v>
      </c>
      <c r="F964" t="s">
        <v>214</v>
      </c>
      <c r="G964" t="s">
        <v>214</v>
      </c>
      <c r="H964" t="s">
        <v>214</v>
      </c>
      <c r="I964" t="s">
        <v>214</v>
      </c>
      <c r="J964" t="s">
        <v>214</v>
      </c>
      <c r="K964" t="s">
        <v>214</v>
      </c>
      <c r="L964" t="s">
        <v>214</v>
      </c>
      <c r="M964" t="s">
        <v>214</v>
      </c>
      <c r="N964" t="s">
        <v>214</v>
      </c>
      <c r="O964" t="s">
        <v>214</v>
      </c>
      <c r="BA964" t="s">
        <v>3210</v>
      </c>
      <c r="BB964">
        <v>0</v>
      </c>
    </row>
    <row r="965" spans="1:54" x14ac:dyDescent="0.25">
      <c r="A965">
        <v>337808</v>
      </c>
      <c r="B965" t="s">
        <v>121</v>
      </c>
      <c r="C965" t="s">
        <v>214</v>
      </c>
      <c r="D965" t="s">
        <v>214</v>
      </c>
      <c r="E965" t="s">
        <v>214</v>
      </c>
      <c r="F965" t="s">
        <v>214</v>
      </c>
      <c r="G965" t="s">
        <v>214</v>
      </c>
      <c r="H965" t="s">
        <v>214</v>
      </c>
      <c r="I965" t="s">
        <v>214</v>
      </c>
      <c r="J965" t="s">
        <v>214</v>
      </c>
      <c r="K965" t="s">
        <v>214</v>
      </c>
      <c r="L965" t="s">
        <v>214</v>
      </c>
      <c r="M965" t="s">
        <v>214</v>
      </c>
      <c r="N965" t="s">
        <v>214</v>
      </c>
      <c r="O965" t="s">
        <v>214</v>
      </c>
      <c r="BA965" t="s">
        <v>3210</v>
      </c>
      <c r="BB965">
        <v>0</v>
      </c>
    </row>
    <row r="966" spans="1:54" x14ac:dyDescent="0.25">
      <c r="A966">
        <v>337810</v>
      </c>
      <c r="B966" t="s">
        <v>121</v>
      </c>
      <c r="C966" t="s">
        <v>214</v>
      </c>
      <c r="D966" t="s">
        <v>214</v>
      </c>
      <c r="E966" t="s">
        <v>214</v>
      </c>
      <c r="F966" t="s">
        <v>214</v>
      </c>
      <c r="G966" t="s">
        <v>214</v>
      </c>
      <c r="H966" t="s">
        <v>214</v>
      </c>
      <c r="I966" t="s">
        <v>214</v>
      </c>
      <c r="J966" t="s">
        <v>214</v>
      </c>
      <c r="K966" t="s">
        <v>214</v>
      </c>
      <c r="L966" t="s">
        <v>214</v>
      </c>
      <c r="M966" t="s">
        <v>214</v>
      </c>
      <c r="N966" t="s">
        <v>214</v>
      </c>
      <c r="O966" t="s">
        <v>214</v>
      </c>
      <c r="BA966" t="s">
        <v>3210</v>
      </c>
      <c r="BB966">
        <v>0</v>
      </c>
    </row>
    <row r="967" spans="1:54" x14ac:dyDescent="0.25">
      <c r="A967">
        <v>337811</v>
      </c>
      <c r="B967" t="s">
        <v>121</v>
      </c>
      <c r="C967" t="s">
        <v>214</v>
      </c>
      <c r="D967" t="s">
        <v>214</v>
      </c>
      <c r="E967" t="s">
        <v>214</v>
      </c>
      <c r="F967" t="s">
        <v>214</v>
      </c>
      <c r="G967" t="s">
        <v>214</v>
      </c>
      <c r="H967" t="s">
        <v>214</v>
      </c>
      <c r="I967" t="s">
        <v>214</v>
      </c>
      <c r="J967" t="s">
        <v>214</v>
      </c>
      <c r="K967" t="s">
        <v>214</v>
      </c>
      <c r="L967" t="s">
        <v>214</v>
      </c>
      <c r="M967" t="s">
        <v>214</v>
      </c>
      <c r="N967" t="s">
        <v>214</v>
      </c>
      <c r="O967" t="s">
        <v>214</v>
      </c>
      <c r="BA967" t="s">
        <v>3210</v>
      </c>
      <c r="BB967">
        <v>0</v>
      </c>
    </row>
    <row r="968" spans="1:54" x14ac:dyDescent="0.25">
      <c r="A968">
        <v>337812</v>
      </c>
      <c r="B968" t="s">
        <v>121</v>
      </c>
      <c r="C968" t="s">
        <v>214</v>
      </c>
      <c r="E968" t="s">
        <v>214</v>
      </c>
      <c r="F968" t="s">
        <v>214</v>
      </c>
      <c r="H968" t="s">
        <v>214</v>
      </c>
      <c r="J968" t="s">
        <v>214</v>
      </c>
      <c r="K968" t="s">
        <v>214</v>
      </c>
      <c r="L968" t="s">
        <v>214</v>
      </c>
      <c r="M968" t="s">
        <v>214</v>
      </c>
      <c r="N968" t="s">
        <v>214</v>
      </c>
      <c r="O968" t="s">
        <v>214</v>
      </c>
      <c r="BA968" t="s">
        <v>3210</v>
      </c>
      <c r="BB968">
        <v>0</v>
      </c>
    </row>
    <row r="969" spans="1:54" x14ac:dyDescent="0.25">
      <c r="A969">
        <v>337815</v>
      </c>
      <c r="B969" t="s">
        <v>121</v>
      </c>
      <c r="C969" t="s">
        <v>214</v>
      </c>
      <c r="D969" t="s">
        <v>214</v>
      </c>
      <c r="E969" t="s">
        <v>214</v>
      </c>
      <c r="F969" t="s">
        <v>214</v>
      </c>
      <c r="G969" t="s">
        <v>214</v>
      </c>
      <c r="H969" t="s">
        <v>214</v>
      </c>
      <c r="I969" t="s">
        <v>214</v>
      </c>
      <c r="J969" t="s">
        <v>214</v>
      </c>
      <c r="K969" t="s">
        <v>214</v>
      </c>
      <c r="L969" t="s">
        <v>214</v>
      </c>
      <c r="M969" t="s">
        <v>214</v>
      </c>
      <c r="N969" t="s">
        <v>214</v>
      </c>
      <c r="O969" t="s">
        <v>214</v>
      </c>
      <c r="BA969" t="s">
        <v>3210</v>
      </c>
      <c r="BB969">
        <v>0</v>
      </c>
    </row>
    <row r="970" spans="1:54" x14ac:dyDescent="0.25">
      <c r="A970">
        <v>337817</v>
      </c>
      <c r="B970" t="s">
        <v>121</v>
      </c>
      <c r="C970" t="s">
        <v>214</v>
      </c>
      <c r="D970" t="s">
        <v>214</v>
      </c>
      <c r="E970" t="s">
        <v>214</v>
      </c>
      <c r="F970" t="s">
        <v>214</v>
      </c>
      <c r="G970" t="s">
        <v>214</v>
      </c>
      <c r="H970" t="s">
        <v>214</v>
      </c>
      <c r="I970" t="s">
        <v>214</v>
      </c>
      <c r="J970" t="s">
        <v>214</v>
      </c>
      <c r="K970" t="s">
        <v>214</v>
      </c>
      <c r="L970" t="s">
        <v>214</v>
      </c>
      <c r="M970" t="s">
        <v>214</v>
      </c>
      <c r="N970" t="s">
        <v>214</v>
      </c>
      <c r="O970" t="s">
        <v>214</v>
      </c>
      <c r="BA970" t="s">
        <v>3210</v>
      </c>
      <c r="BB970">
        <v>0</v>
      </c>
    </row>
    <row r="971" spans="1:54" x14ac:dyDescent="0.25">
      <c r="A971">
        <v>337819</v>
      </c>
      <c r="B971" t="s">
        <v>121</v>
      </c>
      <c r="C971" t="s">
        <v>214</v>
      </c>
      <c r="D971" t="s">
        <v>214</v>
      </c>
      <c r="F971" t="s">
        <v>214</v>
      </c>
      <c r="G971" t="s">
        <v>214</v>
      </c>
      <c r="J971" t="s">
        <v>214</v>
      </c>
      <c r="K971" t="s">
        <v>214</v>
      </c>
      <c r="L971" t="s">
        <v>214</v>
      </c>
      <c r="M971" t="s">
        <v>214</v>
      </c>
      <c r="N971" t="s">
        <v>214</v>
      </c>
      <c r="O971" t="s">
        <v>214</v>
      </c>
      <c r="BA971" t="s">
        <v>3210</v>
      </c>
      <c r="BB971">
        <v>0</v>
      </c>
    </row>
    <row r="972" spans="1:54" x14ac:dyDescent="0.25">
      <c r="A972">
        <v>337820</v>
      </c>
      <c r="B972" t="s">
        <v>121</v>
      </c>
      <c r="C972" t="s">
        <v>214</v>
      </c>
      <c r="D972" t="s">
        <v>214</v>
      </c>
      <c r="E972" t="s">
        <v>214</v>
      </c>
      <c r="F972" t="s">
        <v>214</v>
      </c>
      <c r="G972" t="s">
        <v>214</v>
      </c>
      <c r="H972" t="s">
        <v>214</v>
      </c>
      <c r="I972" t="s">
        <v>214</v>
      </c>
      <c r="J972" t="s">
        <v>214</v>
      </c>
      <c r="K972" t="s">
        <v>214</v>
      </c>
      <c r="L972" t="s">
        <v>214</v>
      </c>
      <c r="M972" t="s">
        <v>214</v>
      </c>
      <c r="N972" t="s">
        <v>214</v>
      </c>
      <c r="O972" t="s">
        <v>214</v>
      </c>
      <c r="BA972" t="s">
        <v>3210</v>
      </c>
      <c r="BB972">
        <v>0</v>
      </c>
    </row>
    <row r="973" spans="1:54" x14ac:dyDescent="0.25">
      <c r="A973">
        <v>337823</v>
      </c>
      <c r="B973" t="s">
        <v>121</v>
      </c>
      <c r="C973" t="s">
        <v>214</v>
      </c>
      <c r="D973" t="s">
        <v>214</v>
      </c>
      <c r="E973" t="s">
        <v>214</v>
      </c>
      <c r="F973" t="s">
        <v>214</v>
      </c>
      <c r="G973" t="s">
        <v>214</v>
      </c>
      <c r="H973" t="s">
        <v>214</v>
      </c>
      <c r="I973" t="s">
        <v>214</v>
      </c>
      <c r="J973" t="s">
        <v>214</v>
      </c>
      <c r="K973" t="s">
        <v>214</v>
      </c>
      <c r="L973" t="s">
        <v>214</v>
      </c>
      <c r="M973" t="s">
        <v>214</v>
      </c>
      <c r="N973" t="s">
        <v>214</v>
      </c>
      <c r="O973" t="s">
        <v>214</v>
      </c>
      <c r="BA973" t="s">
        <v>3210</v>
      </c>
      <c r="BB973">
        <v>0</v>
      </c>
    </row>
    <row r="974" spans="1:54" x14ac:dyDescent="0.25">
      <c r="A974">
        <v>337826</v>
      </c>
      <c r="B974" t="s">
        <v>121</v>
      </c>
      <c r="C974" t="s">
        <v>214</v>
      </c>
      <c r="D974" t="s">
        <v>214</v>
      </c>
      <c r="E974" t="s">
        <v>214</v>
      </c>
      <c r="F974" t="s">
        <v>214</v>
      </c>
      <c r="G974" t="s">
        <v>214</v>
      </c>
      <c r="H974" t="s">
        <v>214</v>
      </c>
      <c r="I974" t="s">
        <v>214</v>
      </c>
      <c r="J974" t="s">
        <v>214</v>
      </c>
      <c r="K974" t="s">
        <v>214</v>
      </c>
      <c r="L974" t="s">
        <v>214</v>
      </c>
      <c r="M974" t="s">
        <v>214</v>
      </c>
      <c r="N974" t="s">
        <v>214</v>
      </c>
      <c r="O974" t="s">
        <v>214</v>
      </c>
      <c r="BA974" t="s">
        <v>3210</v>
      </c>
      <c r="BB974">
        <v>0</v>
      </c>
    </row>
    <row r="975" spans="1:54" x14ac:dyDescent="0.25">
      <c r="A975">
        <v>337831</v>
      </c>
      <c r="B975" t="s">
        <v>121</v>
      </c>
      <c r="D975" t="s">
        <v>214</v>
      </c>
      <c r="E975" t="s">
        <v>214</v>
      </c>
      <c r="G975" t="s">
        <v>214</v>
      </c>
      <c r="H975" t="s">
        <v>214</v>
      </c>
      <c r="I975" t="s">
        <v>214</v>
      </c>
      <c r="J975" t="s">
        <v>214</v>
      </c>
      <c r="K975" t="s">
        <v>214</v>
      </c>
      <c r="L975" t="s">
        <v>214</v>
      </c>
      <c r="M975" t="s">
        <v>214</v>
      </c>
      <c r="N975" t="s">
        <v>214</v>
      </c>
      <c r="O975" t="s">
        <v>214</v>
      </c>
      <c r="BA975" t="s">
        <v>3210</v>
      </c>
      <c r="BB975">
        <v>0</v>
      </c>
    </row>
    <row r="976" spans="1:54" x14ac:dyDescent="0.25">
      <c r="A976">
        <v>337833</v>
      </c>
      <c r="B976" t="s">
        <v>121</v>
      </c>
      <c r="C976" t="s">
        <v>214</v>
      </c>
      <c r="E976" t="s">
        <v>214</v>
      </c>
      <c r="F976" t="s">
        <v>214</v>
      </c>
      <c r="G976" t="s">
        <v>214</v>
      </c>
      <c r="J976" t="s">
        <v>214</v>
      </c>
      <c r="K976" t="s">
        <v>214</v>
      </c>
      <c r="L976" t="s">
        <v>214</v>
      </c>
      <c r="M976" t="s">
        <v>214</v>
      </c>
      <c r="N976" t="s">
        <v>214</v>
      </c>
      <c r="O976" t="s">
        <v>214</v>
      </c>
      <c r="BA976" t="s">
        <v>3210</v>
      </c>
      <c r="BB976">
        <v>0</v>
      </c>
    </row>
    <row r="977" spans="1:54" x14ac:dyDescent="0.25">
      <c r="A977">
        <v>337834</v>
      </c>
      <c r="B977" t="s">
        <v>121</v>
      </c>
      <c r="C977" t="s">
        <v>214</v>
      </c>
      <c r="D977" t="s">
        <v>214</v>
      </c>
      <c r="E977" t="s">
        <v>214</v>
      </c>
      <c r="F977" t="s">
        <v>214</v>
      </c>
      <c r="G977" t="s">
        <v>214</v>
      </c>
      <c r="H977" t="s">
        <v>214</v>
      </c>
      <c r="I977" t="s">
        <v>214</v>
      </c>
      <c r="J977" t="s">
        <v>214</v>
      </c>
      <c r="K977" t="s">
        <v>214</v>
      </c>
      <c r="L977" t="s">
        <v>214</v>
      </c>
      <c r="M977" t="s">
        <v>214</v>
      </c>
      <c r="N977" t="s">
        <v>214</v>
      </c>
      <c r="O977" t="s">
        <v>214</v>
      </c>
      <c r="BA977" t="s">
        <v>3210</v>
      </c>
      <c r="BB977">
        <v>0</v>
      </c>
    </row>
    <row r="978" spans="1:54" x14ac:dyDescent="0.25">
      <c r="A978">
        <v>337835</v>
      </c>
      <c r="B978" t="s">
        <v>121</v>
      </c>
      <c r="C978" t="s">
        <v>214</v>
      </c>
      <c r="D978" t="s">
        <v>214</v>
      </c>
      <c r="E978" t="s">
        <v>214</v>
      </c>
      <c r="F978" t="s">
        <v>214</v>
      </c>
      <c r="G978" t="s">
        <v>214</v>
      </c>
      <c r="H978" t="s">
        <v>214</v>
      </c>
      <c r="I978" t="s">
        <v>214</v>
      </c>
      <c r="J978" t="s">
        <v>214</v>
      </c>
      <c r="K978" t="s">
        <v>214</v>
      </c>
      <c r="L978" t="s">
        <v>214</v>
      </c>
      <c r="M978" t="s">
        <v>214</v>
      </c>
      <c r="N978" t="s">
        <v>214</v>
      </c>
      <c r="O978" t="s">
        <v>214</v>
      </c>
      <c r="BA978" t="s">
        <v>3210</v>
      </c>
      <c r="BB978">
        <v>0</v>
      </c>
    </row>
    <row r="979" spans="1:54" x14ac:dyDescent="0.25">
      <c r="A979">
        <v>337837</v>
      </c>
      <c r="B979" t="s">
        <v>121</v>
      </c>
      <c r="C979" t="s">
        <v>214</v>
      </c>
      <c r="D979" t="s">
        <v>214</v>
      </c>
      <c r="E979" t="s">
        <v>214</v>
      </c>
      <c r="F979" t="s">
        <v>214</v>
      </c>
      <c r="G979" t="s">
        <v>214</v>
      </c>
      <c r="H979" t="s">
        <v>214</v>
      </c>
      <c r="I979" t="s">
        <v>214</v>
      </c>
      <c r="J979" t="s">
        <v>214</v>
      </c>
      <c r="K979" t="s">
        <v>214</v>
      </c>
      <c r="L979" t="s">
        <v>214</v>
      </c>
      <c r="M979" t="s">
        <v>214</v>
      </c>
      <c r="N979" t="s">
        <v>214</v>
      </c>
      <c r="O979" t="s">
        <v>214</v>
      </c>
      <c r="BA979" t="s">
        <v>3210</v>
      </c>
      <c r="BB979">
        <v>0</v>
      </c>
    </row>
    <row r="980" spans="1:54" x14ac:dyDescent="0.25">
      <c r="A980">
        <v>337845</v>
      </c>
      <c r="B980" t="s">
        <v>121</v>
      </c>
      <c r="C980" t="s">
        <v>214</v>
      </c>
      <c r="D980" t="s">
        <v>214</v>
      </c>
      <c r="E980" t="s">
        <v>214</v>
      </c>
      <c r="F980" t="s">
        <v>214</v>
      </c>
      <c r="G980" t="s">
        <v>214</v>
      </c>
      <c r="H980" t="s">
        <v>214</v>
      </c>
      <c r="I980" t="s">
        <v>214</v>
      </c>
      <c r="J980" t="s">
        <v>214</v>
      </c>
      <c r="K980" t="s">
        <v>214</v>
      </c>
      <c r="L980" t="s">
        <v>214</v>
      </c>
      <c r="M980" t="s">
        <v>214</v>
      </c>
      <c r="N980" t="s">
        <v>214</v>
      </c>
      <c r="O980" t="s">
        <v>214</v>
      </c>
      <c r="BA980" t="s">
        <v>3210</v>
      </c>
      <c r="BB980">
        <v>0</v>
      </c>
    </row>
    <row r="981" spans="1:54" x14ac:dyDescent="0.25">
      <c r="A981">
        <v>337848</v>
      </c>
      <c r="B981" t="s">
        <v>121</v>
      </c>
      <c r="C981" t="s">
        <v>214</v>
      </c>
      <c r="F981" t="s">
        <v>214</v>
      </c>
      <c r="H981" t="s">
        <v>214</v>
      </c>
      <c r="I981" t="s">
        <v>214</v>
      </c>
      <c r="J981" t="s">
        <v>214</v>
      </c>
      <c r="K981" t="s">
        <v>214</v>
      </c>
      <c r="L981" t="s">
        <v>214</v>
      </c>
      <c r="M981" t="s">
        <v>214</v>
      </c>
      <c r="N981" t="s">
        <v>214</v>
      </c>
      <c r="O981" t="s">
        <v>214</v>
      </c>
      <c r="BA981" t="s">
        <v>3210</v>
      </c>
      <c r="BB981">
        <v>0</v>
      </c>
    </row>
    <row r="982" spans="1:54" x14ac:dyDescent="0.25">
      <c r="A982">
        <v>337849</v>
      </c>
      <c r="B982" t="s">
        <v>121</v>
      </c>
      <c r="C982" t="s">
        <v>214</v>
      </c>
      <c r="D982" t="s">
        <v>214</v>
      </c>
      <c r="E982" t="s">
        <v>214</v>
      </c>
      <c r="F982" t="s">
        <v>214</v>
      </c>
      <c r="G982" t="s">
        <v>214</v>
      </c>
      <c r="H982" t="s">
        <v>214</v>
      </c>
      <c r="I982" t="s">
        <v>214</v>
      </c>
      <c r="J982" t="s">
        <v>214</v>
      </c>
      <c r="K982" t="s">
        <v>214</v>
      </c>
      <c r="L982" t="s">
        <v>214</v>
      </c>
      <c r="M982" t="s">
        <v>214</v>
      </c>
      <c r="N982" t="s">
        <v>214</v>
      </c>
      <c r="O982" t="s">
        <v>214</v>
      </c>
      <c r="BA982" t="s">
        <v>3210</v>
      </c>
      <c r="BB982">
        <v>0</v>
      </c>
    </row>
    <row r="983" spans="1:54" x14ac:dyDescent="0.25">
      <c r="A983">
        <v>337850</v>
      </c>
      <c r="B983" t="s">
        <v>121</v>
      </c>
      <c r="F983" t="s">
        <v>214</v>
      </c>
      <c r="G983" t="s">
        <v>214</v>
      </c>
      <c r="I983" t="s">
        <v>214</v>
      </c>
      <c r="J983" t="s">
        <v>214</v>
      </c>
      <c r="K983" t="s">
        <v>214</v>
      </c>
      <c r="L983" t="s">
        <v>214</v>
      </c>
      <c r="M983" t="s">
        <v>214</v>
      </c>
      <c r="N983" t="s">
        <v>214</v>
      </c>
      <c r="O983" t="s">
        <v>214</v>
      </c>
      <c r="BA983" t="s">
        <v>3210</v>
      </c>
      <c r="BB983">
        <v>0</v>
      </c>
    </row>
    <row r="984" spans="1:54" x14ac:dyDescent="0.25">
      <c r="A984">
        <v>337857</v>
      </c>
      <c r="B984" t="s">
        <v>121</v>
      </c>
      <c r="C984" t="s">
        <v>214</v>
      </c>
      <c r="D984" t="s">
        <v>214</v>
      </c>
      <c r="E984" t="s">
        <v>214</v>
      </c>
      <c r="F984" t="s">
        <v>214</v>
      </c>
      <c r="G984" t="s">
        <v>214</v>
      </c>
      <c r="H984" t="s">
        <v>214</v>
      </c>
      <c r="J984" t="s">
        <v>214</v>
      </c>
      <c r="M984" t="s">
        <v>214</v>
      </c>
      <c r="N984" t="s">
        <v>214</v>
      </c>
      <c r="O984" t="s">
        <v>214</v>
      </c>
      <c r="BA984" t="s">
        <v>3210</v>
      </c>
      <c r="BB984">
        <v>0</v>
      </c>
    </row>
    <row r="985" spans="1:54" x14ac:dyDescent="0.25">
      <c r="A985">
        <v>337861</v>
      </c>
      <c r="B985" t="s">
        <v>121</v>
      </c>
      <c r="C985" t="s">
        <v>214</v>
      </c>
      <c r="D985" t="s">
        <v>214</v>
      </c>
      <c r="E985" t="s">
        <v>214</v>
      </c>
      <c r="F985" t="s">
        <v>214</v>
      </c>
      <c r="G985" t="s">
        <v>214</v>
      </c>
      <c r="H985" t="s">
        <v>214</v>
      </c>
      <c r="I985" t="s">
        <v>214</v>
      </c>
      <c r="J985" t="s">
        <v>214</v>
      </c>
      <c r="K985" t="s">
        <v>214</v>
      </c>
      <c r="L985" t="s">
        <v>214</v>
      </c>
      <c r="M985" t="s">
        <v>214</v>
      </c>
      <c r="N985" t="s">
        <v>214</v>
      </c>
      <c r="O985" t="s">
        <v>214</v>
      </c>
      <c r="BA985" t="s">
        <v>3210</v>
      </c>
      <c r="BB985">
        <v>0</v>
      </c>
    </row>
    <row r="986" spans="1:54" x14ac:dyDescent="0.25">
      <c r="A986">
        <v>337865</v>
      </c>
      <c r="B986" t="s">
        <v>121</v>
      </c>
      <c r="C986" t="s">
        <v>214</v>
      </c>
      <c r="D986" t="s">
        <v>214</v>
      </c>
      <c r="G986" t="s">
        <v>214</v>
      </c>
      <c r="I986" t="s">
        <v>214</v>
      </c>
      <c r="K986" t="s">
        <v>214</v>
      </c>
      <c r="O986" t="s">
        <v>214</v>
      </c>
      <c r="BA986" t="s">
        <v>3210</v>
      </c>
      <c r="BB986">
        <v>0</v>
      </c>
    </row>
    <row r="987" spans="1:54" x14ac:dyDescent="0.25">
      <c r="A987">
        <v>337870</v>
      </c>
      <c r="B987" t="s">
        <v>121</v>
      </c>
      <c r="C987" t="s">
        <v>214</v>
      </c>
      <c r="D987" t="s">
        <v>214</v>
      </c>
      <c r="E987" t="s">
        <v>214</v>
      </c>
      <c r="F987" t="s">
        <v>214</v>
      </c>
      <c r="G987" t="s">
        <v>214</v>
      </c>
      <c r="H987" t="s">
        <v>214</v>
      </c>
      <c r="I987" t="s">
        <v>214</v>
      </c>
      <c r="J987" t="s">
        <v>214</v>
      </c>
      <c r="K987" t="s">
        <v>214</v>
      </c>
      <c r="L987" t="s">
        <v>214</v>
      </c>
      <c r="M987" t="s">
        <v>214</v>
      </c>
      <c r="N987" t="s">
        <v>214</v>
      </c>
      <c r="O987" t="s">
        <v>214</v>
      </c>
      <c r="BA987" t="s">
        <v>3210</v>
      </c>
      <c r="BB987">
        <v>0</v>
      </c>
    </row>
    <row r="988" spans="1:54" x14ac:dyDescent="0.25">
      <c r="A988">
        <v>337871</v>
      </c>
      <c r="B988" t="s">
        <v>121</v>
      </c>
      <c r="H988" t="s">
        <v>214</v>
      </c>
      <c r="J988" t="s">
        <v>214</v>
      </c>
      <c r="K988" t="s">
        <v>214</v>
      </c>
      <c r="L988" t="s">
        <v>214</v>
      </c>
      <c r="M988" t="s">
        <v>214</v>
      </c>
      <c r="N988" t="s">
        <v>214</v>
      </c>
      <c r="O988" t="s">
        <v>214</v>
      </c>
      <c r="BA988" t="s">
        <v>3210</v>
      </c>
      <c r="BB988">
        <v>0</v>
      </c>
    </row>
    <row r="989" spans="1:54" x14ac:dyDescent="0.25">
      <c r="A989">
        <v>337872</v>
      </c>
      <c r="B989" t="s">
        <v>121</v>
      </c>
      <c r="C989" t="s">
        <v>214</v>
      </c>
      <c r="E989" t="s">
        <v>214</v>
      </c>
      <c r="F989" t="s">
        <v>214</v>
      </c>
      <c r="G989" t="s">
        <v>214</v>
      </c>
      <c r="H989" t="s">
        <v>214</v>
      </c>
      <c r="I989" t="s">
        <v>214</v>
      </c>
      <c r="J989" t="s">
        <v>214</v>
      </c>
      <c r="K989" t="s">
        <v>214</v>
      </c>
      <c r="L989" t="s">
        <v>214</v>
      </c>
      <c r="M989" t="s">
        <v>214</v>
      </c>
      <c r="N989" t="s">
        <v>214</v>
      </c>
      <c r="O989" t="s">
        <v>214</v>
      </c>
      <c r="BA989" t="s">
        <v>3210</v>
      </c>
      <c r="BB989">
        <v>0</v>
      </c>
    </row>
    <row r="990" spans="1:54" x14ac:dyDescent="0.25">
      <c r="A990">
        <v>337876</v>
      </c>
      <c r="B990" t="s">
        <v>121</v>
      </c>
      <c r="C990" t="s">
        <v>214</v>
      </c>
      <c r="D990" t="s">
        <v>214</v>
      </c>
      <c r="E990" t="s">
        <v>214</v>
      </c>
      <c r="F990" t="s">
        <v>214</v>
      </c>
      <c r="G990" t="s">
        <v>214</v>
      </c>
      <c r="I990" t="s">
        <v>214</v>
      </c>
      <c r="J990" t="s">
        <v>214</v>
      </c>
      <c r="K990" t="s">
        <v>214</v>
      </c>
      <c r="L990" t="s">
        <v>214</v>
      </c>
      <c r="M990" t="s">
        <v>214</v>
      </c>
      <c r="N990" t="s">
        <v>214</v>
      </c>
      <c r="O990" t="s">
        <v>214</v>
      </c>
      <c r="BA990" t="s">
        <v>3210</v>
      </c>
      <c r="BB990">
        <v>0</v>
      </c>
    </row>
    <row r="991" spans="1:54" x14ac:dyDescent="0.25">
      <c r="A991">
        <v>337878</v>
      </c>
      <c r="B991" t="s">
        <v>121</v>
      </c>
      <c r="C991" t="s">
        <v>214</v>
      </c>
      <c r="D991" t="s">
        <v>214</v>
      </c>
      <c r="E991" t="s">
        <v>214</v>
      </c>
      <c r="F991" t="s">
        <v>214</v>
      </c>
      <c r="G991" t="s">
        <v>214</v>
      </c>
      <c r="H991" t="s">
        <v>214</v>
      </c>
      <c r="I991" t="s">
        <v>214</v>
      </c>
      <c r="J991" t="s">
        <v>214</v>
      </c>
      <c r="K991" t="s">
        <v>214</v>
      </c>
      <c r="L991" t="s">
        <v>214</v>
      </c>
      <c r="M991" t="s">
        <v>214</v>
      </c>
      <c r="N991" t="s">
        <v>214</v>
      </c>
      <c r="O991" t="s">
        <v>214</v>
      </c>
      <c r="BA991" t="s">
        <v>3210</v>
      </c>
      <c r="BB991">
        <v>0</v>
      </c>
    </row>
    <row r="992" spans="1:54" x14ac:dyDescent="0.25">
      <c r="A992">
        <v>337882</v>
      </c>
      <c r="B992" t="s">
        <v>121</v>
      </c>
      <c r="C992" t="s">
        <v>214</v>
      </c>
      <c r="D992" t="s">
        <v>214</v>
      </c>
      <c r="E992" t="s">
        <v>214</v>
      </c>
      <c r="G992" t="s">
        <v>214</v>
      </c>
      <c r="I992" t="s">
        <v>214</v>
      </c>
      <c r="J992" t="s">
        <v>214</v>
      </c>
      <c r="K992" t="s">
        <v>214</v>
      </c>
      <c r="L992" t="s">
        <v>214</v>
      </c>
      <c r="M992" t="s">
        <v>214</v>
      </c>
      <c r="N992" t="s">
        <v>214</v>
      </c>
      <c r="O992" t="s">
        <v>214</v>
      </c>
      <c r="BA992" t="s">
        <v>3210</v>
      </c>
      <c r="BB992">
        <v>0</v>
      </c>
    </row>
    <row r="993" spans="1:54" x14ac:dyDescent="0.25">
      <c r="A993">
        <v>337884</v>
      </c>
      <c r="B993" t="s">
        <v>121</v>
      </c>
      <c r="C993" t="s">
        <v>214</v>
      </c>
      <c r="E993" t="s">
        <v>214</v>
      </c>
      <c r="F993" t="s">
        <v>214</v>
      </c>
      <c r="J993" t="s">
        <v>214</v>
      </c>
      <c r="K993" t="s">
        <v>214</v>
      </c>
      <c r="N993" t="s">
        <v>214</v>
      </c>
      <c r="O993" t="s">
        <v>214</v>
      </c>
      <c r="BA993" t="s">
        <v>3210</v>
      </c>
      <c r="BB993">
        <v>0</v>
      </c>
    </row>
    <row r="994" spans="1:54" x14ac:dyDescent="0.25">
      <c r="A994">
        <v>337889</v>
      </c>
      <c r="B994" t="s">
        <v>121</v>
      </c>
      <c r="C994" t="s">
        <v>214</v>
      </c>
      <c r="D994" t="s">
        <v>214</v>
      </c>
      <c r="F994" t="s">
        <v>214</v>
      </c>
      <c r="G994" t="s">
        <v>214</v>
      </c>
      <c r="J994" t="s">
        <v>214</v>
      </c>
      <c r="K994" t="s">
        <v>214</v>
      </c>
      <c r="L994" t="s">
        <v>214</v>
      </c>
      <c r="M994" t="s">
        <v>214</v>
      </c>
      <c r="O994" t="s">
        <v>214</v>
      </c>
      <c r="BA994" t="s">
        <v>3210</v>
      </c>
      <c r="BB994">
        <v>0</v>
      </c>
    </row>
    <row r="995" spans="1:54" x14ac:dyDescent="0.25">
      <c r="A995">
        <v>337891</v>
      </c>
      <c r="B995" t="s">
        <v>121</v>
      </c>
      <c r="C995" t="s">
        <v>214</v>
      </c>
      <c r="D995" t="s">
        <v>214</v>
      </c>
      <c r="E995" t="s">
        <v>214</v>
      </c>
      <c r="F995" t="s">
        <v>214</v>
      </c>
      <c r="G995" t="s">
        <v>214</v>
      </c>
      <c r="H995" t="s">
        <v>214</v>
      </c>
      <c r="I995" t="s">
        <v>214</v>
      </c>
      <c r="J995" t="s">
        <v>214</v>
      </c>
      <c r="K995" t="s">
        <v>214</v>
      </c>
      <c r="L995" t="s">
        <v>214</v>
      </c>
      <c r="M995" t="s">
        <v>214</v>
      </c>
      <c r="N995" t="s">
        <v>214</v>
      </c>
      <c r="O995" t="s">
        <v>214</v>
      </c>
      <c r="BA995" t="s">
        <v>3210</v>
      </c>
      <c r="BB995">
        <v>0</v>
      </c>
    </row>
    <row r="996" spans="1:54" x14ac:dyDescent="0.25">
      <c r="A996">
        <v>337896</v>
      </c>
      <c r="B996" t="s">
        <v>121</v>
      </c>
      <c r="C996" t="s">
        <v>214</v>
      </c>
      <c r="F996" t="s">
        <v>214</v>
      </c>
      <c r="H996" t="s">
        <v>214</v>
      </c>
      <c r="I996" t="s">
        <v>214</v>
      </c>
      <c r="J996" t="s">
        <v>214</v>
      </c>
      <c r="K996" t="s">
        <v>214</v>
      </c>
      <c r="L996" t="s">
        <v>214</v>
      </c>
      <c r="M996" t="s">
        <v>214</v>
      </c>
      <c r="N996" t="s">
        <v>214</v>
      </c>
      <c r="O996" t="s">
        <v>214</v>
      </c>
      <c r="BA996" t="s">
        <v>3210</v>
      </c>
      <c r="BB996">
        <v>0</v>
      </c>
    </row>
    <row r="997" spans="1:54" x14ac:dyDescent="0.25">
      <c r="A997">
        <v>337902</v>
      </c>
      <c r="B997" t="s">
        <v>121</v>
      </c>
      <c r="D997" t="s">
        <v>214</v>
      </c>
      <c r="E997" t="s">
        <v>214</v>
      </c>
      <c r="G997" t="s">
        <v>214</v>
      </c>
      <c r="I997" t="s">
        <v>214</v>
      </c>
      <c r="J997" t="s">
        <v>214</v>
      </c>
      <c r="K997" t="s">
        <v>214</v>
      </c>
      <c r="L997" t="s">
        <v>214</v>
      </c>
      <c r="M997" t="s">
        <v>214</v>
      </c>
      <c r="N997" t="s">
        <v>214</v>
      </c>
      <c r="O997" t="s">
        <v>214</v>
      </c>
      <c r="BA997" t="s">
        <v>3210</v>
      </c>
      <c r="BB997">
        <v>0</v>
      </c>
    </row>
    <row r="998" spans="1:54" x14ac:dyDescent="0.25">
      <c r="A998">
        <v>337903</v>
      </c>
      <c r="B998" t="s">
        <v>121</v>
      </c>
      <c r="C998" t="s">
        <v>214</v>
      </c>
      <c r="E998" t="s">
        <v>214</v>
      </c>
      <c r="F998" t="s">
        <v>214</v>
      </c>
      <c r="G998" t="s">
        <v>214</v>
      </c>
      <c r="H998" t="s">
        <v>214</v>
      </c>
      <c r="I998" t="s">
        <v>214</v>
      </c>
      <c r="J998" t="s">
        <v>214</v>
      </c>
      <c r="K998" t="s">
        <v>214</v>
      </c>
      <c r="L998" t="s">
        <v>214</v>
      </c>
      <c r="M998" t="s">
        <v>214</v>
      </c>
      <c r="N998" t="s">
        <v>214</v>
      </c>
      <c r="O998" t="s">
        <v>214</v>
      </c>
      <c r="BA998" t="s">
        <v>3210</v>
      </c>
      <c r="BB998">
        <v>0</v>
      </c>
    </row>
    <row r="999" spans="1:54" x14ac:dyDescent="0.25">
      <c r="A999">
        <v>337908</v>
      </c>
      <c r="B999" t="s">
        <v>121</v>
      </c>
      <c r="C999" t="s">
        <v>214</v>
      </c>
      <c r="F999" t="s">
        <v>214</v>
      </c>
      <c r="G999" t="s">
        <v>214</v>
      </c>
      <c r="I999" t="s">
        <v>214</v>
      </c>
      <c r="J999" t="s">
        <v>214</v>
      </c>
      <c r="K999" t="s">
        <v>214</v>
      </c>
      <c r="L999" t="s">
        <v>214</v>
      </c>
      <c r="M999" t="s">
        <v>214</v>
      </c>
      <c r="N999" t="s">
        <v>214</v>
      </c>
      <c r="O999" t="s">
        <v>214</v>
      </c>
      <c r="BA999" t="s">
        <v>3210</v>
      </c>
      <c r="BB999">
        <v>0</v>
      </c>
    </row>
    <row r="1000" spans="1:54" x14ac:dyDescent="0.25">
      <c r="A1000">
        <v>337910</v>
      </c>
      <c r="B1000" t="s">
        <v>121</v>
      </c>
      <c r="C1000" t="s">
        <v>214</v>
      </c>
      <c r="E1000" t="s">
        <v>214</v>
      </c>
      <c r="F1000" t="s">
        <v>214</v>
      </c>
      <c r="H1000" t="s">
        <v>214</v>
      </c>
      <c r="I1000" t="s">
        <v>214</v>
      </c>
      <c r="J1000" t="s">
        <v>214</v>
      </c>
      <c r="K1000" t="s">
        <v>214</v>
      </c>
      <c r="L1000" t="s">
        <v>214</v>
      </c>
      <c r="M1000" t="s">
        <v>214</v>
      </c>
      <c r="N1000" t="s">
        <v>214</v>
      </c>
      <c r="O1000" t="s">
        <v>214</v>
      </c>
      <c r="BA1000" t="s">
        <v>3210</v>
      </c>
      <c r="BB1000">
        <v>0</v>
      </c>
    </row>
    <row r="1001" spans="1:54" x14ac:dyDescent="0.25">
      <c r="A1001">
        <v>337916</v>
      </c>
      <c r="B1001" t="s">
        <v>121</v>
      </c>
      <c r="C1001" t="s">
        <v>214</v>
      </c>
      <c r="D1001" t="s">
        <v>214</v>
      </c>
      <c r="E1001" t="s">
        <v>214</v>
      </c>
      <c r="F1001" t="s">
        <v>214</v>
      </c>
      <c r="G1001" t="s">
        <v>214</v>
      </c>
      <c r="H1001" t="s">
        <v>214</v>
      </c>
      <c r="I1001" t="s">
        <v>214</v>
      </c>
      <c r="J1001" t="s">
        <v>214</v>
      </c>
      <c r="K1001" t="s">
        <v>214</v>
      </c>
      <c r="L1001" t="s">
        <v>214</v>
      </c>
      <c r="M1001" t="s">
        <v>214</v>
      </c>
      <c r="N1001" t="s">
        <v>214</v>
      </c>
      <c r="O1001" t="s">
        <v>214</v>
      </c>
      <c r="BA1001" t="s">
        <v>3210</v>
      </c>
      <c r="BB1001">
        <v>0</v>
      </c>
    </row>
    <row r="1002" spans="1:54" x14ac:dyDescent="0.25">
      <c r="A1002">
        <v>337917</v>
      </c>
      <c r="B1002" t="s">
        <v>121</v>
      </c>
      <c r="C1002" t="s">
        <v>214</v>
      </c>
      <c r="D1002" t="s">
        <v>214</v>
      </c>
      <c r="E1002" t="s">
        <v>214</v>
      </c>
      <c r="F1002" t="s">
        <v>214</v>
      </c>
      <c r="G1002" t="s">
        <v>214</v>
      </c>
      <c r="H1002" t="s">
        <v>214</v>
      </c>
      <c r="I1002" t="s">
        <v>214</v>
      </c>
      <c r="J1002" t="s">
        <v>214</v>
      </c>
      <c r="K1002" t="s">
        <v>214</v>
      </c>
      <c r="L1002" t="s">
        <v>214</v>
      </c>
      <c r="M1002" t="s">
        <v>214</v>
      </c>
      <c r="N1002" t="s">
        <v>214</v>
      </c>
      <c r="O1002" t="s">
        <v>214</v>
      </c>
      <c r="BA1002" t="s">
        <v>3210</v>
      </c>
      <c r="BB1002">
        <v>0</v>
      </c>
    </row>
    <row r="1003" spans="1:54" x14ac:dyDescent="0.25">
      <c r="A1003">
        <v>337918</v>
      </c>
      <c r="B1003" t="s">
        <v>121</v>
      </c>
      <c r="C1003" t="s">
        <v>214</v>
      </c>
      <c r="D1003" t="s">
        <v>214</v>
      </c>
      <c r="H1003" t="s">
        <v>214</v>
      </c>
      <c r="J1003" t="s">
        <v>214</v>
      </c>
      <c r="K1003" t="s">
        <v>214</v>
      </c>
      <c r="L1003" t="s">
        <v>214</v>
      </c>
      <c r="M1003" t="s">
        <v>214</v>
      </c>
      <c r="N1003" t="s">
        <v>214</v>
      </c>
      <c r="O1003" t="s">
        <v>214</v>
      </c>
      <c r="BA1003" t="s">
        <v>3210</v>
      </c>
      <c r="BB1003">
        <v>0</v>
      </c>
    </row>
    <row r="1004" spans="1:54" x14ac:dyDescent="0.25">
      <c r="A1004">
        <v>337923</v>
      </c>
      <c r="B1004" t="s">
        <v>121</v>
      </c>
      <c r="C1004" t="s">
        <v>214</v>
      </c>
      <c r="D1004" t="s">
        <v>214</v>
      </c>
      <c r="E1004" t="s">
        <v>214</v>
      </c>
      <c r="F1004" t="s">
        <v>214</v>
      </c>
      <c r="G1004" t="s">
        <v>214</v>
      </c>
      <c r="H1004" t="s">
        <v>214</v>
      </c>
      <c r="I1004" t="s">
        <v>214</v>
      </c>
      <c r="J1004" t="s">
        <v>214</v>
      </c>
      <c r="K1004" t="s">
        <v>214</v>
      </c>
      <c r="L1004" t="s">
        <v>214</v>
      </c>
      <c r="M1004" t="s">
        <v>214</v>
      </c>
      <c r="N1004" t="s">
        <v>214</v>
      </c>
      <c r="O1004" t="s">
        <v>214</v>
      </c>
      <c r="BA1004" t="s">
        <v>3210</v>
      </c>
      <c r="BB1004">
        <v>0</v>
      </c>
    </row>
    <row r="1005" spans="1:54" x14ac:dyDescent="0.25">
      <c r="A1005">
        <v>337926</v>
      </c>
      <c r="B1005" t="s">
        <v>121</v>
      </c>
      <c r="C1005" t="s">
        <v>214</v>
      </c>
      <c r="D1005" t="s">
        <v>214</v>
      </c>
      <c r="E1005" t="s">
        <v>214</v>
      </c>
      <c r="F1005" t="s">
        <v>214</v>
      </c>
      <c r="G1005" t="s">
        <v>214</v>
      </c>
      <c r="H1005" t="s">
        <v>214</v>
      </c>
      <c r="I1005" t="s">
        <v>214</v>
      </c>
      <c r="J1005" t="s">
        <v>214</v>
      </c>
      <c r="K1005" t="s">
        <v>214</v>
      </c>
      <c r="L1005" t="s">
        <v>214</v>
      </c>
      <c r="M1005" t="s">
        <v>214</v>
      </c>
      <c r="N1005" t="s">
        <v>214</v>
      </c>
      <c r="O1005" t="s">
        <v>214</v>
      </c>
      <c r="BA1005" t="s">
        <v>3210</v>
      </c>
      <c r="BB1005">
        <v>0</v>
      </c>
    </row>
    <row r="1006" spans="1:54" x14ac:dyDescent="0.25">
      <c r="A1006">
        <v>337927</v>
      </c>
      <c r="B1006" t="s">
        <v>121</v>
      </c>
      <c r="C1006" t="s">
        <v>214</v>
      </c>
      <c r="D1006" t="s">
        <v>214</v>
      </c>
      <c r="E1006" t="s">
        <v>214</v>
      </c>
      <c r="F1006" t="s">
        <v>214</v>
      </c>
      <c r="G1006" t="s">
        <v>214</v>
      </c>
      <c r="H1006" t="s">
        <v>214</v>
      </c>
      <c r="I1006" t="s">
        <v>214</v>
      </c>
      <c r="J1006" t="s">
        <v>214</v>
      </c>
      <c r="K1006" t="s">
        <v>214</v>
      </c>
      <c r="L1006" t="s">
        <v>214</v>
      </c>
      <c r="M1006" t="s">
        <v>214</v>
      </c>
      <c r="N1006" t="s">
        <v>214</v>
      </c>
      <c r="O1006" t="s">
        <v>214</v>
      </c>
      <c r="BA1006" t="s">
        <v>3210</v>
      </c>
      <c r="BB1006">
        <v>0</v>
      </c>
    </row>
    <row r="1007" spans="1:54" x14ac:dyDescent="0.25">
      <c r="A1007">
        <v>337929</v>
      </c>
      <c r="B1007" t="s">
        <v>121</v>
      </c>
      <c r="C1007" t="s">
        <v>214</v>
      </c>
      <c r="D1007" t="s">
        <v>214</v>
      </c>
      <c r="E1007" t="s">
        <v>214</v>
      </c>
      <c r="F1007" t="s">
        <v>214</v>
      </c>
      <c r="G1007" t="s">
        <v>214</v>
      </c>
      <c r="H1007" t="s">
        <v>214</v>
      </c>
      <c r="I1007" t="s">
        <v>214</v>
      </c>
      <c r="J1007" t="s">
        <v>214</v>
      </c>
      <c r="K1007" t="s">
        <v>214</v>
      </c>
      <c r="L1007" t="s">
        <v>214</v>
      </c>
      <c r="M1007" t="s">
        <v>214</v>
      </c>
      <c r="N1007" t="s">
        <v>214</v>
      </c>
      <c r="O1007" t="s">
        <v>214</v>
      </c>
      <c r="BA1007" t="s">
        <v>3210</v>
      </c>
      <c r="BB1007">
        <v>0</v>
      </c>
    </row>
    <row r="1008" spans="1:54" x14ac:dyDescent="0.25">
      <c r="A1008">
        <v>337930</v>
      </c>
      <c r="B1008" t="s">
        <v>121</v>
      </c>
      <c r="C1008" t="s">
        <v>214</v>
      </c>
      <c r="D1008" t="s">
        <v>214</v>
      </c>
      <c r="E1008" t="s">
        <v>214</v>
      </c>
      <c r="G1008" t="s">
        <v>214</v>
      </c>
      <c r="H1008" t="s">
        <v>214</v>
      </c>
      <c r="I1008" t="s">
        <v>214</v>
      </c>
      <c r="J1008" t="s">
        <v>214</v>
      </c>
      <c r="K1008" t="s">
        <v>214</v>
      </c>
      <c r="L1008" t="s">
        <v>214</v>
      </c>
      <c r="M1008" t="s">
        <v>214</v>
      </c>
      <c r="N1008" t="s">
        <v>214</v>
      </c>
      <c r="O1008" t="s">
        <v>214</v>
      </c>
      <c r="BA1008" t="s">
        <v>3210</v>
      </c>
      <c r="BB1008">
        <v>0</v>
      </c>
    </row>
    <row r="1009" spans="1:54" x14ac:dyDescent="0.25">
      <c r="A1009">
        <v>337933</v>
      </c>
      <c r="B1009" t="s">
        <v>121</v>
      </c>
      <c r="C1009" t="s">
        <v>214</v>
      </c>
      <c r="D1009" t="s">
        <v>214</v>
      </c>
      <c r="E1009" t="s">
        <v>214</v>
      </c>
      <c r="F1009" t="s">
        <v>214</v>
      </c>
      <c r="G1009" t="s">
        <v>214</v>
      </c>
      <c r="H1009" t="s">
        <v>214</v>
      </c>
      <c r="I1009" t="s">
        <v>214</v>
      </c>
      <c r="J1009" t="s">
        <v>214</v>
      </c>
      <c r="K1009" t="s">
        <v>214</v>
      </c>
      <c r="L1009" t="s">
        <v>214</v>
      </c>
      <c r="M1009" t="s">
        <v>214</v>
      </c>
      <c r="N1009" t="s">
        <v>214</v>
      </c>
      <c r="O1009" t="s">
        <v>214</v>
      </c>
      <c r="BA1009" t="s">
        <v>3210</v>
      </c>
      <c r="BB1009">
        <v>0</v>
      </c>
    </row>
    <row r="1010" spans="1:54" x14ac:dyDescent="0.25">
      <c r="A1010">
        <v>337939</v>
      </c>
      <c r="B1010" t="s">
        <v>121</v>
      </c>
      <c r="C1010" t="s">
        <v>214</v>
      </c>
      <c r="D1010" t="s">
        <v>214</v>
      </c>
      <c r="E1010" t="s">
        <v>214</v>
      </c>
      <c r="F1010" t="s">
        <v>214</v>
      </c>
      <c r="G1010" t="s">
        <v>214</v>
      </c>
      <c r="H1010" t="s">
        <v>214</v>
      </c>
      <c r="I1010" t="s">
        <v>214</v>
      </c>
      <c r="J1010" t="s">
        <v>214</v>
      </c>
      <c r="K1010" t="s">
        <v>214</v>
      </c>
      <c r="L1010" t="s">
        <v>214</v>
      </c>
      <c r="M1010" t="s">
        <v>214</v>
      </c>
      <c r="N1010" t="s">
        <v>214</v>
      </c>
      <c r="O1010" t="s">
        <v>214</v>
      </c>
      <c r="BA1010" t="s">
        <v>3210</v>
      </c>
      <c r="BB1010">
        <v>0</v>
      </c>
    </row>
    <row r="1011" spans="1:54" x14ac:dyDescent="0.25">
      <c r="A1011">
        <v>337941</v>
      </c>
      <c r="B1011" t="s">
        <v>121</v>
      </c>
      <c r="C1011" t="s">
        <v>214</v>
      </c>
      <c r="D1011" t="s">
        <v>214</v>
      </c>
      <c r="E1011" t="s">
        <v>214</v>
      </c>
      <c r="F1011" t="s">
        <v>214</v>
      </c>
      <c r="G1011" t="s">
        <v>214</v>
      </c>
      <c r="H1011" t="s">
        <v>214</v>
      </c>
      <c r="I1011" t="s">
        <v>214</v>
      </c>
      <c r="J1011" t="s">
        <v>214</v>
      </c>
      <c r="K1011" t="s">
        <v>214</v>
      </c>
      <c r="L1011" t="s">
        <v>214</v>
      </c>
      <c r="M1011" t="s">
        <v>214</v>
      </c>
      <c r="N1011" t="s">
        <v>214</v>
      </c>
      <c r="O1011" t="s">
        <v>214</v>
      </c>
      <c r="BA1011" t="s">
        <v>3210</v>
      </c>
      <c r="BB1011">
        <v>0</v>
      </c>
    </row>
    <row r="1012" spans="1:54" x14ac:dyDescent="0.25">
      <c r="A1012">
        <v>337943</v>
      </c>
      <c r="B1012" t="s">
        <v>121</v>
      </c>
      <c r="C1012" t="s">
        <v>214</v>
      </c>
      <c r="D1012" t="s">
        <v>214</v>
      </c>
      <c r="E1012" t="s">
        <v>214</v>
      </c>
      <c r="F1012" t="s">
        <v>214</v>
      </c>
      <c r="G1012" t="s">
        <v>214</v>
      </c>
      <c r="H1012" t="s">
        <v>214</v>
      </c>
      <c r="I1012" t="s">
        <v>214</v>
      </c>
      <c r="J1012" t="s">
        <v>214</v>
      </c>
      <c r="K1012" t="s">
        <v>214</v>
      </c>
      <c r="L1012" t="s">
        <v>214</v>
      </c>
      <c r="M1012" t="s">
        <v>214</v>
      </c>
      <c r="N1012" t="s">
        <v>214</v>
      </c>
      <c r="O1012" t="s">
        <v>214</v>
      </c>
      <c r="BA1012" t="s">
        <v>3210</v>
      </c>
      <c r="BB1012">
        <v>0</v>
      </c>
    </row>
    <row r="1013" spans="1:54" x14ac:dyDescent="0.25">
      <c r="A1013">
        <v>337944</v>
      </c>
      <c r="B1013" t="s">
        <v>121</v>
      </c>
      <c r="C1013" t="s">
        <v>214</v>
      </c>
      <c r="E1013" t="s">
        <v>214</v>
      </c>
      <c r="F1013" t="s">
        <v>214</v>
      </c>
      <c r="G1013" t="s">
        <v>214</v>
      </c>
      <c r="H1013" t="s">
        <v>214</v>
      </c>
      <c r="I1013" t="s">
        <v>214</v>
      </c>
      <c r="J1013" t="s">
        <v>214</v>
      </c>
      <c r="K1013" t="s">
        <v>214</v>
      </c>
      <c r="L1013" t="s">
        <v>214</v>
      </c>
      <c r="M1013" t="s">
        <v>214</v>
      </c>
      <c r="N1013" t="s">
        <v>214</v>
      </c>
      <c r="O1013" t="s">
        <v>214</v>
      </c>
      <c r="BA1013" t="s">
        <v>3210</v>
      </c>
      <c r="BB1013">
        <v>0</v>
      </c>
    </row>
    <row r="1014" spans="1:54" x14ac:dyDescent="0.25">
      <c r="A1014">
        <v>337945</v>
      </c>
      <c r="B1014" t="s">
        <v>121</v>
      </c>
      <c r="C1014" t="s">
        <v>214</v>
      </c>
      <c r="D1014" t="s">
        <v>214</v>
      </c>
      <c r="E1014" t="s">
        <v>214</v>
      </c>
      <c r="F1014" t="s">
        <v>214</v>
      </c>
      <c r="G1014" t="s">
        <v>214</v>
      </c>
      <c r="H1014" t="s">
        <v>214</v>
      </c>
      <c r="I1014" t="s">
        <v>214</v>
      </c>
      <c r="J1014" t="s">
        <v>214</v>
      </c>
      <c r="K1014" t="s">
        <v>214</v>
      </c>
      <c r="L1014" t="s">
        <v>214</v>
      </c>
      <c r="M1014" t="s">
        <v>214</v>
      </c>
      <c r="N1014" t="s">
        <v>214</v>
      </c>
      <c r="O1014" t="s">
        <v>214</v>
      </c>
      <c r="BA1014" t="s">
        <v>3210</v>
      </c>
      <c r="BB1014">
        <v>0</v>
      </c>
    </row>
    <row r="1015" spans="1:54" x14ac:dyDescent="0.25">
      <c r="A1015">
        <v>337948</v>
      </c>
      <c r="B1015" t="s">
        <v>121</v>
      </c>
      <c r="C1015" t="s">
        <v>214</v>
      </c>
      <c r="D1015" t="s">
        <v>214</v>
      </c>
      <c r="E1015" t="s">
        <v>214</v>
      </c>
      <c r="F1015" t="s">
        <v>214</v>
      </c>
      <c r="G1015" t="s">
        <v>214</v>
      </c>
      <c r="H1015" t="s">
        <v>214</v>
      </c>
      <c r="I1015" t="s">
        <v>214</v>
      </c>
      <c r="J1015" t="s">
        <v>214</v>
      </c>
      <c r="K1015" t="s">
        <v>214</v>
      </c>
      <c r="L1015" t="s">
        <v>214</v>
      </c>
      <c r="M1015" t="s">
        <v>214</v>
      </c>
      <c r="N1015" t="s">
        <v>214</v>
      </c>
      <c r="O1015" t="s">
        <v>214</v>
      </c>
      <c r="BA1015" t="s">
        <v>3210</v>
      </c>
      <c r="BB1015">
        <v>0</v>
      </c>
    </row>
    <row r="1016" spans="1:54" x14ac:dyDescent="0.25">
      <c r="A1016">
        <v>337949</v>
      </c>
      <c r="B1016" t="s">
        <v>121</v>
      </c>
      <c r="C1016" t="s">
        <v>214</v>
      </c>
      <c r="D1016" t="s">
        <v>214</v>
      </c>
      <c r="E1016" t="s">
        <v>214</v>
      </c>
      <c r="F1016" t="s">
        <v>214</v>
      </c>
      <c r="G1016" t="s">
        <v>214</v>
      </c>
      <c r="H1016" t="s">
        <v>214</v>
      </c>
      <c r="I1016" t="s">
        <v>214</v>
      </c>
      <c r="J1016" t="s">
        <v>214</v>
      </c>
      <c r="K1016" t="s">
        <v>214</v>
      </c>
      <c r="L1016" t="s">
        <v>214</v>
      </c>
      <c r="M1016" t="s">
        <v>214</v>
      </c>
      <c r="N1016" t="s">
        <v>214</v>
      </c>
      <c r="O1016" t="s">
        <v>214</v>
      </c>
      <c r="BA1016" t="s">
        <v>3210</v>
      </c>
      <c r="BB1016">
        <v>0</v>
      </c>
    </row>
    <row r="1017" spans="1:54" x14ac:dyDescent="0.25">
      <c r="A1017">
        <v>337956</v>
      </c>
      <c r="B1017" t="s">
        <v>121</v>
      </c>
      <c r="E1017" t="s">
        <v>214</v>
      </c>
      <c r="G1017" t="s">
        <v>214</v>
      </c>
      <c r="I1017" t="s">
        <v>214</v>
      </c>
      <c r="J1017" t="s">
        <v>214</v>
      </c>
      <c r="K1017" t="s">
        <v>214</v>
      </c>
      <c r="L1017" t="s">
        <v>214</v>
      </c>
      <c r="M1017" t="s">
        <v>214</v>
      </c>
      <c r="N1017" t="s">
        <v>214</v>
      </c>
      <c r="O1017" t="s">
        <v>214</v>
      </c>
      <c r="BA1017" t="s">
        <v>3210</v>
      </c>
      <c r="BB1017">
        <v>0</v>
      </c>
    </row>
    <row r="1018" spans="1:54" x14ac:dyDescent="0.25">
      <c r="A1018">
        <v>337960</v>
      </c>
      <c r="B1018" t="s">
        <v>121</v>
      </c>
      <c r="C1018" t="s">
        <v>214</v>
      </c>
      <c r="D1018" t="s">
        <v>214</v>
      </c>
      <c r="E1018" t="s">
        <v>214</v>
      </c>
      <c r="F1018" t="s">
        <v>214</v>
      </c>
      <c r="G1018" t="s">
        <v>214</v>
      </c>
      <c r="H1018" t="s">
        <v>214</v>
      </c>
      <c r="I1018" t="s">
        <v>214</v>
      </c>
      <c r="J1018" t="s">
        <v>214</v>
      </c>
      <c r="K1018" t="s">
        <v>214</v>
      </c>
      <c r="L1018" t="s">
        <v>214</v>
      </c>
      <c r="M1018" t="s">
        <v>214</v>
      </c>
      <c r="N1018" t="s">
        <v>214</v>
      </c>
      <c r="O1018" t="s">
        <v>214</v>
      </c>
      <c r="BA1018" t="s">
        <v>3210</v>
      </c>
      <c r="BB1018">
        <v>0</v>
      </c>
    </row>
    <row r="1019" spans="1:54" x14ac:dyDescent="0.25">
      <c r="A1019">
        <v>337962</v>
      </c>
      <c r="B1019" t="s">
        <v>121</v>
      </c>
      <c r="C1019" t="s">
        <v>214</v>
      </c>
      <c r="D1019" t="s">
        <v>214</v>
      </c>
      <c r="E1019" t="s">
        <v>214</v>
      </c>
      <c r="G1019" t="s">
        <v>214</v>
      </c>
      <c r="H1019" t="s">
        <v>214</v>
      </c>
      <c r="I1019" t="s">
        <v>214</v>
      </c>
      <c r="J1019" t="s">
        <v>214</v>
      </c>
      <c r="K1019" t="s">
        <v>214</v>
      </c>
      <c r="L1019" t="s">
        <v>214</v>
      </c>
      <c r="M1019" t="s">
        <v>214</v>
      </c>
      <c r="N1019" t="s">
        <v>214</v>
      </c>
      <c r="O1019" t="s">
        <v>214</v>
      </c>
      <c r="BA1019" t="s">
        <v>3210</v>
      </c>
      <c r="BB1019">
        <v>0</v>
      </c>
    </row>
    <row r="1020" spans="1:54" x14ac:dyDescent="0.25">
      <c r="A1020">
        <v>337964</v>
      </c>
      <c r="B1020" t="s">
        <v>121</v>
      </c>
      <c r="C1020" t="s">
        <v>214</v>
      </c>
      <c r="D1020" t="s">
        <v>214</v>
      </c>
      <c r="E1020" t="s">
        <v>214</v>
      </c>
      <c r="F1020" t="s">
        <v>214</v>
      </c>
      <c r="G1020" t="s">
        <v>214</v>
      </c>
      <c r="H1020" t="s">
        <v>214</v>
      </c>
      <c r="I1020" t="s">
        <v>214</v>
      </c>
      <c r="J1020" t="s">
        <v>214</v>
      </c>
      <c r="K1020" t="s">
        <v>214</v>
      </c>
      <c r="L1020" t="s">
        <v>214</v>
      </c>
      <c r="M1020" t="s">
        <v>214</v>
      </c>
      <c r="N1020" t="s">
        <v>214</v>
      </c>
      <c r="O1020" t="s">
        <v>214</v>
      </c>
      <c r="BA1020" t="s">
        <v>3210</v>
      </c>
      <c r="BB1020">
        <v>0</v>
      </c>
    </row>
    <row r="1021" spans="1:54" x14ac:dyDescent="0.25">
      <c r="A1021">
        <v>337965</v>
      </c>
      <c r="B1021" t="s">
        <v>121</v>
      </c>
      <c r="C1021" t="s">
        <v>214</v>
      </c>
      <c r="D1021" t="s">
        <v>214</v>
      </c>
      <c r="E1021" t="s">
        <v>214</v>
      </c>
      <c r="G1021" t="s">
        <v>214</v>
      </c>
      <c r="H1021" t="s">
        <v>214</v>
      </c>
      <c r="I1021" t="s">
        <v>214</v>
      </c>
      <c r="J1021" t="s">
        <v>214</v>
      </c>
      <c r="K1021" t="s">
        <v>214</v>
      </c>
      <c r="L1021" t="s">
        <v>214</v>
      </c>
      <c r="M1021" t="s">
        <v>214</v>
      </c>
      <c r="N1021" t="s">
        <v>214</v>
      </c>
      <c r="O1021" t="s">
        <v>214</v>
      </c>
      <c r="BA1021" t="s">
        <v>3210</v>
      </c>
      <c r="BB1021">
        <v>0</v>
      </c>
    </row>
    <row r="1022" spans="1:54" x14ac:dyDescent="0.25">
      <c r="A1022">
        <v>337970</v>
      </c>
      <c r="B1022" t="s">
        <v>121</v>
      </c>
      <c r="C1022" t="s">
        <v>214</v>
      </c>
      <c r="D1022" t="s">
        <v>214</v>
      </c>
      <c r="E1022" t="s">
        <v>214</v>
      </c>
      <c r="F1022" t="s">
        <v>214</v>
      </c>
      <c r="G1022" t="s">
        <v>214</v>
      </c>
      <c r="H1022" t="s">
        <v>214</v>
      </c>
      <c r="I1022" t="s">
        <v>214</v>
      </c>
      <c r="J1022" t="s">
        <v>214</v>
      </c>
      <c r="K1022" t="s">
        <v>214</v>
      </c>
      <c r="L1022" t="s">
        <v>214</v>
      </c>
      <c r="M1022" t="s">
        <v>214</v>
      </c>
      <c r="N1022" t="s">
        <v>214</v>
      </c>
      <c r="O1022" t="s">
        <v>214</v>
      </c>
      <c r="BA1022" t="s">
        <v>3210</v>
      </c>
      <c r="BB1022">
        <v>0</v>
      </c>
    </row>
    <row r="1023" spans="1:54" x14ac:dyDescent="0.25">
      <c r="A1023">
        <v>337971</v>
      </c>
      <c r="B1023" t="s">
        <v>121</v>
      </c>
      <c r="D1023" t="s">
        <v>214</v>
      </c>
      <c r="E1023" t="s">
        <v>214</v>
      </c>
      <c r="G1023" t="s">
        <v>214</v>
      </c>
      <c r="H1023" t="s">
        <v>214</v>
      </c>
      <c r="I1023" t="s">
        <v>214</v>
      </c>
      <c r="J1023" t="s">
        <v>214</v>
      </c>
      <c r="K1023" t="s">
        <v>214</v>
      </c>
      <c r="L1023" t="s">
        <v>214</v>
      </c>
      <c r="M1023" t="s">
        <v>214</v>
      </c>
      <c r="N1023" t="s">
        <v>214</v>
      </c>
      <c r="O1023" t="s">
        <v>214</v>
      </c>
      <c r="BA1023" t="s">
        <v>3210</v>
      </c>
      <c r="BB1023">
        <v>0</v>
      </c>
    </row>
    <row r="1024" spans="1:54" x14ac:dyDescent="0.25">
      <c r="A1024">
        <v>337972</v>
      </c>
      <c r="B1024" t="s">
        <v>121</v>
      </c>
      <c r="C1024" t="s">
        <v>214</v>
      </c>
      <c r="E1024" t="s">
        <v>214</v>
      </c>
      <c r="F1024" t="s">
        <v>214</v>
      </c>
      <c r="G1024" t="s">
        <v>214</v>
      </c>
      <c r="H1024" t="s">
        <v>214</v>
      </c>
      <c r="I1024" t="s">
        <v>214</v>
      </c>
      <c r="J1024" t="s">
        <v>214</v>
      </c>
      <c r="K1024" t="s">
        <v>214</v>
      </c>
      <c r="L1024" t="s">
        <v>214</v>
      </c>
      <c r="M1024" t="s">
        <v>214</v>
      </c>
      <c r="N1024" t="s">
        <v>214</v>
      </c>
      <c r="O1024" t="s">
        <v>214</v>
      </c>
      <c r="BA1024" t="s">
        <v>3210</v>
      </c>
      <c r="BB1024">
        <v>0</v>
      </c>
    </row>
    <row r="1025" spans="1:54" x14ac:dyDescent="0.25">
      <c r="A1025">
        <v>337974</v>
      </c>
      <c r="B1025" t="s">
        <v>121</v>
      </c>
      <c r="C1025" t="s">
        <v>214</v>
      </c>
      <c r="D1025" t="s">
        <v>214</v>
      </c>
      <c r="E1025" t="s">
        <v>214</v>
      </c>
      <c r="F1025" t="s">
        <v>214</v>
      </c>
      <c r="G1025" t="s">
        <v>214</v>
      </c>
      <c r="H1025" t="s">
        <v>214</v>
      </c>
      <c r="I1025" t="s">
        <v>214</v>
      </c>
      <c r="J1025" t="s">
        <v>214</v>
      </c>
      <c r="K1025" t="s">
        <v>214</v>
      </c>
      <c r="L1025" t="s">
        <v>214</v>
      </c>
      <c r="M1025" t="s">
        <v>214</v>
      </c>
      <c r="N1025" t="s">
        <v>214</v>
      </c>
      <c r="O1025" t="s">
        <v>214</v>
      </c>
      <c r="BA1025" t="s">
        <v>3210</v>
      </c>
      <c r="BB1025">
        <v>0</v>
      </c>
    </row>
    <row r="1026" spans="1:54" x14ac:dyDescent="0.25">
      <c r="A1026">
        <v>337975</v>
      </c>
      <c r="B1026" t="s">
        <v>121</v>
      </c>
      <c r="C1026" t="s">
        <v>214</v>
      </c>
      <c r="E1026" t="s">
        <v>214</v>
      </c>
      <c r="F1026" t="s">
        <v>214</v>
      </c>
      <c r="G1026" t="s">
        <v>214</v>
      </c>
      <c r="H1026" t="s">
        <v>214</v>
      </c>
      <c r="I1026" t="s">
        <v>214</v>
      </c>
      <c r="J1026" t="s">
        <v>214</v>
      </c>
      <c r="K1026" t="s">
        <v>214</v>
      </c>
      <c r="L1026" t="s">
        <v>214</v>
      </c>
      <c r="M1026" t="s">
        <v>214</v>
      </c>
      <c r="N1026" t="s">
        <v>214</v>
      </c>
      <c r="O1026" t="s">
        <v>214</v>
      </c>
      <c r="BA1026" t="s">
        <v>3210</v>
      </c>
      <c r="BB1026">
        <v>0</v>
      </c>
    </row>
    <row r="1027" spans="1:54" x14ac:dyDescent="0.25">
      <c r="A1027">
        <v>337981</v>
      </c>
      <c r="B1027" t="s">
        <v>121</v>
      </c>
      <c r="C1027" t="s">
        <v>214</v>
      </c>
      <c r="G1027" t="s">
        <v>214</v>
      </c>
      <c r="J1027" t="s">
        <v>214</v>
      </c>
      <c r="K1027" t="s">
        <v>214</v>
      </c>
      <c r="L1027" t="s">
        <v>214</v>
      </c>
      <c r="M1027" t="s">
        <v>214</v>
      </c>
      <c r="N1027" t="s">
        <v>214</v>
      </c>
      <c r="O1027" t="s">
        <v>214</v>
      </c>
      <c r="BA1027" t="s">
        <v>3210</v>
      </c>
      <c r="BB1027">
        <v>0</v>
      </c>
    </row>
    <row r="1028" spans="1:54" x14ac:dyDescent="0.25">
      <c r="A1028">
        <v>337982</v>
      </c>
      <c r="B1028" t="s">
        <v>121</v>
      </c>
      <c r="C1028" t="s">
        <v>214</v>
      </c>
      <c r="E1028" t="s">
        <v>214</v>
      </c>
      <c r="F1028" t="s">
        <v>214</v>
      </c>
      <c r="G1028" t="s">
        <v>214</v>
      </c>
      <c r="I1028" t="s">
        <v>214</v>
      </c>
      <c r="J1028" t="s">
        <v>214</v>
      </c>
      <c r="K1028" t="s">
        <v>214</v>
      </c>
      <c r="L1028" t="s">
        <v>214</v>
      </c>
      <c r="M1028" t="s">
        <v>214</v>
      </c>
      <c r="N1028" t="s">
        <v>214</v>
      </c>
      <c r="O1028" t="s">
        <v>214</v>
      </c>
      <c r="BA1028" t="s">
        <v>3210</v>
      </c>
      <c r="BB1028">
        <v>0</v>
      </c>
    </row>
    <row r="1029" spans="1:54" x14ac:dyDescent="0.25">
      <c r="A1029">
        <v>337985</v>
      </c>
      <c r="B1029" t="s">
        <v>121</v>
      </c>
      <c r="C1029" t="s">
        <v>214</v>
      </c>
      <c r="D1029" t="s">
        <v>214</v>
      </c>
      <c r="E1029" t="s">
        <v>214</v>
      </c>
      <c r="F1029" t="s">
        <v>214</v>
      </c>
      <c r="G1029" t="s">
        <v>214</v>
      </c>
      <c r="H1029" t="s">
        <v>214</v>
      </c>
      <c r="I1029" t="s">
        <v>214</v>
      </c>
      <c r="J1029" t="s">
        <v>214</v>
      </c>
      <c r="K1029" t="s">
        <v>214</v>
      </c>
      <c r="L1029" t="s">
        <v>214</v>
      </c>
      <c r="N1029" t="s">
        <v>214</v>
      </c>
      <c r="O1029" t="s">
        <v>214</v>
      </c>
      <c r="BA1029" t="s">
        <v>3210</v>
      </c>
      <c r="BB1029">
        <v>0</v>
      </c>
    </row>
    <row r="1030" spans="1:54" x14ac:dyDescent="0.25">
      <c r="A1030">
        <v>337986</v>
      </c>
      <c r="B1030" t="s">
        <v>121</v>
      </c>
      <c r="E1030" t="s">
        <v>214</v>
      </c>
      <c r="F1030" t="s">
        <v>214</v>
      </c>
      <c r="G1030" t="s">
        <v>214</v>
      </c>
      <c r="H1030" t="s">
        <v>214</v>
      </c>
      <c r="I1030" t="s">
        <v>214</v>
      </c>
      <c r="J1030" t="s">
        <v>214</v>
      </c>
      <c r="K1030" t="s">
        <v>214</v>
      </c>
      <c r="L1030" t="s">
        <v>214</v>
      </c>
      <c r="M1030" t="s">
        <v>214</v>
      </c>
      <c r="N1030" t="s">
        <v>214</v>
      </c>
      <c r="O1030" t="s">
        <v>214</v>
      </c>
      <c r="BA1030" t="s">
        <v>3210</v>
      </c>
      <c r="BB1030">
        <v>0</v>
      </c>
    </row>
    <row r="1031" spans="1:54" x14ac:dyDescent="0.25">
      <c r="A1031">
        <v>337988</v>
      </c>
      <c r="B1031" t="s">
        <v>121</v>
      </c>
      <c r="C1031" t="s">
        <v>214</v>
      </c>
      <c r="D1031" t="s">
        <v>214</v>
      </c>
      <c r="E1031" t="s">
        <v>214</v>
      </c>
      <c r="F1031" t="s">
        <v>214</v>
      </c>
      <c r="G1031" t="s">
        <v>214</v>
      </c>
      <c r="H1031" t="s">
        <v>214</v>
      </c>
      <c r="I1031" t="s">
        <v>214</v>
      </c>
      <c r="J1031" t="s">
        <v>214</v>
      </c>
      <c r="K1031" t="s">
        <v>214</v>
      </c>
      <c r="L1031" t="s">
        <v>214</v>
      </c>
      <c r="M1031" t="s">
        <v>214</v>
      </c>
      <c r="N1031" t="s">
        <v>214</v>
      </c>
      <c r="O1031" t="s">
        <v>214</v>
      </c>
      <c r="BA1031" t="s">
        <v>3210</v>
      </c>
      <c r="BB1031">
        <v>0</v>
      </c>
    </row>
    <row r="1032" spans="1:54" x14ac:dyDescent="0.25">
      <c r="A1032">
        <v>337991</v>
      </c>
      <c r="B1032" t="s">
        <v>121</v>
      </c>
      <c r="C1032" t="s">
        <v>214</v>
      </c>
      <c r="D1032" t="s">
        <v>214</v>
      </c>
      <c r="E1032" t="s">
        <v>214</v>
      </c>
      <c r="G1032" t="s">
        <v>214</v>
      </c>
      <c r="H1032" t="s">
        <v>214</v>
      </c>
      <c r="I1032" t="s">
        <v>214</v>
      </c>
      <c r="J1032" t="s">
        <v>214</v>
      </c>
      <c r="K1032" t="s">
        <v>214</v>
      </c>
      <c r="L1032" t="s">
        <v>214</v>
      </c>
      <c r="M1032" t="s">
        <v>214</v>
      </c>
      <c r="N1032" t="s">
        <v>214</v>
      </c>
      <c r="O1032" t="s">
        <v>214</v>
      </c>
      <c r="BA1032" t="s">
        <v>3210</v>
      </c>
      <c r="BB1032">
        <v>0</v>
      </c>
    </row>
    <row r="1033" spans="1:54" x14ac:dyDescent="0.25">
      <c r="A1033">
        <v>337993</v>
      </c>
      <c r="B1033" t="s">
        <v>121</v>
      </c>
      <c r="C1033" t="s">
        <v>214</v>
      </c>
      <c r="D1033" t="s">
        <v>214</v>
      </c>
      <c r="E1033" t="s">
        <v>214</v>
      </c>
      <c r="F1033" t="s">
        <v>214</v>
      </c>
      <c r="G1033" t="s">
        <v>214</v>
      </c>
      <c r="H1033" t="s">
        <v>214</v>
      </c>
      <c r="I1033" t="s">
        <v>214</v>
      </c>
      <c r="J1033" t="s">
        <v>214</v>
      </c>
      <c r="K1033" t="s">
        <v>214</v>
      </c>
      <c r="L1033" t="s">
        <v>214</v>
      </c>
      <c r="M1033" t="s">
        <v>214</v>
      </c>
      <c r="N1033" t="s">
        <v>214</v>
      </c>
      <c r="O1033" t="s">
        <v>214</v>
      </c>
      <c r="BA1033" t="s">
        <v>3210</v>
      </c>
      <c r="BB1033">
        <v>0</v>
      </c>
    </row>
    <row r="1034" spans="1:54" x14ac:dyDescent="0.25">
      <c r="A1034">
        <v>337994</v>
      </c>
      <c r="B1034" t="s">
        <v>121</v>
      </c>
      <c r="C1034" t="s">
        <v>214</v>
      </c>
      <c r="D1034" t="s">
        <v>214</v>
      </c>
      <c r="E1034" t="s">
        <v>214</v>
      </c>
      <c r="F1034" t="s">
        <v>214</v>
      </c>
      <c r="G1034" t="s">
        <v>214</v>
      </c>
      <c r="H1034" t="s">
        <v>214</v>
      </c>
      <c r="I1034" t="s">
        <v>214</v>
      </c>
      <c r="J1034" t="s">
        <v>214</v>
      </c>
      <c r="K1034" t="s">
        <v>214</v>
      </c>
      <c r="L1034" t="s">
        <v>214</v>
      </c>
      <c r="M1034" t="s">
        <v>214</v>
      </c>
      <c r="N1034" t="s">
        <v>214</v>
      </c>
      <c r="O1034" t="s">
        <v>214</v>
      </c>
      <c r="BA1034" t="s">
        <v>3210</v>
      </c>
      <c r="BB1034">
        <v>0</v>
      </c>
    </row>
    <row r="1035" spans="1:54" x14ac:dyDescent="0.25">
      <c r="A1035">
        <v>337995</v>
      </c>
      <c r="B1035" t="s">
        <v>121</v>
      </c>
      <c r="C1035" t="s">
        <v>214</v>
      </c>
      <c r="D1035" t="s">
        <v>214</v>
      </c>
      <c r="E1035" t="s">
        <v>214</v>
      </c>
      <c r="F1035" t="s">
        <v>214</v>
      </c>
      <c r="G1035" t="s">
        <v>214</v>
      </c>
      <c r="H1035" t="s">
        <v>214</v>
      </c>
      <c r="I1035" t="s">
        <v>214</v>
      </c>
      <c r="J1035" t="s">
        <v>214</v>
      </c>
      <c r="K1035" t="s">
        <v>214</v>
      </c>
      <c r="L1035" t="s">
        <v>214</v>
      </c>
      <c r="M1035" t="s">
        <v>214</v>
      </c>
      <c r="N1035" t="s">
        <v>214</v>
      </c>
      <c r="O1035" t="s">
        <v>214</v>
      </c>
      <c r="BA1035" t="s">
        <v>3210</v>
      </c>
      <c r="BB1035">
        <v>0</v>
      </c>
    </row>
    <row r="1036" spans="1:54" x14ac:dyDescent="0.25">
      <c r="A1036">
        <v>337996</v>
      </c>
      <c r="B1036" t="s">
        <v>121</v>
      </c>
      <c r="C1036" t="s">
        <v>214</v>
      </c>
      <c r="E1036" t="s">
        <v>214</v>
      </c>
      <c r="F1036" t="s">
        <v>214</v>
      </c>
      <c r="G1036" t="s">
        <v>214</v>
      </c>
      <c r="H1036" t="s">
        <v>214</v>
      </c>
      <c r="I1036" t="s">
        <v>214</v>
      </c>
      <c r="J1036" t="s">
        <v>214</v>
      </c>
      <c r="K1036" t="s">
        <v>214</v>
      </c>
      <c r="L1036" t="s">
        <v>214</v>
      </c>
      <c r="M1036" t="s">
        <v>214</v>
      </c>
      <c r="N1036" t="s">
        <v>214</v>
      </c>
      <c r="O1036" t="s">
        <v>214</v>
      </c>
      <c r="BA1036" t="s">
        <v>3210</v>
      </c>
      <c r="BB1036">
        <v>0</v>
      </c>
    </row>
    <row r="1037" spans="1:54" x14ac:dyDescent="0.25">
      <c r="A1037">
        <v>337997</v>
      </c>
      <c r="B1037" t="s">
        <v>121</v>
      </c>
      <c r="C1037" t="s">
        <v>214</v>
      </c>
      <c r="D1037" t="s">
        <v>214</v>
      </c>
      <c r="E1037" t="s">
        <v>214</v>
      </c>
      <c r="F1037" t="s">
        <v>214</v>
      </c>
      <c r="G1037" t="s">
        <v>214</v>
      </c>
      <c r="H1037" t="s">
        <v>214</v>
      </c>
      <c r="I1037" t="s">
        <v>214</v>
      </c>
      <c r="J1037" t="s">
        <v>214</v>
      </c>
      <c r="K1037" t="s">
        <v>214</v>
      </c>
      <c r="L1037" t="s">
        <v>214</v>
      </c>
      <c r="M1037" t="s">
        <v>214</v>
      </c>
      <c r="N1037" t="s">
        <v>214</v>
      </c>
      <c r="O1037" t="s">
        <v>214</v>
      </c>
      <c r="BA1037" t="s">
        <v>3210</v>
      </c>
      <c r="BB1037">
        <v>0</v>
      </c>
    </row>
    <row r="1038" spans="1:54" x14ac:dyDescent="0.25">
      <c r="A1038">
        <v>337998</v>
      </c>
      <c r="B1038" t="s">
        <v>121</v>
      </c>
      <c r="C1038" t="s">
        <v>214</v>
      </c>
      <c r="E1038" t="s">
        <v>214</v>
      </c>
      <c r="F1038" t="s">
        <v>214</v>
      </c>
      <c r="G1038" t="s">
        <v>214</v>
      </c>
      <c r="H1038" t="s">
        <v>214</v>
      </c>
      <c r="I1038" t="s">
        <v>214</v>
      </c>
      <c r="J1038" t="s">
        <v>214</v>
      </c>
      <c r="K1038" t="s">
        <v>214</v>
      </c>
      <c r="L1038" t="s">
        <v>214</v>
      </c>
      <c r="M1038" t="s">
        <v>214</v>
      </c>
      <c r="N1038" t="s">
        <v>214</v>
      </c>
      <c r="O1038" t="s">
        <v>214</v>
      </c>
      <c r="BA1038" t="s">
        <v>3210</v>
      </c>
      <c r="BB1038">
        <v>0</v>
      </c>
    </row>
    <row r="1039" spans="1:54" x14ac:dyDescent="0.25">
      <c r="A1039">
        <v>338000</v>
      </c>
      <c r="B1039" t="s">
        <v>121</v>
      </c>
      <c r="C1039" t="s">
        <v>214</v>
      </c>
      <c r="D1039" t="s">
        <v>214</v>
      </c>
      <c r="E1039" t="s">
        <v>214</v>
      </c>
      <c r="F1039" t="s">
        <v>214</v>
      </c>
      <c r="G1039" t="s">
        <v>214</v>
      </c>
      <c r="H1039" t="s">
        <v>214</v>
      </c>
      <c r="I1039" t="s">
        <v>214</v>
      </c>
      <c r="J1039" t="s">
        <v>214</v>
      </c>
      <c r="K1039" t="s">
        <v>214</v>
      </c>
      <c r="L1039" t="s">
        <v>214</v>
      </c>
      <c r="M1039" t="s">
        <v>214</v>
      </c>
      <c r="N1039" t="s">
        <v>214</v>
      </c>
      <c r="O1039" t="s">
        <v>214</v>
      </c>
      <c r="BA1039" t="s">
        <v>3210</v>
      </c>
      <c r="BB1039">
        <v>0</v>
      </c>
    </row>
    <row r="1040" spans="1:54" x14ac:dyDescent="0.25">
      <c r="A1040">
        <v>338003</v>
      </c>
      <c r="B1040" t="s">
        <v>121</v>
      </c>
      <c r="C1040" t="s">
        <v>214</v>
      </c>
      <c r="D1040" t="s">
        <v>214</v>
      </c>
      <c r="E1040" t="s">
        <v>214</v>
      </c>
      <c r="F1040" t="s">
        <v>214</v>
      </c>
      <c r="G1040" t="s">
        <v>214</v>
      </c>
      <c r="H1040" t="s">
        <v>214</v>
      </c>
      <c r="I1040" t="s">
        <v>214</v>
      </c>
      <c r="J1040" t="s">
        <v>214</v>
      </c>
      <c r="K1040" t="s">
        <v>214</v>
      </c>
      <c r="L1040" t="s">
        <v>214</v>
      </c>
      <c r="M1040" t="s">
        <v>214</v>
      </c>
      <c r="N1040" t="s">
        <v>214</v>
      </c>
      <c r="O1040" t="s">
        <v>214</v>
      </c>
      <c r="BA1040" t="s">
        <v>3210</v>
      </c>
      <c r="BB1040">
        <v>0</v>
      </c>
    </row>
    <row r="1041" spans="1:54" x14ac:dyDescent="0.25">
      <c r="A1041">
        <v>338012</v>
      </c>
      <c r="B1041" t="s">
        <v>121</v>
      </c>
      <c r="C1041" t="s">
        <v>214</v>
      </c>
      <c r="D1041" t="s">
        <v>214</v>
      </c>
      <c r="E1041" t="s">
        <v>214</v>
      </c>
      <c r="G1041" t="s">
        <v>214</v>
      </c>
      <c r="H1041" t="s">
        <v>214</v>
      </c>
      <c r="I1041" t="s">
        <v>214</v>
      </c>
      <c r="J1041" t="s">
        <v>214</v>
      </c>
      <c r="K1041" t="s">
        <v>214</v>
      </c>
      <c r="L1041" t="s">
        <v>214</v>
      </c>
      <c r="M1041" t="s">
        <v>214</v>
      </c>
      <c r="N1041" t="s">
        <v>214</v>
      </c>
      <c r="O1041" t="s">
        <v>214</v>
      </c>
      <c r="BA1041" t="s">
        <v>3210</v>
      </c>
      <c r="BB1041">
        <v>0</v>
      </c>
    </row>
    <row r="1042" spans="1:54" x14ac:dyDescent="0.25">
      <c r="A1042">
        <v>338014</v>
      </c>
      <c r="B1042" t="s">
        <v>121</v>
      </c>
      <c r="C1042" t="s">
        <v>214</v>
      </c>
      <c r="D1042" t="s">
        <v>214</v>
      </c>
      <c r="E1042" t="s">
        <v>214</v>
      </c>
      <c r="F1042" t="s">
        <v>214</v>
      </c>
      <c r="G1042" t="s">
        <v>214</v>
      </c>
      <c r="H1042" t="s">
        <v>214</v>
      </c>
      <c r="I1042" t="s">
        <v>214</v>
      </c>
      <c r="J1042" t="s">
        <v>214</v>
      </c>
      <c r="K1042" t="s">
        <v>214</v>
      </c>
      <c r="L1042" t="s">
        <v>214</v>
      </c>
      <c r="M1042" t="s">
        <v>214</v>
      </c>
      <c r="N1042" t="s">
        <v>214</v>
      </c>
      <c r="O1042" t="s">
        <v>214</v>
      </c>
      <c r="BA1042" t="s">
        <v>3210</v>
      </c>
      <c r="BB1042">
        <v>0</v>
      </c>
    </row>
    <row r="1043" spans="1:54" x14ac:dyDescent="0.25">
      <c r="A1043">
        <v>338017</v>
      </c>
      <c r="B1043" t="s">
        <v>121</v>
      </c>
      <c r="C1043" t="s">
        <v>214</v>
      </c>
      <c r="D1043" t="s">
        <v>214</v>
      </c>
      <c r="E1043" t="s">
        <v>214</v>
      </c>
      <c r="F1043" t="s">
        <v>214</v>
      </c>
      <c r="G1043" t="s">
        <v>214</v>
      </c>
      <c r="H1043" t="s">
        <v>214</v>
      </c>
      <c r="I1043" t="s">
        <v>214</v>
      </c>
      <c r="J1043" t="s">
        <v>214</v>
      </c>
      <c r="K1043" t="s">
        <v>214</v>
      </c>
      <c r="L1043" t="s">
        <v>214</v>
      </c>
      <c r="M1043" t="s">
        <v>214</v>
      </c>
      <c r="N1043" t="s">
        <v>214</v>
      </c>
      <c r="O1043" t="s">
        <v>214</v>
      </c>
      <c r="BA1043" t="s">
        <v>3210</v>
      </c>
      <c r="BB1043">
        <v>0</v>
      </c>
    </row>
    <row r="1044" spans="1:54" x14ac:dyDescent="0.25">
      <c r="A1044">
        <v>338020</v>
      </c>
      <c r="B1044" t="s">
        <v>121</v>
      </c>
      <c r="C1044" t="s">
        <v>214</v>
      </c>
      <c r="D1044" t="s">
        <v>214</v>
      </c>
      <c r="E1044" t="s">
        <v>214</v>
      </c>
      <c r="F1044" t="s">
        <v>214</v>
      </c>
      <c r="G1044" t="s">
        <v>214</v>
      </c>
      <c r="H1044" t="s">
        <v>214</v>
      </c>
      <c r="I1044" t="s">
        <v>214</v>
      </c>
      <c r="J1044" t="s">
        <v>214</v>
      </c>
      <c r="K1044" t="s">
        <v>214</v>
      </c>
      <c r="L1044" t="s">
        <v>214</v>
      </c>
      <c r="M1044" t="s">
        <v>214</v>
      </c>
      <c r="N1044" t="s">
        <v>214</v>
      </c>
      <c r="O1044" t="s">
        <v>214</v>
      </c>
      <c r="BA1044" t="s">
        <v>3210</v>
      </c>
      <c r="BB1044">
        <v>0</v>
      </c>
    </row>
    <row r="1045" spans="1:54" x14ac:dyDescent="0.25">
      <c r="A1045">
        <v>338021</v>
      </c>
      <c r="B1045" t="s">
        <v>121</v>
      </c>
      <c r="C1045" t="s">
        <v>214</v>
      </c>
      <c r="D1045" t="s">
        <v>214</v>
      </c>
      <c r="E1045" t="s">
        <v>214</v>
      </c>
      <c r="F1045" t="s">
        <v>214</v>
      </c>
      <c r="G1045" t="s">
        <v>214</v>
      </c>
      <c r="H1045" t="s">
        <v>214</v>
      </c>
      <c r="I1045" t="s">
        <v>214</v>
      </c>
      <c r="J1045" t="s">
        <v>214</v>
      </c>
      <c r="K1045" t="s">
        <v>214</v>
      </c>
      <c r="L1045" t="s">
        <v>214</v>
      </c>
      <c r="M1045" t="s">
        <v>214</v>
      </c>
      <c r="N1045" t="s">
        <v>214</v>
      </c>
      <c r="O1045" t="s">
        <v>214</v>
      </c>
      <c r="BA1045" t="s">
        <v>3210</v>
      </c>
      <c r="BB1045">
        <v>0</v>
      </c>
    </row>
    <row r="1046" spans="1:54" x14ac:dyDescent="0.25">
      <c r="A1046">
        <v>338025</v>
      </c>
      <c r="B1046" t="s">
        <v>121</v>
      </c>
      <c r="C1046" t="s">
        <v>214</v>
      </c>
      <c r="D1046" t="s">
        <v>214</v>
      </c>
      <c r="E1046" t="s">
        <v>214</v>
      </c>
      <c r="F1046" t="s">
        <v>214</v>
      </c>
      <c r="G1046" t="s">
        <v>214</v>
      </c>
      <c r="H1046" t="s">
        <v>214</v>
      </c>
      <c r="I1046" t="s">
        <v>214</v>
      </c>
      <c r="J1046" t="s">
        <v>214</v>
      </c>
      <c r="K1046" t="s">
        <v>214</v>
      </c>
      <c r="L1046" t="s">
        <v>214</v>
      </c>
      <c r="M1046" t="s">
        <v>214</v>
      </c>
      <c r="N1046" t="s">
        <v>214</v>
      </c>
      <c r="O1046" t="s">
        <v>214</v>
      </c>
      <c r="BA1046" t="s">
        <v>3210</v>
      </c>
      <c r="BB1046">
        <v>0</v>
      </c>
    </row>
    <row r="1047" spans="1:54" x14ac:dyDescent="0.25">
      <c r="A1047">
        <v>338027</v>
      </c>
      <c r="B1047" t="s">
        <v>121</v>
      </c>
      <c r="C1047" t="s">
        <v>214</v>
      </c>
      <c r="D1047" t="s">
        <v>214</v>
      </c>
      <c r="E1047" t="s">
        <v>214</v>
      </c>
      <c r="F1047" t="s">
        <v>214</v>
      </c>
      <c r="G1047" t="s">
        <v>214</v>
      </c>
      <c r="H1047" t="s">
        <v>214</v>
      </c>
      <c r="I1047" t="s">
        <v>214</v>
      </c>
      <c r="J1047" t="s">
        <v>214</v>
      </c>
      <c r="K1047" t="s">
        <v>214</v>
      </c>
      <c r="L1047" t="s">
        <v>214</v>
      </c>
      <c r="M1047" t="s">
        <v>214</v>
      </c>
      <c r="N1047" t="s">
        <v>214</v>
      </c>
      <c r="O1047" t="s">
        <v>214</v>
      </c>
      <c r="BA1047" t="s">
        <v>3210</v>
      </c>
      <c r="BB1047">
        <v>0</v>
      </c>
    </row>
    <row r="1048" spans="1:54" x14ac:dyDescent="0.25">
      <c r="A1048">
        <v>338030</v>
      </c>
      <c r="B1048" t="s">
        <v>121</v>
      </c>
      <c r="C1048" t="s">
        <v>214</v>
      </c>
      <c r="D1048" t="s">
        <v>214</v>
      </c>
      <c r="E1048" t="s">
        <v>214</v>
      </c>
      <c r="F1048" t="s">
        <v>214</v>
      </c>
      <c r="G1048" t="s">
        <v>214</v>
      </c>
      <c r="H1048" t="s">
        <v>214</v>
      </c>
      <c r="I1048" t="s">
        <v>214</v>
      </c>
      <c r="J1048" t="s">
        <v>214</v>
      </c>
      <c r="K1048" t="s">
        <v>214</v>
      </c>
      <c r="L1048" t="s">
        <v>214</v>
      </c>
      <c r="M1048" t="s">
        <v>214</v>
      </c>
      <c r="N1048" t="s">
        <v>214</v>
      </c>
      <c r="O1048" t="s">
        <v>214</v>
      </c>
      <c r="BA1048" t="s">
        <v>3210</v>
      </c>
      <c r="BB1048">
        <v>0</v>
      </c>
    </row>
    <row r="1049" spans="1:54" x14ac:dyDescent="0.25">
      <c r="A1049">
        <v>338032</v>
      </c>
      <c r="B1049" t="s">
        <v>121</v>
      </c>
      <c r="E1049" t="s">
        <v>214</v>
      </c>
      <c r="G1049" t="s">
        <v>214</v>
      </c>
      <c r="H1049" t="s">
        <v>214</v>
      </c>
      <c r="I1049" t="s">
        <v>214</v>
      </c>
      <c r="J1049" t="s">
        <v>214</v>
      </c>
      <c r="K1049" t="s">
        <v>214</v>
      </c>
      <c r="L1049" t="s">
        <v>214</v>
      </c>
      <c r="M1049" t="s">
        <v>214</v>
      </c>
      <c r="N1049" t="s">
        <v>214</v>
      </c>
      <c r="O1049" t="s">
        <v>214</v>
      </c>
      <c r="BA1049" t="s">
        <v>3210</v>
      </c>
      <c r="BB1049">
        <v>0</v>
      </c>
    </row>
    <row r="1050" spans="1:54" x14ac:dyDescent="0.25">
      <c r="A1050">
        <v>338038</v>
      </c>
      <c r="B1050" t="s">
        <v>121</v>
      </c>
      <c r="C1050" t="s">
        <v>214</v>
      </c>
      <c r="D1050" t="s">
        <v>214</v>
      </c>
      <c r="E1050" t="s">
        <v>214</v>
      </c>
      <c r="F1050" t="s">
        <v>214</v>
      </c>
      <c r="G1050" t="s">
        <v>214</v>
      </c>
      <c r="H1050" t="s">
        <v>214</v>
      </c>
      <c r="I1050" t="s">
        <v>214</v>
      </c>
      <c r="J1050" t="s">
        <v>214</v>
      </c>
      <c r="K1050" t="s">
        <v>214</v>
      </c>
      <c r="L1050" t="s">
        <v>214</v>
      </c>
      <c r="M1050" t="s">
        <v>214</v>
      </c>
      <c r="N1050" t="s">
        <v>214</v>
      </c>
      <c r="O1050" t="s">
        <v>214</v>
      </c>
      <c r="BA1050" t="s">
        <v>3210</v>
      </c>
      <c r="BB1050">
        <v>0</v>
      </c>
    </row>
    <row r="1051" spans="1:54" x14ac:dyDescent="0.25">
      <c r="A1051">
        <v>338043</v>
      </c>
      <c r="B1051" t="s">
        <v>121</v>
      </c>
      <c r="C1051" t="s">
        <v>214</v>
      </c>
      <c r="I1051" t="s">
        <v>214</v>
      </c>
      <c r="J1051" t="s">
        <v>214</v>
      </c>
      <c r="K1051" t="s">
        <v>214</v>
      </c>
      <c r="L1051" t="s">
        <v>214</v>
      </c>
      <c r="M1051" t="s">
        <v>214</v>
      </c>
      <c r="N1051" t="s">
        <v>214</v>
      </c>
      <c r="O1051" t="s">
        <v>214</v>
      </c>
      <c r="BA1051" t="s">
        <v>3210</v>
      </c>
      <c r="BB1051">
        <v>0</v>
      </c>
    </row>
    <row r="1052" spans="1:54" x14ac:dyDescent="0.25">
      <c r="A1052">
        <v>338044</v>
      </c>
      <c r="B1052" t="s">
        <v>121</v>
      </c>
      <c r="G1052" t="s">
        <v>214</v>
      </c>
      <c r="H1052" t="s">
        <v>214</v>
      </c>
      <c r="I1052" t="s">
        <v>214</v>
      </c>
      <c r="J1052" t="s">
        <v>214</v>
      </c>
      <c r="K1052" t="s">
        <v>214</v>
      </c>
      <c r="L1052" t="s">
        <v>214</v>
      </c>
      <c r="N1052" t="s">
        <v>214</v>
      </c>
      <c r="O1052" t="s">
        <v>214</v>
      </c>
      <c r="BA1052" t="s">
        <v>3210</v>
      </c>
      <c r="BB1052">
        <v>0</v>
      </c>
    </row>
    <row r="1053" spans="1:54" x14ac:dyDescent="0.25">
      <c r="A1053">
        <v>338049</v>
      </c>
      <c r="B1053" t="s">
        <v>121</v>
      </c>
      <c r="C1053" t="s">
        <v>214</v>
      </c>
      <c r="D1053" t="s">
        <v>214</v>
      </c>
      <c r="E1053" t="s">
        <v>214</v>
      </c>
      <c r="F1053" t="s">
        <v>214</v>
      </c>
      <c r="G1053" t="s">
        <v>214</v>
      </c>
      <c r="H1053" t="s">
        <v>214</v>
      </c>
      <c r="I1053" t="s">
        <v>214</v>
      </c>
      <c r="J1053" t="s">
        <v>214</v>
      </c>
      <c r="K1053" t="s">
        <v>214</v>
      </c>
      <c r="L1053" t="s">
        <v>214</v>
      </c>
      <c r="M1053" t="s">
        <v>214</v>
      </c>
      <c r="N1053" t="s">
        <v>214</v>
      </c>
      <c r="O1053" t="s">
        <v>214</v>
      </c>
      <c r="BA1053" t="s">
        <v>3210</v>
      </c>
      <c r="BB1053">
        <v>0</v>
      </c>
    </row>
    <row r="1054" spans="1:54" x14ac:dyDescent="0.25">
      <c r="A1054">
        <v>338052</v>
      </c>
      <c r="B1054" t="s">
        <v>121</v>
      </c>
      <c r="C1054" t="s">
        <v>214</v>
      </c>
      <c r="D1054" t="s">
        <v>214</v>
      </c>
      <c r="E1054" t="s">
        <v>214</v>
      </c>
      <c r="F1054" t="s">
        <v>214</v>
      </c>
      <c r="G1054" t="s">
        <v>214</v>
      </c>
      <c r="H1054" t="s">
        <v>214</v>
      </c>
      <c r="I1054" t="s">
        <v>214</v>
      </c>
      <c r="J1054" t="s">
        <v>214</v>
      </c>
      <c r="K1054" t="s">
        <v>214</v>
      </c>
      <c r="L1054" t="s">
        <v>214</v>
      </c>
      <c r="M1054" t="s">
        <v>214</v>
      </c>
      <c r="N1054" t="s">
        <v>214</v>
      </c>
      <c r="O1054" t="s">
        <v>214</v>
      </c>
      <c r="BA1054" t="s">
        <v>3210</v>
      </c>
      <c r="BB1054">
        <v>0</v>
      </c>
    </row>
    <row r="1055" spans="1:54" x14ac:dyDescent="0.25">
      <c r="A1055">
        <v>338053</v>
      </c>
      <c r="B1055" t="s">
        <v>121</v>
      </c>
      <c r="C1055" t="s">
        <v>214</v>
      </c>
      <c r="F1055" t="s">
        <v>214</v>
      </c>
      <c r="H1055" t="s">
        <v>214</v>
      </c>
      <c r="I1055" t="s">
        <v>214</v>
      </c>
      <c r="J1055" t="s">
        <v>214</v>
      </c>
      <c r="K1055" t="s">
        <v>214</v>
      </c>
      <c r="L1055" t="s">
        <v>214</v>
      </c>
      <c r="M1055" t="s">
        <v>214</v>
      </c>
      <c r="N1055" t="s">
        <v>214</v>
      </c>
      <c r="O1055" t="s">
        <v>214</v>
      </c>
      <c r="BA1055" t="s">
        <v>3210</v>
      </c>
      <c r="BB1055">
        <v>0</v>
      </c>
    </row>
    <row r="1056" spans="1:54" x14ac:dyDescent="0.25">
      <c r="A1056">
        <v>338057</v>
      </c>
      <c r="B1056" t="s">
        <v>121</v>
      </c>
      <c r="C1056" t="s">
        <v>214</v>
      </c>
      <c r="D1056" t="s">
        <v>214</v>
      </c>
      <c r="E1056" t="s">
        <v>214</v>
      </c>
      <c r="F1056" t="s">
        <v>214</v>
      </c>
      <c r="G1056" t="s">
        <v>214</v>
      </c>
      <c r="H1056" t="s">
        <v>214</v>
      </c>
      <c r="I1056" t="s">
        <v>214</v>
      </c>
      <c r="J1056" t="s">
        <v>214</v>
      </c>
      <c r="K1056" t="s">
        <v>214</v>
      </c>
      <c r="L1056" t="s">
        <v>214</v>
      </c>
      <c r="M1056" t="s">
        <v>214</v>
      </c>
      <c r="N1056" t="s">
        <v>214</v>
      </c>
      <c r="O1056" t="s">
        <v>214</v>
      </c>
      <c r="BA1056" t="s">
        <v>3210</v>
      </c>
      <c r="BB1056">
        <v>0</v>
      </c>
    </row>
    <row r="1057" spans="1:54" x14ac:dyDescent="0.25">
      <c r="A1057">
        <v>338058</v>
      </c>
      <c r="B1057" t="s">
        <v>121</v>
      </c>
      <c r="C1057" t="s">
        <v>214</v>
      </c>
      <c r="E1057" t="s">
        <v>214</v>
      </c>
      <c r="F1057" t="s">
        <v>214</v>
      </c>
      <c r="H1057" t="s">
        <v>214</v>
      </c>
      <c r="I1057" t="s">
        <v>214</v>
      </c>
      <c r="J1057" t="s">
        <v>214</v>
      </c>
      <c r="K1057" t="s">
        <v>214</v>
      </c>
      <c r="L1057" t="s">
        <v>214</v>
      </c>
      <c r="M1057" t="s">
        <v>214</v>
      </c>
      <c r="N1057" t="s">
        <v>214</v>
      </c>
      <c r="O1057" t="s">
        <v>214</v>
      </c>
      <c r="BA1057" t="s">
        <v>3210</v>
      </c>
      <c r="BB1057">
        <v>0</v>
      </c>
    </row>
    <row r="1058" spans="1:54" x14ac:dyDescent="0.25">
      <c r="A1058">
        <v>338059</v>
      </c>
      <c r="B1058" t="s">
        <v>121</v>
      </c>
      <c r="C1058" t="s">
        <v>214</v>
      </c>
      <c r="D1058" t="s">
        <v>214</v>
      </c>
      <c r="E1058" t="s">
        <v>214</v>
      </c>
      <c r="F1058" t="s">
        <v>214</v>
      </c>
      <c r="G1058" t="s">
        <v>214</v>
      </c>
      <c r="H1058" t="s">
        <v>214</v>
      </c>
      <c r="I1058" t="s">
        <v>214</v>
      </c>
      <c r="J1058" t="s">
        <v>214</v>
      </c>
      <c r="K1058" t="s">
        <v>214</v>
      </c>
      <c r="L1058" t="s">
        <v>214</v>
      </c>
      <c r="M1058" t="s">
        <v>214</v>
      </c>
      <c r="N1058" t="s">
        <v>214</v>
      </c>
      <c r="O1058" t="s">
        <v>214</v>
      </c>
      <c r="BA1058" t="s">
        <v>3210</v>
      </c>
      <c r="BB1058">
        <v>0</v>
      </c>
    </row>
    <row r="1059" spans="1:54" x14ac:dyDescent="0.25">
      <c r="A1059">
        <v>338061</v>
      </c>
      <c r="B1059" t="s">
        <v>121</v>
      </c>
      <c r="C1059" t="s">
        <v>214</v>
      </c>
      <c r="E1059" t="s">
        <v>214</v>
      </c>
      <c r="G1059" t="s">
        <v>214</v>
      </c>
      <c r="H1059" t="s">
        <v>214</v>
      </c>
      <c r="I1059" t="s">
        <v>214</v>
      </c>
      <c r="J1059" t="s">
        <v>214</v>
      </c>
      <c r="K1059" t="s">
        <v>214</v>
      </c>
      <c r="L1059" t="s">
        <v>214</v>
      </c>
      <c r="M1059" t="s">
        <v>214</v>
      </c>
      <c r="N1059" t="s">
        <v>214</v>
      </c>
      <c r="O1059" t="s">
        <v>214</v>
      </c>
      <c r="BA1059" t="s">
        <v>3210</v>
      </c>
      <c r="BB1059">
        <v>0</v>
      </c>
    </row>
    <row r="1060" spans="1:54" x14ac:dyDescent="0.25">
      <c r="A1060">
        <v>338063</v>
      </c>
      <c r="B1060" t="s">
        <v>121</v>
      </c>
      <c r="F1060" t="s">
        <v>214</v>
      </c>
      <c r="G1060" t="s">
        <v>214</v>
      </c>
      <c r="H1060" t="s">
        <v>214</v>
      </c>
      <c r="I1060" t="s">
        <v>214</v>
      </c>
      <c r="J1060" t="s">
        <v>214</v>
      </c>
      <c r="K1060" t="s">
        <v>214</v>
      </c>
      <c r="L1060" t="s">
        <v>214</v>
      </c>
      <c r="M1060" t="s">
        <v>214</v>
      </c>
      <c r="N1060" t="s">
        <v>214</v>
      </c>
      <c r="O1060" t="s">
        <v>214</v>
      </c>
      <c r="BA1060" t="s">
        <v>3210</v>
      </c>
      <c r="BB1060">
        <v>0</v>
      </c>
    </row>
    <row r="1061" spans="1:54" x14ac:dyDescent="0.25">
      <c r="A1061">
        <v>338079</v>
      </c>
      <c r="B1061" t="s">
        <v>121</v>
      </c>
      <c r="C1061" t="s">
        <v>214</v>
      </c>
      <c r="D1061" t="s">
        <v>214</v>
      </c>
      <c r="E1061" t="s">
        <v>214</v>
      </c>
      <c r="F1061" t="s">
        <v>214</v>
      </c>
      <c r="G1061" t="s">
        <v>214</v>
      </c>
      <c r="I1061" t="s">
        <v>214</v>
      </c>
      <c r="J1061" t="s">
        <v>214</v>
      </c>
      <c r="K1061" t="s">
        <v>214</v>
      </c>
      <c r="L1061" t="s">
        <v>214</v>
      </c>
      <c r="M1061" t="s">
        <v>214</v>
      </c>
      <c r="N1061" t="s">
        <v>214</v>
      </c>
      <c r="O1061" t="s">
        <v>214</v>
      </c>
      <c r="BA1061" t="s">
        <v>3210</v>
      </c>
      <c r="BB1061">
        <v>0</v>
      </c>
    </row>
    <row r="1062" spans="1:54" x14ac:dyDescent="0.25">
      <c r="A1062">
        <v>338080</v>
      </c>
      <c r="B1062" t="s">
        <v>121</v>
      </c>
      <c r="C1062" t="s">
        <v>214</v>
      </c>
      <c r="D1062" t="s">
        <v>214</v>
      </c>
      <c r="E1062" t="s">
        <v>214</v>
      </c>
      <c r="F1062" t="s">
        <v>214</v>
      </c>
      <c r="G1062" t="s">
        <v>214</v>
      </c>
      <c r="H1062" t="s">
        <v>214</v>
      </c>
      <c r="I1062" t="s">
        <v>214</v>
      </c>
      <c r="J1062" t="s">
        <v>214</v>
      </c>
      <c r="K1062" t="s">
        <v>214</v>
      </c>
      <c r="L1062" t="s">
        <v>214</v>
      </c>
      <c r="M1062" t="s">
        <v>214</v>
      </c>
      <c r="N1062" t="s">
        <v>214</v>
      </c>
      <c r="O1062" t="s">
        <v>214</v>
      </c>
      <c r="BA1062" t="s">
        <v>3210</v>
      </c>
      <c r="BB1062">
        <v>0</v>
      </c>
    </row>
    <row r="1063" spans="1:54" x14ac:dyDescent="0.25">
      <c r="A1063">
        <v>338085</v>
      </c>
      <c r="B1063" t="s">
        <v>121</v>
      </c>
      <c r="D1063" t="s">
        <v>214</v>
      </c>
      <c r="E1063" t="s">
        <v>214</v>
      </c>
      <c r="F1063" t="s">
        <v>214</v>
      </c>
      <c r="G1063" t="s">
        <v>214</v>
      </c>
      <c r="H1063" t="s">
        <v>214</v>
      </c>
      <c r="I1063" t="s">
        <v>214</v>
      </c>
      <c r="J1063" t="s">
        <v>214</v>
      </c>
      <c r="K1063" t="s">
        <v>214</v>
      </c>
      <c r="L1063" t="s">
        <v>214</v>
      </c>
      <c r="M1063" t="s">
        <v>214</v>
      </c>
      <c r="N1063" t="s">
        <v>214</v>
      </c>
      <c r="O1063" t="s">
        <v>214</v>
      </c>
      <c r="BA1063" t="s">
        <v>3210</v>
      </c>
      <c r="BB1063">
        <v>0</v>
      </c>
    </row>
    <row r="1064" spans="1:54" x14ac:dyDescent="0.25">
      <c r="A1064">
        <v>338086</v>
      </c>
      <c r="B1064" t="s">
        <v>121</v>
      </c>
      <c r="C1064" t="s">
        <v>214</v>
      </c>
      <c r="D1064" t="s">
        <v>214</v>
      </c>
      <c r="E1064" t="s">
        <v>214</v>
      </c>
      <c r="F1064" t="s">
        <v>214</v>
      </c>
      <c r="G1064" t="s">
        <v>214</v>
      </c>
      <c r="H1064" t="s">
        <v>214</v>
      </c>
      <c r="I1064" t="s">
        <v>214</v>
      </c>
      <c r="J1064" t="s">
        <v>214</v>
      </c>
      <c r="K1064" t="s">
        <v>214</v>
      </c>
      <c r="L1064" t="s">
        <v>214</v>
      </c>
      <c r="M1064" t="s">
        <v>214</v>
      </c>
      <c r="N1064" t="s">
        <v>214</v>
      </c>
      <c r="O1064" t="s">
        <v>214</v>
      </c>
      <c r="BA1064" t="s">
        <v>3210</v>
      </c>
      <c r="BB1064">
        <v>0</v>
      </c>
    </row>
    <row r="1065" spans="1:54" x14ac:dyDescent="0.25">
      <c r="A1065">
        <v>338087</v>
      </c>
      <c r="B1065" t="s">
        <v>121</v>
      </c>
      <c r="C1065" t="s">
        <v>214</v>
      </c>
      <c r="D1065" t="s">
        <v>214</v>
      </c>
      <c r="E1065" t="s">
        <v>214</v>
      </c>
      <c r="F1065" t="s">
        <v>214</v>
      </c>
      <c r="G1065" t="s">
        <v>214</v>
      </c>
      <c r="H1065" t="s">
        <v>214</v>
      </c>
      <c r="I1065" t="s">
        <v>214</v>
      </c>
      <c r="J1065" t="s">
        <v>214</v>
      </c>
      <c r="K1065" t="s">
        <v>214</v>
      </c>
      <c r="L1065" t="s">
        <v>214</v>
      </c>
      <c r="M1065" t="s">
        <v>214</v>
      </c>
      <c r="N1065" t="s">
        <v>214</v>
      </c>
      <c r="O1065" t="s">
        <v>214</v>
      </c>
      <c r="BA1065" t="s">
        <v>3210</v>
      </c>
      <c r="BB1065">
        <v>0</v>
      </c>
    </row>
    <row r="1066" spans="1:54" x14ac:dyDescent="0.25">
      <c r="A1066">
        <v>338089</v>
      </c>
      <c r="B1066" t="s">
        <v>121</v>
      </c>
      <c r="C1066" t="s">
        <v>214</v>
      </c>
      <c r="D1066" t="s">
        <v>214</v>
      </c>
      <c r="E1066" t="s">
        <v>214</v>
      </c>
      <c r="F1066" t="s">
        <v>214</v>
      </c>
      <c r="G1066" t="s">
        <v>214</v>
      </c>
      <c r="I1066" t="s">
        <v>214</v>
      </c>
      <c r="J1066" t="s">
        <v>214</v>
      </c>
      <c r="K1066" t="s">
        <v>214</v>
      </c>
      <c r="L1066" t="s">
        <v>214</v>
      </c>
      <c r="M1066" t="s">
        <v>214</v>
      </c>
      <c r="N1066" t="s">
        <v>214</v>
      </c>
      <c r="O1066" t="s">
        <v>214</v>
      </c>
      <c r="BA1066" t="s">
        <v>3210</v>
      </c>
      <c r="BB1066">
        <v>0</v>
      </c>
    </row>
    <row r="1067" spans="1:54" x14ac:dyDescent="0.25">
      <c r="A1067">
        <v>338093</v>
      </c>
      <c r="B1067" t="s">
        <v>121</v>
      </c>
      <c r="C1067" t="s">
        <v>214</v>
      </c>
      <c r="D1067" t="s">
        <v>214</v>
      </c>
      <c r="E1067" t="s">
        <v>214</v>
      </c>
      <c r="F1067" t="s">
        <v>214</v>
      </c>
      <c r="G1067" t="s">
        <v>214</v>
      </c>
      <c r="H1067" t="s">
        <v>214</v>
      </c>
      <c r="I1067" t="s">
        <v>214</v>
      </c>
      <c r="J1067" t="s">
        <v>214</v>
      </c>
      <c r="K1067" t="s">
        <v>214</v>
      </c>
      <c r="L1067" t="s">
        <v>214</v>
      </c>
      <c r="M1067" t="s">
        <v>214</v>
      </c>
      <c r="N1067" t="s">
        <v>214</v>
      </c>
      <c r="O1067" t="s">
        <v>214</v>
      </c>
      <c r="BA1067" t="s">
        <v>3210</v>
      </c>
      <c r="BB1067">
        <v>0</v>
      </c>
    </row>
    <row r="1068" spans="1:54" x14ac:dyDescent="0.25">
      <c r="A1068">
        <v>338095</v>
      </c>
      <c r="B1068" t="s">
        <v>121</v>
      </c>
      <c r="C1068" t="s">
        <v>214</v>
      </c>
      <c r="D1068" t="s">
        <v>214</v>
      </c>
      <c r="E1068" t="s">
        <v>214</v>
      </c>
      <c r="F1068" t="s">
        <v>214</v>
      </c>
      <c r="G1068" t="s">
        <v>214</v>
      </c>
      <c r="H1068" t="s">
        <v>214</v>
      </c>
      <c r="I1068" t="s">
        <v>214</v>
      </c>
      <c r="J1068" t="s">
        <v>214</v>
      </c>
      <c r="K1068" t="s">
        <v>214</v>
      </c>
      <c r="L1068" t="s">
        <v>214</v>
      </c>
      <c r="M1068" t="s">
        <v>214</v>
      </c>
      <c r="N1068" t="s">
        <v>214</v>
      </c>
      <c r="O1068" t="s">
        <v>214</v>
      </c>
      <c r="BA1068" t="s">
        <v>3210</v>
      </c>
      <c r="BB1068">
        <v>0</v>
      </c>
    </row>
    <row r="1069" spans="1:54" x14ac:dyDescent="0.25">
      <c r="A1069">
        <v>338097</v>
      </c>
      <c r="B1069" t="s">
        <v>121</v>
      </c>
      <c r="C1069" t="s">
        <v>214</v>
      </c>
      <c r="E1069" t="s">
        <v>214</v>
      </c>
      <c r="F1069" t="s">
        <v>214</v>
      </c>
      <c r="G1069" t="s">
        <v>214</v>
      </c>
      <c r="H1069" t="s">
        <v>214</v>
      </c>
      <c r="I1069" t="s">
        <v>214</v>
      </c>
      <c r="J1069" t="s">
        <v>214</v>
      </c>
      <c r="K1069" t="s">
        <v>214</v>
      </c>
      <c r="L1069" t="s">
        <v>214</v>
      </c>
      <c r="M1069" t="s">
        <v>214</v>
      </c>
      <c r="N1069" t="s">
        <v>214</v>
      </c>
      <c r="O1069" t="s">
        <v>214</v>
      </c>
      <c r="BA1069" t="s">
        <v>3210</v>
      </c>
      <c r="BB1069">
        <v>0</v>
      </c>
    </row>
    <row r="1070" spans="1:54" x14ac:dyDescent="0.25">
      <c r="A1070">
        <v>338098</v>
      </c>
      <c r="B1070" t="s">
        <v>121</v>
      </c>
      <c r="C1070" t="s">
        <v>214</v>
      </c>
      <c r="E1070" t="s">
        <v>214</v>
      </c>
      <c r="F1070" t="s">
        <v>214</v>
      </c>
      <c r="G1070" t="s">
        <v>214</v>
      </c>
      <c r="H1070" t="s">
        <v>214</v>
      </c>
      <c r="I1070" t="s">
        <v>214</v>
      </c>
      <c r="J1070" t="s">
        <v>214</v>
      </c>
      <c r="K1070" t="s">
        <v>214</v>
      </c>
      <c r="L1070" t="s">
        <v>214</v>
      </c>
      <c r="M1070" t="s">
        <v>214</v>
      </c>
      <c r="N1070" t="s">
        <v>214</v>
      </c>
      <c r="O1070" t="s">
        <v>214</v>
      </c>
      <c r="BA1070" t="s">
        <v>3210</v>
      </c>
      <c r="BB1070">
        <v>0</v>
      </c>
    </row>
    <row r="1071" spans="1:54" x14ac:dyDescent="0.25">
      <c r="A1071">
        <v>338099</v>
      </c>
      <c r="B1071" t="s">
        <v>121</v>
      </c>
      <c r="C1071" t="s">
        <v>214</v>
      </c>
      <c r="E1071" t="s">
        <v>214</v>
      </c>
      <c r="F1071" t="s">
        <v>214</v>
      </c>
      <c r="G1071" t="s">
        <v>214</v>
      </c>
      <c r="H1071" t="s">
        <v>214</v>
      </c>
      <c r="I1071" t="s">
        <v>214</v>
      </c>
      <c r="J1071" t="s">
        <v>214</v>
      </c>
      <c r="K1071" t="s">
        <v>214</v>
      </c>
      <c r="L1071" t="s">
        <v>214</v>
      </c>
      <c r="M1071" t="s">
        <v>214</v>
      </c>
      <c r="N1071" t="s">
        <v>214</v>
      </c>
      <c r="O1071" t="s">
        <v>214</v>
      </c>
      <c r="BA1071" t="s">
        <v>3210</v>
      </c>
      <c r="BB1071">
        <v>0</v>
      </c>
    </row>
    <row r="1072" spans="1:54" x14ac:dyDescent="0.25">
      <c r="A1072">
        <v>338100</v>
      </c>
      <c r="B1072" t="s">
        <v>121</v>
      </c>
      <c r="D1072" t="s">
        <v>214</v>
      </c>
      <c r="F1072" t="s">
        <v>214</v>
      </c>
      <c r="J1072" t="s">
        <v>214</v>
      </c>
      <c r="K1072" t="s">
        <v>214</v>
      </c>
      <c r="M1072" t="s">
        <v>214</v>
      </c>
      <c r="N1072" t="s">
        <v>214</v>
      </c>
      <c r="O1072" t="s">
        <v>214</v>
      </c>
      <c r="BA1072" t="s">
        <v>3210</v>
      </c>
      <c r="BB1072">
        <v>0</v>
      </c>
    </row>
    <row r="1073" spans="1:54" x14ac:dyDescent="0.25">
      <c r="A1073">
        <v>338104</v>
      </c>
      <c r="B1073" t="s">
        <v>121</v>
      </c>
      <c r="C1073" t="s">
        <v>214</v>
      </c>
      <c r="D1073" t="s">
        <v>214</v>
      </c>
      <c r="E1073" t="s">
        <v>214</v>
      </c>
      <c r="F1073" t="s">
        <v>214</v>
      </c>
      <c r="G1073" t="s">
        <v>214</v>
      </c>
      <c r="H1073" t="s">
        <v>214</v>
      </c>
      <c r="I1073" t="s">
        <v>214</v>
      </c>
      <c r="J1073" t="s">
        <v>214</v>
      </c>
      <c r="K1073" t="s">
        <v>214</v>
      </c>
      <c r="L1073" t="s">
        <v>214</v>
      </c>
      <c r="M1073" t="s">
        <v>214</v>
      </c>
      <c r="N1073" t="s">
        <v>214</v>
      </c>
      <c r="O1073" t="s">
        <v>214</v>
      </c>
      <c r="BA1073" t="s">
        <v>3210</v>
      </c>
      <c r="BB1073">
        <v>0</v>
      </c>
    </row>
    <row r="1074" spans="1:54" x14ac:dyDescent="0.25">
      <c r="A1074">
        <v>338109</v>
      </c>
      <c r="B1074" t="s">
        <v>121</v>
      </c>
      <c r="C1074" t="s">
        <v>214</v>
      </c>
      <c r="D1074" t="s">
        <v>214</v>
      </c>
      <c r="E1074" t="s">
        <v>214</v>
      </c>
      <c r="F1074" t="s">
        <v>214</v>
      </c>
      <c r="G1074" t="s">
        <v>214</v>
      </c>
      <c r="H1074" t="s">
        <v>214</v>
      </c>
      <c r="I1074" t="s">
        <v>214</v>
      </c>
      <c r="J1074" t="s">
        <v>214</v>
      </c>
      <c r="K1074" t="s">
        <v>214</v>
      </c>
      <c r="L1074" t="s">
        <v>214</v>
      </c>
      <c r="M1074" t="s">
        <v>214</v>
      </c>
      <c r="N1074" t="s">
        <v>214</v>
      </c>
      <c r="O1074" t="s">
        <v>214</v>
      </c>
      <c r="BA1074" t="s">
        <v>3210</v>
      </c>
      <c r="BB1074">
        <v>0</v>
      </c>
    </row>
    <row r="1075" spans="1:54" x14ac:dyDescent="0.25">
      <c r="A1075">
        <v>338111</v>
      </c>
      <c r="B1075" t="s">
        <v>121</v>
      </c>
      <c r="C1075" t="s">
        <v>214</v>
      </c>
      <c r="D1075" t="s">
        <v>214</v>
      </c>
      <c r="E1075" t="s">
        <v>214</v>
      </c>
      <c r="F1075" t="s">
        <v>214</v>
      </c>
      <c r="G1075" t="s">
        <v>214</v>
      </c>
      <c r="H1075" t="s">
        <v>214</v>
      </c>
      <c r="I1075" t="s">
        <v>214</v>
      </c>
      <c r="J1075" t="s">
        <v>214</v>
      </c>
      <c r="K1075" t="s">
        <v>214</v>
      </c>
      <c r="L1075" t="s">
        <v>214</v>
      </c>
      <c r="M1075" t="s">
        <v>214</v>
      </c>
      <c r="N1075" t="s">
        <v>214</v>
      </c>
      <c r="O1075" t="s">
        <v>214</v>
      </c>
      <c r="BA1075" t="s">
        <v>3210</v>
      </c>
      <c r="BB1075">
        <v>0</v>
      </c>
    </row>
    <row r="1076" spans="1:54" x14ac:dyDescent="0.25">
      <c r="A1076">
        <v>338117</v>
      </c>
      <c r="B1076" t="s">
        <v>121</v>
      </c>
      <c r="C1076" t="s">
        <v>214</v>
      </c>
      <c r="D1076" t="s">
        <v>214</v>
      </c>
      <c r="E1076" t="s">
        <v>214</v>
      </c>
      <c r="H1076" t="s">
        <v>214</v>
      </c>
      <c r="I1076" t="s">
        <v>214</v>
      </c>
      <c r="J1076" t="s">
        <v>214</v>
      </c>
      <c r="K1076" t="s">
        <v>214</v>
      </c>
      <c r="L1076" t="s">
        <v>214</v>
      </c>
      <c r="M1076" t="s">
        <v>214</v>
      </c>
      <c r="N1076" t="s">
        <v>214</v>
      </c>
      <c r="O1076" t="s">
        <v>214</v>
      </c>
      <c r="BA1076" t="s">
        <v>3210</v>
      </c>
      <c r="BB1076">
        <v>0</v>
      </c>
    </row>
    <row r="1077" spans="1:54" x14ac:dyDescent="0.25">
      <c r="A1077">
        <v>338118</v>
      </c>
      <c r="B1077" t="s">
        <v>121</v>
      </c>
      <c r="C1077" t="s">
        <v>214</v>
      </c>
      <c r="D1077" t="s">
        <v>214</v>
      </c>
      <c r="E1077" t="s">
        <v>214</v>
      </c>
      <c r="F1077" t="s">
        <v>214</v>
      </c>
      <c r="G1077" t="s">
        <v>214</v>
      </c>
      <c r="H1077" t="s">
        <v>214</v>
      </c>
      <c r="I1077" t="s">
        <v>214</v>
      </c>
      <c r="J1077" t="s">
        <v>214</v>
      </c>
      <c r="K1077" t="s">
        <v>214</v>
      </c>
      <c r="L1077" t="s">
        <v>214</v>
      </c>
      <c r="M1077" t="s">
        <v>214</v>
      </c>
      <c r="N1077" t="s">
        <v>214</v>
      </c>
      <c r="O1077" t="s">
        <v>214</v>
      </c>
      <c r="BA1077" t="s">
        <v>3210</v>
      </c>
      <c r="BB1077">
        <v>0</v>
      </c>
    </row>
    <row r="1078" spans="1:54" x14ac:dyDescent="0.25">
      <c r="A1078">
        <v>338119</v>
      </c>
      <c r="B1078" t="s">
        <v>121</v>
      </c>
      <c r="C1078" t="s">
        <v>214</v>
      </c>
      <c r="D1078" t="s">
        <v>214</v>
      </c>
      <c r="E1078" t="s">
        <v>214</v>
      </c>
      <c r="F1078" t="s">
        <v>214</v>
      </c>
      <c r="G1078" t="s">
        <v>214</v>
      </c>
      <c r="H1078" t="s">
        <v>214</v>
      </c>
      <c r="I1078" t="s">
        <v>214</v>
      </c>
      <c r="J1078" t="s">
        <v>214</v>
      </c>
      <c r="K1078" t="s">
        <v>214</v>
      </c>
      <c r="L1078" t="s">
        <v>214</v>
      </c>
      <c r="M1078" t="s">
        <v>214</v>
      </c>
      <c r="N1078" t="s">
        <v>214</v>
      </c>
      <c r="O1078" t="s">
        <v>214</v>
      </c>
      <c r="BA1078" t="s">
        <v>3210</v>
      </c>
      <c r="BB1078">
        <v>0</v>
      </c>
    </row>
    <row r="1079" spans="1:54" x14ac:dyDescent="0.25">
      <c r="A1079">
        <v>338120</v>
      </c>
      <c r="B1079" t="s">
        <v>121</v>
      </c>
      <c r="C1079" t="s">
        <v>214</v>
      </c>
      <c r="D1079" t="s">
        <v>214</v>
      </c>
      <c r="E1079" t="s">
        <v>214</v>
      </c>
      <c r="F1079" t="s">
        <v>214</v>
      </c>
      <c r="G1079" t="s">
        <v>214</v>
      </c>
      <c r="H1079" t="s">
        <v>214</v>
      </c>
      <c r="I1079" t="s">
        <v>214</v>
      </c>
      <c r="J1079" t="s">
        <v>214</v>
      </c>
      <c r="K1079" t="s">
        <v>214</v>
      </c>
      <c r="L1079" t="s">
        <v>214</v>
      </c>
      <c r="M1079" t="s">
        <v>214</v>
      </c>
      <c r="N1079" t="s">
        <v>214</v>
      </c>
      <c r="O1079" t="s">
        <v>214</v>
      </c>
      <c r="BA1079" t="s">
        <v>3210</v>
      </c>
      <c r="BB1079">
        <v>0</v>
      </c>
    </row>
    <row r="1080" spans="1:54" x14ac:dyDescent="0.25">
      <c r="A1080">
        <v>338123</v>
      </c>
      <c r="B1080" t="s">
        <v>121</v>
      </c>
      <c r="C1080" t="s">
        <v>214</v>
      </c>
      <c r="D1080" t="s">
        <v>214</v>
      </c>
      <c r="E1080" t="s">
        <v>214</v>
      </c>
      <c r="G1080" t="s">
        <v>214</v>
      </c>
      <c r="H1080" t="s">
        <v>214</v>
      </c>
      <c r="I1080" t="s">
        <v>214</v>
      </c>
      <c r="J1080" t="s">
        <v>214</v>
      </c>
      <c r="K1080" t="s">
        <v>214</v>
      </c>
      <c r="L1080" t="s">
        <v>214</v>
      </c>
      <c r="M1080" t="s">
        <v>214</v>
      </c>
      <c r="N1080" t="s">
        <v>214</v>
      </c>
      <c r="O1080" t="s">
        <v>214</v>
      </c>
      <c r="BA1080" t="s">
        <v>3210</v>
      </c>
      <c r="BB1080">
        <v>0</v>
      </c>
    </row>
    <row r="1081" spans="1:54" x14ac:dyDescent="0.25">
      <c r="A1081">
        <v>338126</v>
      </c>
      <c r="B1081" t="s">
        <v>121</v>
      </c>
      <c r="C1081" t="s">
        <v>214</v>
      </c>
      <c r="D1081" t="s">
        <v>214</v>
      </c>
      <c r="E1081" t="s">
        <v>214</v>
      </c>
      <c r="G1081" t="s">
        <v>214</v>
      </c>
      <c r="H1081" t="s">
        <v>214</v>
      </c>
      <c r="I1081" t="s">
        <v>214</v>
      </c>
      <c r="J1081" t="s">
        <v>214</v>
      </c>
      <c r="K1081" t="s">
        <v>214</v>
      </c>
      <c r="L1081" t="s">
        <v>214</v>
      </c>
      <c r="M1081" t="s">
        <v>214</v>
      </c>
      <c r="N1081" t="s">
        <v>214</v>
      </c>
      <c r="O1081" t="s">
        <v>214</v>
      </c>
      <c r="BA1081" t="s">
        <v>3210</v>
      </c>
      <c r="BB1081">
        <v>0</v>
      </c>
    </row>
    <row r="1082" spans="1:54" x14ac:dyDescent="0.25">
      <c r="A1082">
        <v>338127</v>
      </c>
      <c r="B1082" t="s">
        <v>121</v>
      </c>
      <c r="C1082" t="s">
        <v>214</v>
      </c>
      <c r="D1082" t="s">
        <v>214</v>
      </c>
      <c r="E1082" t="s">
        <v>214</v>
      </c>
      <c r="F1082" t="s">
        <v>214</v>
      </c>
      <c r="G1082" t="s">
        <v>214</v>
      </c>
      <c r="H1082" t="s">
        <v>214</v>
      </c>
      <c r="I1082" t="s">
        <v>214</v>
      </c>
      <c r="J1082" t="s">
        <v>214</v>
      </c>
      <c r="K1082" t="s">
        <v>214</v>
      </c>
      <c r="L1082" t="s">
        <v>214</v>
      </c>
      <c r="M1082" t="s">
        <v>214</v>
      </c>
      <c r="N1082" t="s">
        <v>214</v>
      </c>
      <c r="O1082" t="s">
        <v>214</v>
      </c>
      <c r="BA1082" t="s">
        <v>3210</v>
      </c>
      <c r="BB1082">
        <v>0</v>
      </c>
    </row>
    <row r="1083" spans="1:54" x14ac:dyDescent="0.25">
      <c r="A1083">
        <v>338130</v>
      </c>
      <c r="B1083" t="s">
        <v>121</v>
      </c>
      <c r="C1083" t="s">
        <v>214</v>
      </c>
      <c r="D1083" t="s">
        <v>214</v>
      </c>
      <c r="E1083" t="s">
        <v>214</v>
      </c>
      <c r="F1083" t="s">
        <v>214</v>
      </c>
      <c r="G1083" t="s">
        <v>214</v>
      </c>
      <c r="H1083" t="s">
        <v>214</v>
      </c>
      <c r="I1083" t="s">
        <v>214</v>
      </c>
      <c r="J1083" t="s">
        <v>214</v>
      </c>
      <c r="K1083" t="s">
        <v>214</v>
      </c>
      <c r="L1083" t="s">
        <v>214</v>
      </c>
      <c r="M1083" t="s">
        <v>214</v>
      </c>
      <c r="N1083" t="s">
        <v>214</v>
      </c>
      <c r="O1083" t="s">
        <v>214</v>
      </c>
      <c r="BA1083" t="s">
        <v>3210</v>
      </c>
      <c r="BB1083">
        <v>0</v>
      </c>
    </row>
    <row r="1084" spans="1:54" x14ac:dyDescent="0.25">
      <c r="A1084">
        <v>338139</v>
      </c>
      <c r="B1084" t="s">
        <v>121</v>
      </c>
      <c r="C1084" t="s">
        <v>214</v>
      </c>
      <c r="D1084" t="s">
        <v>214</v>
      </c>
      <c r="E1084" t="s">
        <v>214</v>
      </c>
      <c r="G1084" t="s">
        <v>214</v>
      </c>
      <c r="H1084" t="s">
        <v>214</v>
      </c>
      <c r="I1084" t="s">
        <v>214</v>
      </c>
      <c r="J1084" t="s">
        <v>214</v>
      </c>
      <c r="K1084" t="s">
        <v>214</v>
      </c>
      <c r="M1084" t="s">
        <v>214</v>
      </c>
      <c r="N1084" t="s">
        <v>214</v>
      </c>
      <c r="O1084" t="s">
        <v>214</v>
      </c>
      <c r="BA1084" t="s">
        <v>3210</v>
      </c>
      <c r="BB1084">
        <v>0</v>
      </c>
    </row>
    <row r="1085" spans="1:54" x14ac:dyDescent="0.25">
      <c r="A1085">
        <v>338140</v>
      </c>
      <c r="B1085" t="s">
        <v>121</v>
      </c>
      <c r="C1085" t="s">
        <v>214</v>
      </c>
      <c r="G1085" t="s">
        <v>214</v>
      </c>
      <c r="H1085" t="s">
        <v>214</v>
      </c>
      <c r="I1085" t="s">
        <v>214</v>
      </c>
      <c r="J1085" t="s">
        <v>214</v>
      </c>
      <c r="K1085" t="s">
        <v>214</v>
      </c>
      <c r="M1085" t="s">
        <v>214</v>
      </c>
      <c r="N1085" t="s">
        <v>214</v>
      </c>
      <c r="O1085" t="s">
        <v>214</v>
      </c>
      <c r="BA1085" t="s">
        <v>3210</v>
      </c>
      <c r="BB1085">
        <v>0</v>
      </c>
    </row>
    <row r="1086" spans="1:54" x14ac:dyDescent="0.25">
      <c r="A1086">
        <v>338141</v>
      </c>
      <c r="B1086" t="s">
        <v>121</v>
      </c>
      <c r="C1086" t="s">
        <v>214</v>
      </c>
      <c r="D1086" t="s">
        <v>214</v>
      </c>
      <c r="E1086" t="s">
        <v>214</v>
      </c>
      <c r="F1086" t="s">
        <v>214</v>
      </c>
      <c r="G1086" t="s">
        <v>214</v>
      </c>
      <c r="I1086" t="s">
        <v>214</v>
      </c>
      <c r="J1086" t="s">
        <v>214</v>
      </c>
      <c r="K1086" t="s">
        <v>214</v>
      </c>
      <c r="L1086" t="s">
        <v>214</v>
      </c>
      <c r="M1086" t="s">
        <v>214</v>
      </c>
      <c r="N1086" t="s">
        <v>214</v>
      </c>
      <c r="O1086" t="s">
        <v>214</v>
      </c>
      <c r="BA1086" t="s">
        <v>3210</v>
      </c>
      <c r="BB1086">
        <v>0</v>
      </c>
    </row>
    <row r="1087" spans="1:54" x14ac:dyDescent="0.25">
      <c r="A1087">
        <v>338144</v>
      </c>
      <c r="B1087" t="s">
        <v>121</v>
      </c>
      <c r="C1087" t="s">
        <v>214</v>
      </c>
      <c r="D1087" t="s">
        <v>214</v>
      </c>
      <c r="E1087" t="s">
        <v>214</v>
      </c>
      <c r="F1087" t="s">
        <v>214</v>
      </c>
      <c r="G1087" t="s">
        <v>214</v>
      </c>
      <c r="H1087" t="s">
        <v>214</v>
      </c>
      <c r="I1087" t="s">
        <v>214</v>
      </c>
      <c r="J1087" t="s">
        <v>214</v>
      </c>
      <c r="K1087" t="s">
        <v>214</v>
      </c>
      <c r="L1087" t="s">
        <v>214</v>
      </c>
      <c r="M1087" t="s">
        <v>214</v>
      </c>
      <c r="N1087" t="s">
        <v>214</v>
      </c>
      <c r="O1087" t="s">
        <v>214</v>
      </c>
      <c r="BA1087" t="s">
        <v>3210</v>
      </c>
      <c r="BB1087">
        <v>0</v>
      </c>
    </row>
    <row r="1088" spans="1:54" x14ac:dyDescent="0.25">
      <c r="A1088">
        <v>338151</v>
      </c>
      <c r="B1088" t="s">
        <v>121</v>
      </c>
      <c r="C1088" t="s">
        <v>214</v>
      </c>
      <c r="D1088" t="s">
        <v>214</v>
      </c>
      <c r="E1088" t="s">
        <v>214</v>
      </c>
      <c r="F1088" t="s">
        <v>214</v>
      </c>
      <c r="G1088" t="s">
        <v>214</v>
      </c>
      <c r="H1088" t="s">
        <v>214</v>
      </c>
      <c r="I1088" t="s">
        <v>214</v>
      </c>
      <c r="J1088" t="s">
        <v>214</v>
      </c>
      <c r="K1088" t="s">
        <v>214</v>
      </c>
      <c r="L1088" t="s">
        <v>214</v>
      </c>
      <c r="M1088" t="s">
        <v>214</v>
      </c>
      <c r="N1088" t="s">
        <v>214</v>
      </c>
      <c r="O1088" t="s">
        <v>214</v>
      </c>
      <c r="BA1088" t="s">
        <v>3210</v>
      </c>
      <c r="BB1088">
        <v>0</v>
      </c>
    </row>
    <row r="1089" spans="1:54" x14ac:dyDescent="0.25">
      <c r="A1089">
        <v>338152</v>
      </c>
      <c r="B1089" t="s">
        <v>121</v>
      </c>
      <c r="C1089" t="s">
        <v>214</v>
      </c>
      <c r="D1089" t="s">
        <v>214</v>
      </c>
      <c r="F1089" t="s">
        <v>214</v>
      </c>
      <c r="G1089" t="s">
        <v>214</v>
      </c>
      <c r="H1089" t="s">
        <v>214</v>
      </c>
      <c r="I1089" t="s">
        <v>214</v>
      </c>
      <c r="J1089" t="s">
        <v>214</v>
      </c>
      <c r="K1089" t="s">
        <v>214</v>
      </c>
      <c r="L1089" t="s">
        <v>214</v>
      </c>
      <c r="M1089" t="s">
        <v>214</v>
      </c>
      <c r="N1089" t="s">
        <v>214</v>
      </c>
      <c r="O1089" t="s">
        <v>214</v>
      </c>
      <c r="BA1089" t="s">
        <v>3210</v>
      </c>
      <c r="BB1089">
        <v>0</v>
      </c>
    </row>
    <row r="1090" spans="1:54" x14ac:dyDescent="0.25">
      <c r="A1090">
        <v>338166</v>
      </c>
      <c r="B1090" t="s">
        <v>121</v>
      </c>
      <c r="D1090" t="s">
        <v>214</v>
      </c>
      <c r="F1090" t="s">
        <v>214</v>
      </c>
      <c r="G1090" t="s">
        <v>214</v>
      </c>
      <c r="J1090" t="s">
        <v>214</v>
      </c>
      <c r="K1090" t="s">
        <v>214</v>
      </c>
      <c r="L1090" t="s">
        <v>214</v>
      </c>
      <c r="M1090" t="s">
        <v>214</v>
      </c>
      <c r="O1090" t="s">
        <v>214</v>
      </c>
      <c r="BA1090" t="s">
        <v>3210</v>
      </c>
      <c r="BB1090">
        <v>0</v>
      </c>
    </row>
    <row r="1091" spans="1:54" x14ac:dyDescent="0.25">
      <c r="A1091">
        <v>338168</v>
      </c>
      <c r="B1091" t="s">
        <v>121</v>
      </c>
      <c r="C1091" t="s">
        <v>214</v>
      </c>
      <c r="E1091" t="s">
        <v>214</v>
      </c>
      <c r="H1091" t="s">
        <v>214</v>
      </c>
      <c r="I1091" t="s">
        <v>214</v>
      </c>
      <c r="J1091" t="s">
        <v>214</v>
      </c>
      <c r="K1091" t="s">
        <v>214</v>
      </c>
      <c r="L1091" t="s">
        <v>214</v>
      </c>
      <c r="M1091" t="s">
        <v>214</v>
      </c>
      <c r="N1091" t="s">
        <v>214</v>
      </c>
      <c r="O1091" t="s">
        <v>214</v>
      </c>
      <c r="BA1091" t="s">
        <v>3210</v>
      </c>
      <c r="BB1091">
        <v>0</v>
      </c>
    </row>
    <row r="1092" spans="1:54" x14ac:dyDescent="0.25">
      <c r="A1092">
        <v>338169</v>
      </c>
      <c r="B1092" t="s">
        <v>121</v>
      </c>
      <c r="C1092" t="s">
        <v>214</v>
      </c>
      <c r="E1092" t="s">
        <v>214</v>
      </c>
      <c r="F1092" t="s">
        <v>214</v>
      </c>
      <c r="J1092" t="s">
        <v>214</v>
      </c>
      <c r="K1092" t="s">
        <v>214</v>
      </c>
      <c r="L1092" t="s">
        <v>214</v>
      </c>
      <c r="M1092" t="s">
        <v>214</v>
      </c>
      <c r="N1092" t="s">
        <v>214</v>
      </c>
      <c r="O1092" t="s">
        <v>214</v>
      </c>
      <c r="BA1092" t="s">
        <v>3210</v>
      </c>
      <c r="BB1092">
        <v>0</v>
      </c>
    </row>
    <row r="1093" spans="1:54" x14ac:dyDescent="0.25">
      <c r="A1093">
        <v>338170</v>
      </c>
      <c r="B1093" t="s">
        <v>121</v>
      </c>
      <c r="C1093" t="s">
        <v>214</v>
      </c>
      <c r="D1093" t="s">
        <v>214</v>
      </c>
      <c r="E1093" t="s">
        <v>214</v>
      </c>
      <c r="F1093" t="s">
        <v>214</v>
      </c>
      <c r="G1093" t="s">
        <v>214</v>
      </c>
      <c r="H1093" t="s">
        <v>214</v>
      </c>
      <c r="I1093" t="s">
        <v>214</v>
      </c>
      <c r="J1093" t="s">
        <v>214</v>
      </c>
      <c r="K1093" t="s">
        <v>214</v>
      </c>
      <c r="L1093" t="s">
        <v>214</v>
      </c>
      <c r="M1093" t="s">
        <v>214</v>
      </c>
      <c r="N1093" t="s">
        <v>214</v>
      </c>
      <c r="O1093" t="s">
        <v>214</v>
      </c>
      <c r="BA1093" t="s">
        <v>3210</v>
      </c>
      <c r="BB1093">
        <v>0</v>
      </c>
    </row>
    <row r="1094" spans="1:54" x14ac:dyDescent="0.25">
      <c r="A1094">
        <v>338172</v>
      </c>
      <c r="B1094" t="s">
        <v>121</v>
      </c>
      <c r="C1094" t="s">
        <v>214</v>
      </c>
      <c r="E1094" t="s">
        <v>214</v>
      </c>
      <c r="F1094" t="s">
        <v>214</v>
      </c>
      <c r="G1094" t="s">
        <v>214</v>
      </c>
      <c r="H1094" t="s">
        <v>214</v>
      </c>
      <c r="I1094" t="s">
        <v>214</v>
      </c>
      <c r="J1094" t="s">
        <v>214</v>
      </c>
      <c r="K1094" t="s">
        <v>214</v>
      </c>
      <c r="L1094" t="s">
        <v>214</v>
      </c>
      <c r="M1094" t="s">
        <v>214</v>
      </c>
      <c r="N1094" t="s">
        <v>214</v>
      </c>
      <c r="O1094" t="s">
        <v>214</v>
      </c>
      <c r="BA1094" t="s">
        <v>3210</v>
      </c>
      <c r="BB1094">
        <v>0</v>
      </c>
    </row>
    <row r="1095" spans="1:54" x14ac:dyDescent="0.25">
      <c r="A1095">
        <v>338175</v>
      </c>
      <c r="B1095" t="s">
        <v>121</v>
      </c>
      <c r="C1095" t="s">
        <v>214</v>
      </c>
      <c r="D1095" t="s">
        <v>214</v>
      </c>
      <c r="E1095" t="s">
        <v>214</v>
      </c>
      <c r="F1095" t="s">
        <v>214</v>
      </c>
      <c r="G1095" t="s">
        <v>214</v>
      </c>
      <c r="H1095" t="s">
        <v>214</v>
      </c>
      <c r="I1095" t="s">
        <v>214</v>
      </c>
      <c r="J1095" t="s">
        <v>214</v>
      </c>
      <c r="K1095" t="s">
        <v>214</v>
      </c>
      <c r="L1095" t="s">
        <v>214</v>
      </c>
      <c r="M1095" t="s">
        <v>214</v>
      </c>
      <c r="N1095" t="s">
        <v>214</v>
      </c>
      <c r="O1095" t="s">
        <v>214</v>
      </c>
      <c r="BA1095" t="s">
        <v>3210</v>
      </c>
      <c r="BB1095">
        <v>0</v>
      </c>
    </row>
    <row r="1096" spans="1:54" x14ac:dyDescent="0.25">
      <c r="A1096">
        <v>338176</v>
      </c>
      <c r="B1096" t="s">
        <v>121</v>
      </c>
      <c r="C1096" t="s">
        <v>214</v>
      </c>
      <c r="E1096" t="s">
        <v>214</v>
      </c>
      <c r="F1096" t="s">
        <v>214</v>
      </c>
      <c r="G1096" t="s">
        <v>214</v>
      </c>
      <c r="H1096" t="s">
        <v>214</v>
      </c>
      <c r="I1096" t="s">
        <v>214</v>
      </c>
      <c r="J1096" t="s">
        <v>214</v>
      </c>
      <c r="K1096" t="s">
        <v>214</v>
      </c>
      <c r="L1096" t="s">
        <v>214</v>
      </c>
      <c r="M1096" t="s">
        <v>214</v>
      </c>
      <c r="N1096" t="s">
        <v>214</v>
      </c>
      <c r="O1096" t="s">
        <v>214</v>
      </c>
      <c r="BA1096" t="s">
        <v>3210</v>
      </c>
      <c r="BB1096">
        <v>0</v>
      </c>
    </row>
    <row r="1097" spans="1:54" x14ac:dyDescent="0.25">
      <c r="A1097">
        <v>338179</v>
      </c>
      <c r="B1097" t="s">
        <v>121</v>
      </c>
      <c r="C1097" t="s">
        <v>214</v>
      </c>
      <c r="D1097" t="s">
        <v>214</v>
      </c>
      <c r="E1097" t="s">
        <v>214</v>
      </c>
      <c r="F1097" t="s">
        <v>214</v>
      </c>
      <c r="G1097" t="s">
        <v>214</v>
      </c>
      <c r="H1097" t="s">
        <v>214</v>
      </c>
      <c r="I1097" t="s">
        <v>214</v>
      </c>
      <c r="J1097" t="s">
        <v>214</v>
      </c>
      <c r="K1097" t="s">
        <v>214</v>
      </c>
      <c r="L1097" t="s">
        <v>214</v>
      </c>
      <c r="M1097" t="s">
        <v>214</v>
      </c>
      <c r="N1097" t="s">
        <v>214</v>
      </c>
      <c r="O1097" t="s">
        <v>214</v>
      </c>
      <c r="BA1097" t="s">
        <v>3210</v>
      </c>
      <c r="BB1097">
        <v>0</v>
      </c>
    </row>
    <row r="1098" spans="1:54" x14ac:dyDescent="0.25">
      <c r="A1098">
        <v>338180</v>
      </c>
      <c r="B1098" t="s">
        <v>121</v>
      </c>
      <c r="C1098" t="s">
        <v>214</v>
      </c>
      <c r="G1098" t="s">
        <v>214</v>
      </c>
      <c r="I1098" t="s">
        <v>214</v>
      </c>
      <c r="K1098" t="s">
        <v>214</v>
      </c>
      <c r="L1098" t="s">
        <v>214</v>
      </c>
      <c r="N1098" t="s">
        <v>214</v>
      </c>
      <c r="O1098" t="s">
        <v>214</v>
      </c>
      <c r="BA1098" t="s">
        <v>3210</v>
      </c>
      <c r="BB1098">
        <v>0</v>
      </c>
    </row>
    <row r="1099" spans="1:54" x14ac:dyDescent="0.25">
      <c r="A1099">
        <v>338182</v>
      </c>
      <c r="B1099" t="s">
        <v>121</v>
      </c>
      <c r="D1099" t="s">
        <v>214</v>
      </c>
      <c r="E1099" t="s">
        <v>214</v>
      </c>
      <c r="H1099" t="s">
        <v>214</v>
      </c>
      <c r="I1099" t="s">
        <v>214</v>
      </c>
      <c r="J1099" t="s">
        <v>214</v>
      </c>
      <c r="K1099" t="s">
        <v>214</v>
      </c>
      <c r="L1099" t="s">
        <v>214</v>
      </c>
      <c r="M1099" t="s">
        <v>214</v>
      </c>
      <c r="N1099" t="s">
        <v>214</v>
      </c>
      <c r="O1099" t="s">
        <v>214</v>
      </c>
      <c r="BA1099" t="s">
        <v>3210</v>
      </c>
      <c r="BB1099">
        <v>0</v>
      </c>
    </row>
    <row r="1100" spans="1:54" x14ac:dyDescent="0.25">
      <c r="A1100">
        <v>338185</v>
      </c>
      <c r="B1100" t="s">
        <v>121</v>
      </c>
      <c r="C1100" t="s">
        <v>214</v>
      </c>
      <c r="D1100" t="s">
        <v>214</v>
      </c>
      <c r="E1100" t="s">
        <v>214</v>
      </c>
      <c r="F1100" t="s">
        <v>214</v>
      </c>
      <c r="G1100" t="s">
        <v>214</v>
      </c>
      <c r="H1100" t="s">
        <v>214</v>
      </c>
      <c r="I1100" t="s">
        <v>214</v>
      </c>
      <c r="J1100" t="s">
        <v>214</v>
      </c>
      <c r="K1100" t="s">
        <v>214</v>
      </c>
      <c r="L1100" t="s">
        <v>214</v>
      </c>
      <c r="M1100" t="s">
        <v>214</v>
      </c>
      <c r="N1100" t="s">
        <v>214</v>
      </c>
      <c r="O1100" t="s">
        <v>214</v>
      </c>
      <c r="BA1100" t="s">
        <v>3210</v>
      </c>
      <c r="BB1100">
        <v>0</v>
      </c>
    </row>
    <row r="1101" spans="1:54" x14ac:dyDescent="0.25">
      <c r="A1101">
        <v>338188</v>
      </c>
      <c r="B1101" t="s">
        <v>121</v>
      </c>
      <c r="C1101" t="s">
        <v>214</v>
      </c>
      <c r="E1101" t="s">
        <v>214</v>
      </c>
      <c r="F1101" t="s">
        <v>214</v>
      </c>
      <c r="G1101" t="s">
        <v>214</v>
      </c>
      <c r="I1101" t="s">
        <v>214</v>
      </c>
      <c r="K1101" t="s">
        <v>214</v>
      </c>
      <c r="N1101" t="s">
        <v>214</v>
      </c>
      <c r="O1101" t="s">
        <v>214</v>
      </c>
      <c r="BA1101" t="s">
        <v>3210</v>
      </c>
      <c r="BB1101">
        <v>0</v>
      </c>
    </row>
    <row r="1102" spans="1:54" x14ac:dyDescent="0.25">
      <c r="A1102">
        <v>338189</v>
      </c>
      <c r="B1102" t="s">
        <v>121</v>
      </c>
      <c r="C1102" t="s">
        <v>214</v>
      </c>
      <c r="D1102" t="s">
        <v>214</v>
      </c>
      <c r="E1102" t="s">
        <v>214</v>
      </c>
      <c r="F1102" t="s">
        <v>214</v>
      </c>
      <c r="G1102" t="s">
        <v>214</v>
      </c>
      <c r="H1102" t="s">
        <v>214</v>
      </c>
      <c r="I1102" t="s">
        <v>214</v>
      </c>
      <c r="J1102" t="s">
        <v>214</v>
      </c>
      <c r="K1102" t="s">
        <v>214</v>
      </c>
      <c r="L1102" t="s">
        <v>214</v>
      </c>
      <c r="M1102" t="s">
        <v>214</v>
      </c>
      <c r="N1102" t="s">
        <v>214</v>
      </c>
      <c r="O1102" t="s">
        <v>214</v>
      </c>
      <c r="BA1102" t="s">
        <v>3210</v>
      </c>
      <c r="BB1102">
        <v>0</v>
      </c>
    </row>
    <row r="1103" spans="1:54" x14ac:dyDescent="0.25">
      <c r="A1103">
        <v>338190</v>
      </c>
      <c r="B1103" t="s">
        <v>121</v>
      </c>
      <c r="C1103" t="s">
        <v>214</v>
      </c>
      <c r="D1103" t="s">
        <v>214</v>
      </c>
      <c r="E1103" t="s">
        <v>214</v>
      </c>
      <c r="F1103" t="s">
        <v>214</v>
      </c>
      <c r="H1103" t="s">
        <v>214</v>
      </c>
      <c r="J1103" t="s">
        <v>214</v>
      </c>
      <c r="K1103" t="s">
        <v>214</v>
      </c>
      <c r="L1103" t="s">
        <v>214</v>
      </c>
      <c r="M1103" t="s">
        <v>214</v>
      </c>
      <c r="N1103" t="s">
        <v>214</v>
      </c>
      <c r="O1103" t="s">
        <v>214</v>
      </c>
      <c r="BA1103" t="s">
        <v>3210</v>
      </c>
      <c r="BB1103">
        <v>0</v>
      </c>
    </row>
    <row r="1104" spans="1:54" x14ac:dyDescent="0.25">
      <c r="A1104">
        <v>338192</v>
      </c>
      <c r="B1104" t="s">
        <v>121</v>
      </c>
      <c r="C1104" t="s">
        <v>214</v>
      </c>
      <c r="D1104" t="s">
        <v>214</v>
      </c>
      <c r="E1104" t="s">
        <v>214</v>
      </c>
      <c r="F1104" t="s">
        <v>214</v>
      </c>
      <c r="G1104" t="s">
        <v>214</v>
      </c>
      <c r="H1104" t="s">
        <v>214</v>
      </c>
      <c r="I1104" t="s">
        <v>214</v>
      </c>
      <c r="J1104" t="s">
        <v>214</v>
      </c>
      <c r="K1104" t="s">
        <v>214</v>
      </c>
      <c r="L1104" t="s">
        <v>214</v>
      </c>
      <c r="M1104" t="s">
        <v>214</v>
      </c>
      <c r="N1104" t="s">
        <v>214</v>
      </c>
      <c r="O1104" t="s">
        <v>214</v>
      </c>
      <c r="BA1104" t="s">
        <v>3210</v>
      </c>
      <c r="BB1104">
        <v>0</v>
      </c>
    </row>
    <row r="1105" spans="1:54" x14ac:dyDescent="0.25">
      <c r="A1105">
        <v>338194</v>
      </c>
      <c r="B1105" t="s">
        <v>121</v>
      </c>
      <c r="C1105" t="s">
        <v>214</v>
      </c>
      <c r="D1105" t="s">
        <v>214</v>
      </c>
      <c r="F1105" t="s">
        <v>214</v>
      </c>
      <c r="G1105" t="s">
        <v>214</v>
      </c>
      <c r="H1105" t="s">
        <v>214</v>
      </c>
      <c r="I1105" t="s">
        <v>214</v>
      </c>
      <c r="J1105" t="s">
        <v>214</v>
      </c>
      <c r="K1105" t="s">
        <v>214</v>
      </c>
      <c r="L1105" t="s">
        <v>214</v>
      </c>
      <c r="M1105" t="s">
        <v>214</v>
      </c>
      <c r="N1105" t="s">
        <v>214</v>
      </c>
      <c r="O1105" t="s">
        <v>214</v>
      </c>
      <c r="BA1105" t="s">
        <v>3210</v>
      </c>
      <c r="BB1105">
        <v>0</v>
      </c>
    </row>
    <row r="1106" spans="1:54" x14ac:dyDescent="0.25">
      <c r="A1106">
        <v>338199</v>
      </c>
      <c r="B1106" t="s">
        <v>121</v>
      </c>
      <c r="C1106" t="s">
        <v>214</v>
      </c>
      <c r="D1106" t="s">
        <v>214</v>
      </c>
      <c r="E1106" t="s">
        <v>214</v>
      </c>
      <c r="F1106" t="s">
        <v>214</v>
      </c>
      <c r="G1106" t="s">
        <v>214</v>
      </c>
      <c r="H1106" t="s">
        <v>214</v>
      </c>
      <c r="I1106" t="s">
        <v>214</v>
      </c>
      <c r="J1106" t="s">
        <v>214</v>
      </c>
      <c r="K1106" t="s">
        <v>214</v>
      </c>
      <c r="L1106" t="s">
        <v>214</v>
      </c>
      <c r="M1106" t="s">
        <v>214</v>
      </c>
      <c r="N1106" t="s">
        <v>214</v>
      </c>
      <c r="O1106" t="s">
        <v>214</v>
      </c>
      <c r="BA1106" t="s">
        <v>3210</v>
      </c>
      <c r="BB1106">
        <v>0</v>
      </c>
    </row>
    <row r="1107" spans="1:54" x14ac:dyDescent="0.25">
      <c r="A1107">
        <v>338200</v>
      </c>
      <c r="B1107" t="s">
        <v>121</v>
      </c>
      <c r="C1107" t="s">
        <v>214</v>
      </c>
      <c r="D1107" t="s">
        <v>214</v>
      </c>
      <c r="E1107" t="s">
        <v>214</v>
      </c>
      <c r="F1107" t="s">
        <v>214</v>
      </c>
      <c r="G1107" t="s">
        <v>214</v>
      </c>
      <c r="H1107" t="s">
        <v>214</v>
      </c>
      <c r="I1107" t="s">
        <v>214</v>
      </c>
      <c r="J1107" t="s">
        <v>214</v>
      </c>
      <c r="K1107" t="s">
        <v>214</v>
      </c>
      <c r="L1107" t="s">
        <v>214</v>
      </c>
      <c r="M1107" t="s">
        <v>214</v>
      </c>
      <c r="N1107" t="s">
        <v>214</v>
      </c>
      <c r="O1107" t="s">
        <v>214</v>
      </c>
      <c r="BA1107" t="s">
        <v>3210</v>
      </c>
      <c r="BB1107">
        <v>0</v>
      </c>
    </row>
    <row r="1108" spans="1:54" x14ac:dyDescent="0.25">
      <c r="A1108">
        <v>338202</v>
      </c>
      <c r="B1108" t="s">
        <v>121</v>
      </c>
      <c r="C1108" t="s">
        <v>214</v>
      </c>
      <c r="E1108" t="s">
        <v>214</v>
      </c>
      <c r="F1108" t="s">
        <v>214</v>
      </c>
      <c r="H1108" t="s">
        <v>214</v>
      </c>
      <c r="J1108" t="s">
        <v>214</v>
      </c>
      <c r="K1108" t="s">
        <v>214</v>
      </c>
      <c r="L1108" t="s">
        <v>214</v>
      </c>
      <c r="M1108" t="s">
        <v>214</v>
      </c>
      <c r="N1108" t="s">
        <v>214</v>
      </c>
      <c r="O1108" t="s">
        <v>214</v>
      </c>
      <c r="BA1108" t="s">
        <v>3210</v>
      </c>
      <c r="BB1108">
        <v>0</v>
      </c>
    </row>
    <row r="1109" spans="1:54" x14ac:dyDescent="0.25">
      <c r="A1109">
        <v>338204</v>
      </c>
      <c r="B1109" t="s">
        <v>121</v>
      </c>
      <c r="C1109" t="s">
        <v>214</v>
      </c>
      <c r="D1109" t="s">
        <v>214</v>
      </c>
      <c r="E1109" t="s">
        <v>214</v>
      </c>
      <c r="F1109" t="s">
        <v>214</v>
      </c>
      <c r="H1109" t="s">
        <v>214</v>
      </c>
      <c r="I1109" t="s">
        <v>214</v>
      </c>
      <c r="J1109" t="s">
        <v>214</v>
      </c>
      <c r="K1109" t="s">
        <v>214</v>
      </c>
      <c r="L1109" t="s">
        <v>214</v>
      </c>
      <c r="M1109" t="s">
        <v>214</v>
      </c>
      <c r="N1109" t="s">
        <v>214</v>
      </c>
      <c r="O1109" t="s">
        <v>214</v>
      </c>
      <c r="BA1109" t="s">
        <v>3210</v>
      </c>
      <c r="BB1109">
        <v>0</v>
      </c>
    </row>
    <row r="1110" spans="1:54" x14ac:dyDescent="0.25">
      <c r="A1110">
        <v>338205</v>
      </c>
      <c r="B1110" t="s">
        <v>121</v>
      </c>
      <c r="C1110" t="s">
        <v>214</v>
      </c>
      <c r="D1110" t="s">
        <v>214</v>
      </c>
      <c r="E1110" t="s">
        <v>214</v>
      </c>
      <c r="F1110" t="s">
        <v>214</v>
      </c>
      <c r="G1110" t="s">
        <v>214</v>
      </c>
      <c r="H1110" t="s">
        <v>214</v>
      </c>
      <c r="I1110" t="s">
        <v>214</v>
      </c>
      <c r="J1110" t="s">
        <v>214</v>
      </c>
      <c r="K1110" t="s">
        <v>214</v>
      </c>
      <c r="L1110" t="s">
        <v>214</v>
      </c>
      <c r="M1110" t="s">
        <v>214</v>
      </c>
      <c r="N1110" t="s">
        <v>214</v>
      </c>
      <c r="O1110" t="s">
        <v>214</v>
      </c>
      <c r="BA1110" t="s">
        <v>3210</v>
      </c>
      <c r="BB1110">
        <v>0</v>
      </c>
    </row>
    <row r="1111" spans="1:54" x14ac:dyDescent="0.25">
      <c r="A1111">
        <v>338206</v>
      </c>
      <c r="B1111" t="s">
        <v>121</v>
      </c>
      <c r="C1111" t="s">
        <v>214</v>
      </c>
      <c r="D1111" t="s">
        <v>214</v>
      </c>
      <c r="E1111" t="s">
        <v>214</v>
      </c>
      <c r="I1111" t="s">
        <v>214</v>
      </c>
      <c r="J1111" t="s">
        <v>214</v>
      </c>
      <c r="K1111" t="s">
        <v>214</v>
      </c>
      <c r="L1111" t="s">
        <v>214</v>
      </c>
      <c r="M1111" t="s">
        <v>214</v>
      </c>
      <c r="N1111" t="s">
        <v>214</v>
      </c>
      <c r="O1111" t="s">
        <v>214</v>
      </c>
      <c r="BA1111" t="s">
        <v>3210</v>
      </c>
      <c r="BB1111">
        <v>0</v>
      </c>
    </row>
    <row r="1112" spans="1:54" x14ac:dyDescent="0.25">
      <c r="A1112">
        <v>338207</v>
      </c>
      <c r="B1112" t="s">
        <v>121</v>
      </c>
      <c r="C1112" t="s">
        <v>214</v>
      </c>
      <c r="D1112" t="s">
        <v>214</v>
      </c>
      <c r="E1112" t="s">
        <v>214</v>
      </c>
      <c r="F1112" t="s">
        <v>214</v>
      </c>
      <c r="G1112" t="s">
        <v>214</v>
      </c>
      <c r="I1112" t="s">
        <v>214</v>
      </c>
      <c r="J1112" t="s">
        <v>214</v>
      </c>
      <c r="K1112" t="s">
        <v>214</v>
      </c>
      <c r="L1112" t="s">
        <v>214</v>
      </c>
      <c r="M1112" t="s">
        <v>214</v>
      </c>
      <c r="N1112" t="s">
        <v>214</v>
      </c>
      <c r="O1112" t="s">
        <v>214</v>
      </c>
      <c r="BA1112" t="s">
        <v>3210</v>
      </c>
      <c r="BB1112">
        <v>0</v>
      </c>
    </row>
    <row r="1113" spans="1:54" x14ac:dyDescent="0.25">
      <c r="A1113">
        <v>338209</v>
      </c>
      <c r="B1113" t="s">
        <v>121</v>
      </c>
      <c r="C1113" t="s">
        <v>214</v>
      </c>
      <c r="E1113" t="s">
        <v>214</v>
      </c>
      <c r="G1113" t="s">
        <v>214</v>
      </c>
      <c r="H1113" t="s">
        <v>214</v>
      </c>
      <c r="I1113" t="s">
        <v>214</v>
      </c>
      <c r="K1113" t="s">
        <v>214</v>
      </c>
      <c r="L1113" t="s">
        <v>214</v>
      </c>
      <c r="M1113" t="s">
        <v>214</v>
      </c>
      <c r="N1113" t="s">
        <v>214</v>
      </c>
      <c r="O1113" t="s">
        <v>214</v>
      </c>
      <c r="BA1113" t="s">
        <v>3210</v>
      </c>
      <c r="BB1113">
        <v>0</v>
      </c>
    </row>
    <row r="1114" spans="1:54" x14ac:dyDescent="0.25">
      <c r="A1114">
        <v>338211</v>
      </c>
      <c r="B1114" t="s">
        <v>121</v>
      </c>
      <c r="C1114" t="s">
        <v>214</v>
      </c>
      <c r="D1114" t="s">
        <v>214</v>
      </c>
      <c r="E1114" t="s">
        <v>214</v>
      </c>
      <c r="F1114" t="s">
        <v>214</v>
      </c>
      <c r="G1114" t="s">
        <v>214</v>
      </c>
      <c r="H1114" t="s">
        <v>214</v>
      </c>
      <c r="I1114" t="s">
        <v>214</v>
      </c>
      <c r="J1114" t="s">
        <v>214</v>
      </c>
      <c r="K1114" t="s">
        <v>214</v>
      </c>
      <c r="L1114" t="s">
        <v>214</v>
      </c>
      <c r="M1114" t="s">
        <v>214</v>
      </c>
      <c r="N1114" t="s">
        <v>214</v>
      </c>
      <c r="O1114" t="s">
        <v>214</v>
      </c>
      <c r="BA1114" t="s">
        <v>3210</v>
      </c>
      <c r="BB1114">
        <v>0</v>
      </c>
    </row>
    <row r="1115" spans="1:54" x14ac:dyDescent="0.25">
      <c r="A1115">
        <v>338215</v>
      </c>
      <c r="B1115" t="s">
        <v>121</v>
      </c>
      <c r="C1115" t="s">
        <v>214</v>
      </c>
      <c r="D1115" t="s">
        <v>214</v>
      </c>
      <c r="E1115" t="s">
        <v>214</v>
      </c>
      <c r="F1115" t="s">
        <v>214</v>
      </c>
      <c r="G1115" t="s">
        <v>214</v>
      </c>
      <c r="H1115" t="s">
        <v>214</v>
      </c>
      <c r="I1115" t="s">
        <v>214</v>
      </c>
      <c r="J1115" t="s">
        <v>214</v>
      </c>
      <c r="K1115" t="s">
        <v>214</v>
      </c>
      <c r="L1115" t="s">
        <v>214</v>
      </c>
      <c r="M1115" t="s">
        <v>214</v>
      </c>
      <c r="N1115" t="s">
        <v>214</v>
      </c>
      <c r="O1115" t="s">
        <v>214</v>
      </c>
      <c r="BA1115" t="s">
        <v>3210</v>
      </c>
      <c r="BB1115">
        <v>0</v>
      </c>
    </row>
    <row r="1116" spans="1:54" x14ac:dyDescent="0.25">
      <c r="A1116">
        <v>338216</v>
      </c>
      <c r="B1116" t="s">
        <v>121</v>
      </c>
      <c r="C1116" t="s">
        <v>214</v>
      </c>
      <c r="D1116" t="s">
        <v>214</v>
      </c>
      <c r="E1116" t="s">
        <v>214</v>
      </c>
      <c r="F1116" t="s">
        <v>214</v>
      </c>
      <c r="G1116" t="s">
        <v>214</v>
      </c>
      <c r="H1116" t="s">
        <v>214</v>
      </c>
      <c r="I1116" t="s">
        <v>214</v>
      </c>
      <c r="J1116" t="s">
        <v>214</v>
      </c>
      <c r="K1116" t="s">
        <v>214</v>
      </c>
      <c r="L1116" t="s">
        <v>214</v>
      </c>
      <c r="M1116" t="s">
        <v>214</v>
      </c>
      <c r="N1116" t="s">
        <v>214</v>
      </c>
      <c r="O1116" t="s">
        <v>214</v>
      </c>
      <c r="BA1116" t="s">
        <v>3210</v>
      </c>
      <c r="BB1116">
        <v>0</v>
      </c>
    </row>
    <row r="1117" spans="1:54" x14ac:dyDescent="0.25">
      <c r="A1117">
        <v>338217</v>
      </c>
      <c r="B1117" t="s">
        <v>121</v>
      </c>
      <c r="C1117" t="s">
        <v>214</v>
      </c>
      <c r="D1117" t="s">
        <v>214</v>
      </c>
      <c r="E1117" t="s">
        <v>214</v>
      </c>
      <c r="F1117" t="s">
        <v>214</v>
      </c>
      <c r="G1117" t="s">
        <v>214</v>
      </c>
      <c r="H1117" t="s">
        <v>214</v>
      </c>
      <c r="I1117" t="s">
        <v>214</v>
      </c>
      <c r="J1117" t="s">
        <v>214</v>
      </c>
      <c r="K1117" t="s">
        <v>214</v>
      </c>
      <c r="L1117" t="s">
        <v>214</v>
      </c>
      <c r="M1117" t="s">
        <v>214</v>
      </c>
      <c r="N1117" t="s">
        <v>214</v>
      </c>
      <c r="O1117" t="s">
        <v>214</v>
      </c>
      <c r="BA1117" t="s">
        <v>3210</v>
      </c>
      <c r="BB1117">
        <v>0</v>
      </c>
    </row>
    <row r="1118" spans="1:54" x14ac:dyDescent="0.25">
      <c r="A1118">
        <v>338231</v>
      </c>
      <c r="B1118" t="s">
        <v>121</v>
      </c>
      <c r="E1118" t="s">
        <v>214</v>
      </c>
      <c r="G1118" t="s">
        <v>214</v>
      </c>
      <c r="H1118" t="s">
        <v>214</v>
      </c>
      <c r="I1118" t="s">
        <v>214</v>
      </c>
      <c r="K1118" t="s">
        <v>214</v>
      </c>
      <c r="L1118" t="s">
        <v>214</v>
      </c>
      <c r="N1118" t="s">
        <v>214</v>
      </c>
      <c r="O1118" t="s">
        <v>214</v>
      </c>
      <c r="BA1118" t="s">
        <v>3210</v>
      </c>
      <c r="BB1118">
        <v>0</v>
      </c>
    </row>
    <row r="1119" spans="1:54" x14ac:dyDescent="0.25">
      <c r="A1119">
        <v>338232</v>
      </c>
      <c r="B1119" t="s">
        <v>121</v>
      </c>
      <c r="C1119" t="s">
        <v>214</v>
      </c>
      <c r="D1119" t="s">
        <v>214</v>
      </c>
      <c r="E1119" t="s">
        <v>214</v>
      </c>
      <c r="F1119" t="s">
        <v>214</v>
      </c>
      <c r="G1119" t="s">
        <v>214</v>
      </c>
      <c r="H1119" t="s">
        <v>214</v>
      </c>
      <c r="I1119" t="s">
        <v>214</v>
      </c>
      <c r="J1119" t="s">
        <v>214</v>
      </c>
      <c r="K1119" t="s">
        <v>214</v>
      </c>
      <c r="L1119" t="s">
        <v>214</v>
      </c>
      <c r="M1119" t="s">
        <v>214</v>
      </c>
      <c r="N1119" t="s">
        <v>214</v>
      </c>
      <c r="O1119" t="s">
        <v>214</v>
      </c>
      <c r="BA1119" t="s">
        <v>3210</v>
      </c>
      <c r="BB1119">
        <v>0</v>
      </c>
    </row>
    <row r="1120" spans="1:54" x14ac:dyDescent="0.25">
      <c r="A1120">
        <v>338236</v>
      </c>
      <c r="B1120" t="s">
        <v>121</v>
      </c>
      <c r="E1120" t="s">
        <v>214</v>
      </c>
      <c r="H1120" t="s">
        <v>214</v>
      </c>
      <c r="I1120" t="s">
        <v>214</v>
      </c>
      <c r="L1120" t="s">
        <v>214</v>
      </c>
      <c r="M1120" t="s">
        <v>214</v>
      </c>
      <c r="N1120" t="s">
        <v>214</v>
      </c>
      <c r="O1120" t="s">
        <v>214</v>
      </c>
      <c r="BA1120" t="s">
        <v>3210</v>
      </c>
      <c r="BB1120">
        <v>0</v>
      </c>
    </row>
    <row r="1121" spans="1:54" x14ac:dyDescent="0.25">
      <c r="A1121">
        <v>338251</v>
      </c>
      <c r="B1121" t="s">
        <v>121</v>
      </c>
      <c r="D1121" t="s">
        <v>214</v>
      </c>
      <c r="G1121" t="s">
        <v>214</v>
      </c>
      <c r="I1121" t="s">
        <v>214</v>
      </c>
      <c r="K1121" t="s">
        <v>214</v>
      </c>
      <c r="M1121" t="s">
        <v>214</v>
      </c>
      <c r="O1121" t="s">
        <v>214</v>
      </c>
      <c r="BA1121" t="s">
        <v>3210</v>
      </c>
      <c r="BB1121">
        <v>0</v>
      </c>
    </row>
    <row r="1122" spans="1:54" x14ac:dyDescent="0.25">
      <c r="A1122">
        <v>338252</v>
      </c>
      <c r="B1122" t="s">
        <v>121</v>
      </c>
      <c r="E1122" t="s">
        <v>214</v>
      </c>
      <c r="F1122" t="s">
        <v>214</v>
      </c>
      <c r="K1122" t="s">
        <v>214</v>
      </c>
      <c r="M1122" t="s">
        <v>214</v>
      </c>
      <c r="O1122" t="s">
        <v>214</v>
      </c>
      <c r="BA1122" t="s">
        <v>3210</v>
      </c>
      <c r="BB1122">
        <v>0</v>
      </c>
    </row>
    <row r="1123" spans="1:54" x14ac:dyDescent="0.25">
      <c r="A1123">
        <v>338305</v>
      </c>
      <c r="B1123" t="s">
        <v>121</v>
      </c>
      <c r="C1123" t="s">
        <v>214</v>
      </c>
      <c r="E1123" t="s">
        <v>214</v>
      </c>
      <c r="H1123" t="s">
        <v>214</v>
      </c>
      <c r="I1123" t="s">
        <v>214</v>
      </c>
      <c r="J1123" t="s">
        <v>214</v>
      </c>
      <c r="K1123" t="s">
        <v>214</v>
      </c>
      <c r="L1123" t="s">
        <v>214</v>
      </c>
      <c r="M1123" t="s">
        <v>214</v>
      </c>
      <c r="N1123" t="s">
        <v>214</v>
      </c>
      <c r="O1123" t="s">
        <v>214</v>
      </c>
      <c r="BA1123" t="s">
        <v>3210</v>
      </c>
      <c r="BB1123">
        <v>0</v>
      </c>
    </row>
    <row r="1124" spans="1:54" x14ac:dyDescent="0.25">
      <c r="A1124">
        <v>338312</v>
      </c>
      <c r="B1124" t="s">
        <v>121</v>
      </c>
      <c r="C1124" t="s">
        <v>214</v>
      </c>
      <c r="E1124" t="s">
        <v>214</v>
      </c>
      <c r="F1124" t="s">
        <v>214</v>
      </c>
      <c r="J1124" t="s">
        <v>214</v>
      </c>
      <c r="K1124" t="s">
        <v>214</v>
      </c>
      <c r="L1124" t="s">
        <v>214</v>
      </c>
      <c r="M1124" t="s">
        <v>214</v>
      </c>
      <c r="O1124" t="s">
        <v>214</v>
      </c>
      <c r="BA1124" t="s">
        <v>3210</v>
      </c>
      <c r="BB1124">
        <v>0</v>
      </c>
    </row>
    <row r="1125" spans="1:54" x14ac:dyDescent="0.25">
      <c r="A1125">
        <v>338313</v>
      </c>
      <c r="B1125" t="s">
        <v>121</v>
      </c>
      <c r="C1125" t="s">
        <v>214</v>
      </c>
      <c r="E1125" t="s">
        <v>214</v>
      </c>
      <c r="F1125" t="s">
        <v>214</v>
      </c>
      <c r="I1125" t="s">
        <v>214</v>
      </c>
      <c r="J1125" t="s">
        <v>214</v>
      </c>
      <c r="K1125" t="s">
        <v>214</v>
      </c>
      <c r="M1125" t="s">
        <v>214</v>
      </c>
      <c r="N1125" t="s">
        <v>214</v>
      </c>
      <c r="O1125" t="s">
        <v>214</v>
      </c>
      <c r="BA1125" t="s">
        <v>3210</v>
      </c>
      <c r="BB1125">
        <v>0</v>
      </c>
    </row>
    <row r="1126" spans="1:54" x14ac:dyDescent="0.25">
      <c r="A1126">
        <v>338325</v>
      </c>
      <c r="B1126" t="s">
        <v>121</v>
      </c>
      <c r="C1126" t="s">
        <v>214</v>
      </c>
      <c r="D1126" t="s">
        <v>214</v>
      </c>
      <c r="E1126" t="s">
        <v>214</v>
      </c>
      <c r="F1126" t="s">
        <v>214</v>
      </c>
      <c r="G1126" t="s">
        <v>214</v>
      </c>
      <c r="H1126" t="s">
        <v>214</v>
      </c>
      <c r="I1126" t="s">
        <v>214</v>
      </c>
      <c r="J1126" t="s">
        <v>214</v>
      </c>
      <c r="K1126" t="s">
        <v>214</v>
      </c>
      <c r="L1126" t="s">
        <v>214</v>
      </c>
      <c r="M1126" t="s">
        <v>214</v>
      </c>
      <c r="N1126" t="s">
        <v>214</v>
      </c>
      <c r="O1126" t="s">
        <v>214</v>
      </c>
      <c r="BA1126" t="s">
        <v>3210</v>
      </c>
      <c r="BB1126">
        <v>0</v>
      </c>
    </row>
    <row r="1127" spans="1:54" x14ac:dyDescent="0.25">
      <c r="A1127">
        <v>338346</v>
      </c>
      <c r="B1127" t="s">
        <v>121</v>
      </c>
      <c r="C1127" t="s">
        <v>214</v>
      </c>
      <c r="D1127" t="s">
        <v>214</v>
      </c>
      <c r="E1127" t="s">
        <v>214</v>
      </c>
      <c r="F1127" t="s">
        <v>214</v>
      </c>
      <c r="G1127" t="s">
        <v>214</v>
      </c>
      <c r="H1127" t="s">
        <v>214</v>
      </c>
      <c r="I1127" t="s">
        <v>214</v>
      </c>
      <c r="J1127" t="s">
        <v>214</v>
      </c>
      <c r="K1127" t="s">
        <v>214</v>
      </c>
      <c r="L1127" t="s">
        <v>214</v>
      </c>
      <c r="M1127" t="s">
        <v>214</v>
      </c>
      <c r="N1127" t="s">
        <v>214</v>
      </c>
      <c r="O1127" t="s">
        <v>214</v>
      </c>
      <c r="BA1127" t="s">
        <v>3210</v>
      </c>
      <c r="BB1127">
        <v>0</v>
      </c>
    </row>
    <row r="1128" spans="1:54" x14ac:dyDescent="0.25">
      <c r="A1128">
        <v>338498</v>
      </c>
      <c r="B1128" t="s">
        <v>121</v>
      </c>
      <c r="C1128" t="s">
        <v>214</v>
      </c>
      <c r="D1128" t="s">
        <v>214</v>
      </c>
      <c r="E1128" t="s">
        <v>214</v>
      </c>
      <c r="F1128" t="s">
        <v>214</v>
      </c>
      <c r="G1128" t="s">
        <v>214</v>
      </c>
      <c r="H1128" t="s">
        <v>214</v>
      </c>
      <c r="I1128" t="s">
        <v>214</v>
      </c>
      <c r="J1128" t="s">
        <v>214</v>
      </c>
      <c r="K1128" t="s">
        <v>214</v>
      </c>
      <c r="L1128" t="s">
        <v>214</v>
      </c>
      <c r="M1128" t="s">
        <v>214</v>
      </c>
      <c r="N1128" t="s">
        <v>214</v>
      </c>
      <c r="O1128" t="s">
        <v>214</v>
      </c>
      <c r="BA1128" t="s">
        <v>3210</v>
      </c>
      <c r="BB1128">
        <v>0</v>
      </c>
    </row>
    <row r="1129" spans="1:54" x14ac:dyDescent="0.25">
      <c r="A1129">
        <v>337718</v>
      </c>
      <c r="B1129" t="s">
        <v>121</v>
      </c>
      <c r="C1129" t="s">
        <v>214</v>
      </c>
      <c r="D1129" t="s">
        <v>214</v>
      </c>
      <c r="E1129" t="s">
        <v>214</v>
      </c>
      <c r="F1129" t="s">
        <v>214</v>
      </c>
      <c r="G1129" t="s">
        <v>214</v>
      </c>
      <c r="H1129" t="s">
        <v>214</v>
      </c>
      <c r="I1129" t="s">
        <v>214</v>
      </c>
      <c r="J1129" t="s">
        <v>214</v>
      </c>
      <c r="K1129" t="s">
        <v>214</v>
      </c>
      <c r="L1129" t="s">
        <v>214</v>
      </c>
      <c r="M1129" t="s">
        <v>214</v>
      </c>
      <c r="N1129" t="s">
        <v>214</v>
      </c>
      <c r="O1129" t="s">
        <v>214</v>
      </c>
      <c r="BA1129" t="s">
        <v>3210</v>
      </c>
      <c r="BB1129">
        <v>0</v>
      </c>
    </row>
    <row r="1130" spans="1:54" x14ac:dyDescent="0.25">
      <c r="A1130">
        <v>337799</v>
      </c>
      <c r="B1130" t="s">
        <v>121</v>
      </c>
      <c r="D1130" t="s">
        <v>214</v>
      </c>
      <c r="G1130" t="s">
        <v>214</v>
      </c>
      <c r="H1130" t="s">
        <v>214</v>
      </c>
      <c r="I1130" t="s">
        <v>214</v>
      </c>
      <c r="J1130" t="s">
        <v>214</v>
      </c>
      <c r="K1130" t="s">
        <v>214</v>
      </c>
      <c r="L1130" t="s">
        <v>214</v>
      </c>
      <c r="M1130" t="s">
        <v>214</v>
      </c>
      <c r="N1130" t="s">
        <v>214</v>
      </c>
      <c r="O1130" t="s">
        <v>214</v>
      </c>
      <c r="BA1130" t="s">
        <v>3210</v>
      </c>
      <c r="BB1130">
        <v>0</v>
      </c>
    </row>
    <row r="1131" spans="1:54" x14ac:dyDescent="0.25">
      <c r="A1131">
        <v>338228</v>
      </c>
      <c r="B1131" t="s">
        <v>121</v>
      </c>
      <c r="C1131" t="s">
        <v>214</v>
      </c>
      <c r="D1131" t="s">
        <v>214</v>
      </c>
      <c r="E1131" t="s">
        <v>214</v>
      </c>
      <c r="F1131" t="s">
        <v>214</v>
      </c>
      <c r="G1131" t="s">
        <v>214</v>
      </c>
      <c r="I1131" t="s">
        <v>214</v>
      </c>
      <c r="J1131" t="s">
        <v>214</v>
      </c>
      <c r="K1131" t="s">
        <v>214</v>
      </c>
      <c r="L1131" t="s">
        <v>214</v>
      </c>
      <c r="M1131" t="s">
        <v>214</v>
      </c>
      <c r="O1131" t="s">
        <v>214</v>
      </c>
      <c r="BA1131" t="s">
        <v>3210</v>
      </c>
      <c r="BB1131">
        <v>0</v>
      </c>
    </row>
    <row r="1132" spans="1:54" x14ac:dyDescent="0.25">
      <c r="A1132">
        <v>331708</v>
      </c>
      <c r="B1132" t="s">
        <v>121</v>
      </c>
      <c r="C1132" t="s">
        <v>214</v>
      </c>
      <c r="D1132" t="s">
        <v>214</v>
      </c>
      <c r="F1132" t="s">
        <v>214</v>
      </c>
      <c r="I1132" t="s">
        <v>214</v>
      </c>
      <c r="J1132" t="s">
        <v>214</v>
      </c>
      <c r="K1132" t="s">
        <v>214</v>
      </c>
      <c r="L1132" t="s">
        <v>214</v>
      </c>
      <c r="M1132" t="s">
        <v>214</v>
      </c>
      <c r="N1132" t="s">
        <v>214</v>
      </c>
      <c r="BA1132" t="s">
        <v>3210</v>
      </c>
      <c r="BB1132">
        <v>0</v>
      </c>
    </row>
    <row r="1133" spans="1:54" x14ac:dyDescent="0.25">
      <c r="A1133">
        <v>336571</v>
      </c>
      <c r="B1133" t="s">
        <v>121</v>
      </c>
      <c r="C1133" t="s">
        <v>214</v>
      </c>
      <c r="D1133" t="s">
        <v>214</v>
      </c>
      <c r="E1133" t="s">
        <v>214</v>
      </c>
      <c r="G1133" t="s">
        <v>214</v>
      </c>
      <c r="H1133" t="s">
        <v>214</v>
      </c>
      <c r="I1133" t="s">
        <v>214</v>
      </c>
      <c r="K1133" t="s">
        <v>214</v>
      </c>
      <c r="L1133" t="s">
        <v>214</v>
      </c>
      <c r="M1133" t="s">
        <v>214</v>
      </c>
      <c r="N1133" t="s">
        <v>214</v>
      </c>
      <c r="BA1133" t="s">
        <v>3210</v>
      </c>
      <c r="BB1133">
        <v>0</v>
      </c>
    </row>
    <row r="1134" spans="1:54" x14ac:dyDescent="0.25">
      <c r="A1134">
        <v>337334</v>
      </c>
      <c r="B1134" t="s">
        <v>121</v>
      </c>
      <c r="F1134" t="s">
        <v>214</v>
      </c>
      <c r="H1134" t="s">
        <v>214</v>
      </c>
      <c r="I1134" t="s">
        <v>214</v>
      </c>
      <c r="K1134" t="s">
        <v>214</v>
      </c>
      <c r="N1134" t="s">
        <v>214</v>
      </c>
      <c r="BA1134" t="s">
        <v>3210</v>
      </c>
      <c r="BB1134">
        <v>0</v>
      </c>
    </row>
    <row r="1135" spans="1:54" x14ac:dyDescent="0.25">
      <c r="A1135">
        <v>337345</v>
      </c>
      <c r="B1135" t="s">
        <v>121</v>
      </c>
      <c r="F1135" t="s">
        <v>214</v>
      </c>
      <c r="G1135" t="s">
        <v>214</v>
      </c>
      <c r="I1135" t="s">
        <v>214</v>
      </c>
      <c r="K1135" t="s">
        <v>214</v>
      </c>
      <c r="M1135" t="s">
        <v>214</v>
      </c>
      <c r="N1135" t="s">
        <v>214</v>
      </c>
      <c r="BA1135" t="s">
        <v>3210</v>
      </c>
      <c r="BB1135">
        <v>0</v>
      </c>
    </row>
    <row r="1136" spans="1:54" x14ac:dyDescent="0.25">
      <c r="A1136">
        <v>337490</v>
      </c>
      <c r="B1136" t="s">
        <v>121</v>
      </c>
      <c r="C1136" t="s">
        <v>214</v>
      </c>
      <c r="D1136" t="s">
        <v>214</v>
      </c>
      <c r="E1136" t="s">
        <v>214</v>
      </c>
      <c r="F1136" t="s">
        <v>214</v>
      </c>
      <c r="G1136" t="s">
        <v>214</v>
      </c>
      <c r="H1136" t="s">
        <v>214</v>
      </c>
      <c r="I1136" t="s">
        <v>214</v>
      </c>
      <c r="J1136" t="s">
        <v>214</v>
      </c>
      <c r="K1136" t="s">
        <v>214</v>
      </c>
      <c r="L1136" t="s">
        <v>214</v>
      </c>
      <c r="M1136" t="s">
        <v>214</v>
      </c>
      <c r="N1136" t="s">
        <v>214</v>
      </c>
      <c r="BA1136" t="s">
        <v>3210</v>
      </c>
      <c r="BB1136">
        <v>0</v>
      </c>
    </row>
    <row r="1137" spans="1:54" x14ac:dyDescent="0.25">
      <c r="A1137">
        <v>337524</v>
      </c>
      <c r="B1137" t="s">
        <v>121</v>
      </c>
      <c r="H1137" t="s">
        <v>214</v>
      </c>
      <c r="I1137" t="s">
        <v>214</v>
      </c>
      <c r="J1137" t="s">
        <v>214</v>
      </c>
      <c r="K1137" t="s">
        <v>214</v>
      </c>
      <c r="M1137" t="s">
        <v>214</v>
      </c>
      <c r="N1137" t="s">
        <v>214</v>
      </c>
      <c r="BA1137" t="s">
        <v>3210</v>
      </c>
      <c r="BB1137">
        <v>0</v>
      </c>
    </row>
    <row r="1138" spans="1:54" x14ac:dyDescent="0.25">
      <c r="A1138">
        <v>337597</v>
      </c>
      <c r="B1138" t="s">
        <v>121</v>
      </c>
      <c r="E1138" t="s">
        <v>214</v>
      </c>
      <c r="F1138" t="s">
        <v>214</v>
      </c>
      <c r="G1138" t="s">
        <v>214</v>
      </c>
      <c r="H1138" t="s">
        <v>214</v>
      </c>
      <c r="I1138" t="s">
        <v>214</v>
      </c>
      <c r="J1138" t="s">
        <v>214</v>
      </c>
      <c r="K1138" t="s">
        <v>214</v>
      </c>
      <c r="N1138" t="s">
        <v>214</v>
      </c>
      <c r="BA1138" t="s">
        <v>3210</v>
      </c>
      <c r="BB1138">
        <v>0</v>
      </c>
    </row>
    <row r="1139" spans="1:54" x14ac:dyDescent="0.25">
      <c r="A1139">
        <v>337720</v>
      </c>
      <c r="B1139" t="s">
        <v>121</v>
      </c>
      <c r="C1139" t="s">
        <v>214</v>
      </c>
      <c r="J1139" t="s">
        <v>214</v>
      </c>
      <c r="K1139" t="s">
        <v>214</v>
      </c>
      <c r="M1139" t="s">
        <v>214</v>
      </c>
      <c r="N1139" t="s">
        <v>214</v>
      </c>
      <c r="BA1139" t="s">
        <v>3210</v>
      </c>
      <c r="BB1139">
        <v>0</v>
      </c>
    </row>
    <row r="1140" spans="1:54" x14ac:dyDescent="0.25">
      <c r="A1140">
        <v>337838</v>
      </c>
      <c r="B1140" t="s">
        <v>121</v>
      </c>
      <c r="C1140" t="s">
        <v>214</v>
      </c>
      <c r="F1140" t="s">
        <v>214</v>
      </c>
      <c r="G1140" t="s">
        <v>214</v>
      </c>
      <c r="I1140" t="s">
        <v>214</v>
      </c>
      <c r="J1140" t="s">
        <v>214</v>
      </c>
      <c r="K1140" t="s">
        <v>214</v>
      </c>
      <c r="N1140" t="s">
        <v>214</v>
      </c>
      <c r="BA1140" t="s">
        <v>3210</v>
      </c>
      <c r="BB1140">
        <v>0</v>
      </c>
    </row>
    <row r="1141" spans="1:54" x14ac:dyDescent="0.25">
      <c r="A1141">
        <v>337909</v>
      </c>
      <c r="B1141" t="s">
        <v>121</v>
      </c>
      <c r="D1141" t="s">
        <v>214</v>
      </c>
      <c r="G1141" t="s">
        <v>214</v>
      </c>
      <c r="J1141" t="s">
        <v>214</v>
      </c>
      <c r="K1141" t="s">
        <v>214</v>
      </c>
      <c r="L1141" t="s">
        <v>214</v>
      </c>
      <c r="N1141" t="s">
        <v>214</v>
      </c>
      <c r="BA1141" t="s">
        <v>3210</v>
      </c>
      <c r="BB1141">
        <v>0</v>
      </c>
    </row>
    <row r="1142" spans="1:54" x14ac:dyDescent="0.25">
      <c r="A1142">
        <v>337935</v>
      </c>
      <c r="B1142" t="s">
        <v>121</v>
      </c>
      <c r="H1142" t="s">
        <v>214</v>
      </c>
      <c r="I1142" t="s">
        <v>214</v>
      </c>
      <c r="J1142" t="s">
        <v>214</v>
      </c>
      <c r="L1142" t="s">
        <v>214</v>
      </c>
      <c r="M1142" t="s">
        <v>214</v>
      </c>
      <c r="BA1142" t="s">
        <v>3210</v>
      </c>
      <c r="BB1142">
        <v>0</v>
      </c>
    </row>
    <row r="1143" spans="1:54" x14ac:dyDescent="0.25">
      <c r="A1143">
        <v>338001</v>
      </c>
      <c r="B1143" t="s">
        <v>121</v>
      </c>
      <c r="C1143" t="s">
        <v>214</v>
      </c>
      <c r="D1143" t="s">
        <v>214</v>
      </c>
      <c r="E1143" t="s">
        <v>214</v>
      </c>
      <c r="F1143" t="s">
        <v>214</v>
      </c>
      <c r="H1143" t="s">
        <v>214</v>
      </c>
      <c r="I1143" t="s">
        <v>214</v>
      </c>
      <c r="J1143" t="s">
        <v>214</v>
      </c>
      <c r="K1143" t="s">
        <v>214</v>
      </c>
      <c r="M1143" t="s">
        <v>214</v>
      </c>
      <c r="BA1143" t="s">
        <v>3210</v>
      </c>
      <c r="BB1143">
        <v>0</v>
      </c>
    </row>
    <row r="1144" spans="1:54" x14ac:dyDescent="0.25">
      <c r="A1144">
        <v>338004</v>
      </c>
      <c r="B1144" t="s">
        <v>121</v>
      </c>
      <c r="C1144" t="s">
        <v>214</v>
      </c>
      <c r="D1144" t="s">
        <v>214</v>
      </c>
      <c r="I1144" t="s">
        <v>214</v>
      </c>
      <c r="K1144" t="s">
        <v>214</v>
      </c>
      <c r="M1144" t="s">
        <v>214</v>
      </c>
      <c r="N1144" t="s">
        <v>214</v>
      </c>
      <c r="BA1144" t="s">
        <v>3210</v>
      </c>
      <c r="BB1144">
        <v>0</v>
      </c>
    </row>
    <row r="1145" spans="1:54" x14ac:dyDescent="0.25">
      <c r="A1145">
        <v>338051</v>
      </c>
      <c r="B1145" t="s">
        <v>121</v>
      </c>
      <c r="C1145" t="s">
        <v>214</v>
      </c>
      <c r="F1145" t="s">
        <v>214</v>
      </c>
      <c r="J1145" t="s">
        <v>214</v>
      </c>
      <c r="K1145" t="s">
        <v>214</v>
      </c>
      <c r="L1145" t="s">
        <v>214</v>
      </c>
      <c r="N1145" t="s">
        <v>214</v>
      </c>
      <c r="BA1145" t="s">
        <v>3210</v>
      </c>
      <c r="BB1145">
        <v>0</v>
      </c>
    </row>
    <row r="1146" spans="1:54" x14ac:dyDescent="0.25">
      <c r="A1146">
        <v>338181</v>
      </c>
      <c r="B1146" t="s">
        <v>121</v>
      </c>
      <c r="C1146" t="s">
        <v>214</v>
      </c>
      <c r="G1146" t="s">
        <v>214</v>
      </c>
      <c r="I1146" t="s">
        <v>214</v>
      </c>
      <c r="J1146" t="s">
        <v>214</v>
      </c>
      <c r="K1146" t="s">
        <v>214</v>
      </c>
      <c r="L1146" t="s">
        <v>214</v>
      </c>
      <c r="N1146" t="s">
        <v>214</v>
      </c>
      <c r="BA1146" t="s">
        <v>3210</v>
      </c>
      <c r="BB1146">
        <v>0</v>
      </c>
    </row>
    <row r="1147" spans="1:54" x14ac:dyDescent="0.25">
      <c r="A1147">
        <v>338245</v>
      </c>
      <c r="B1147" t="s">
        <v>121</v>
      </c>
      <c r="F1147" t="s">
        <v>214</v>
      </c>
      <c r="H1147" t="s">
        <v>214</v>
      </c>
      <c r="I1147" t="s">
        <v>214</v>
      </c>
      <c r="J1147" t="s">
        <v>214</v>
      </c>
      <c r="K1147" t="s">
        <v>214</v>
      </c>
      <c r="L1147" t="s">
        <v>214</v>
      </c>
      <c r="N1147" t="s">
        <v>214</v>
      </c>
      <c r="BA1147" t="s">
        <v>3210</v>
      </c>
      <c r="BB1147">
        <v>0</v>
      </c>
    </row>
    <row r="1148" spans="1:54" x14ac:dyDescent="0.25">
      <c r="A1148">
        <v>338254</v>
      </c>
      <c r="B1148" t="s">
        <v>121</v>
      </c>
      <c r="E1148" t="s">
        <v>214</v>
      </c>
      <c r="F1148" t="s">
        <v>214</v>
      </c>
      <c r="G1148" t="s">
        <v>214</v>
      </c>
      <c r="J1148" t="s">
        <v>214</v>
      </c>
      <c r="K1148" t="s">
        <v>214</v>
      </c>
      <c r="L1148" t="s">
        <v>214</v>
      </c>
      <c r="M1148" t="s">
        <v>214</v>
      </c>
      <c r="BA1148" t="s">
        <v>3210</v>
      </c>
      <c r="BB1148">
        <v>0</v>
      </c>
    </row>
    <row r="1149" spans="1:54" x14ac:dyDescent="0.25">
      <c r="A1149">
        <v>338539</v>
      </c>
      <c r="B1149" t="s">
        <v>121</v>
      </c>
      <c r="C1149" t="s">
        <v>149</v>
      </c>
      <c r="D1149" t="s">
        <v>149</v>
      </c>
      <c r="I1149" t="s">
        <v>149</v>
      </c>
      <c r="J1149" t="s">
        <v>148</v>
      </c>
      <c r="K1149" t="s">
        <v>149</v>
      </c>
      <c r="L1149" t="s">
        <v>148</v>
      </c>
      <c r="N1149" t="s">
        <v>148</v>
      </c>
      <c r="O1149" t="s">
        <v>148</v>
      </c>
      <c r="BB1149">
        <v>0</v>
      </c>
    </row>
    <row r="1150" spans="1:54" x14ac:dyDescent="0.25">
      <c r="A1150">
        <v>338614</v>
      </c>
      <c r="B1150" t="s">
        <v>121</v>
      </c>
      <c r="F1150" t="s">
        <v>149</v>
      </c>
      <c r="J1150" t="s">
        <v>148</v>
      </c>
      <c r="K1150" t="s">
        <v>149</v>
      </c>
      <c r="L1150" t="s">
        <v>146</v>
      </c>
      <c r="M1150" t="s">
        <v>146</v>
      </c>
      <c r="O1150" t="s">
        <v>146</v>
      </c>
      <c r="BB1150">
        <v>0</v>
      </c>
    </row>
    <row r="1151" spans="1:54" x14ac:dyDescent="0.25">
      <c r="A1151">
        <v>338850</v>
      </c>
      <c r="B1151" t="s">
        <v>121</v>
      </c>
      <c r="F1151" t="s">
        <v>149</v>
      </c>
      <c r="G1151" t="s">
        <v>149</v>
      </c>
      <c r="H1151" t="s">
        <v>149</v>
      </c>
      <c r="I1151" t="s">
        <v>146</v>
      </c>
      <c r="J1151" t="s">
        <v>149</v>
      </c>
      <c r="K1151" t="s">
        <v>149</v>
      </c>
      <c r="L1151" t="s">
        <v>149</v>
      </c>
      <c r="M1151" t="s">
        <v>148</v>
      </c>
      <c r="N1151" t="s">
        <v>146</v>
      </c>
      <c r="O1151" t="s">
        <v>146</v>
      </c>
      <c r="BB1151">
        <v>0</v>
      </c>
    </row>
    <row r="1152" spans="1:54" x14ac:dyDescent="0.25">
      <c r="A1152">
        <v>339056</v>
      </c>
      <c r="B1152" t="s">
        <v>121</v>
      </c>
      <c r="C1152" t="s">
        <v>149</v>
      </c>
      <c r="G1152" t="s">
        <v>149</v>
      </c>
      <c r="I1152" t="s">
        <v>149</v>
      </c>
      <c r="J1152" t="s">
        <v>148</v>
      </c>
      <c r="K1152" t="s">
        <v>148</v>
      </c>
      <c r="L1152" t="s">
        <v>148</v>
      </c>
      <c r="N1152" t="s">
        <v>148</v>
      </c>
      <c r="O1152" t="s">
        <v>146</v>
      </c>
      <c r="BB1152">
        <v>0</v>
      </c>
    </row>
    <row r="1153" spans="1:54" x14ac:dyDescent="0.25">
      <c r="A1153">
        <v>339059</v>
      </c>
      <c r="B1153" t="s">
        <v>121</v>
      </c>
      <c r="C1153" t="s">
        <v>146</v>
      </c>
      <c r="D1153" t="s">
        <v>148</v>
      </c>
      <c r="E1153" t="s">
        <v>146</v>
      </c>
      <c r="F1153" t="s">
        <v>146</v>
      </c>
      <c r="G1153" t="s">
        <v>146</v>
      </c>
      <c r="H1153" t="s">
        <v>149</v>
      </c>
      <c r="J1153" t="s">
        <v>146</v>
      </c>
      <c r="K1153" t="s">
        <v>146</v>
      </c>
      <c r="L1153" t="s">
        <v>148</v>
      </c>
      <c r="M1153" t="s">
        <v>148</v>
      </c>
      <c r="N1153" t="s">
        <v>146</v>
      </c>
      <c r="O1153" t="s">
        <v>146</v>
      </c>
      <c r="BB1153">
        <v>0</v>
      </c>
    </row>
    <row r="1154" spans="1:54" x14ac:dyDescent="0.25">
      <c r="A1154">
        <v>339067</v>
      </c>
      <c r="B1154" t="s">
        <v>121</v>
      </c>
      <c r="C1154" t="s">
        <v>149</v>
      </c>
      <c r="D1154" t="s">
        <v>149</v>
      </c>
      <c r="E1154" t="s">
        <v>149</v>
      </c>
      <c r="F1154" t="s">
        <v>149</v>
      </c>
      <c r="G1154" t="s">
        <v>149</v>
      </c>
      <c r="H1154" t="s">
        <v>149</v>
      </c>
      <c r="I1154" t="s">
        <v>149</v>
      </c>
      <c r="J1154" t="s">
        <v>148</v>
      </c>
      <c r="K1154" t="s">
        <v>146</v>
      </c>
      <c r="L1154" t="s">
        <v>146</v>
      </c>
      <c r="M1154" t="s">
        <v>146</v>
      </c>
      <c r="N1154" t="s">
        <v>146</v>
      </c>
      <c r="O1154" t="s">
        <v>148</v>
      </c>
      <c r="BB1154">
        <v>0</v>
      </c>
    </row>
    <row r="1155" spans="1:54" x14ac:dyDescent="0.25">
      <c r="A1155">
        <v>339068</v>
      </c>
      <c r="B1155" t="s">
        <v>121</v>
      </c>
      <c r="D1155" t="s">
        <v>148</v>
      </c>
      <c r="E1155" t="s">
        <v>149</v>
      </c>
      <c r="F1155" t="s">
        <v>149</v>
      </c>
      <c r="G1155" t="s">
        <v>149</v>
      </c>
      <c r="I1155" t="s">
        <v>149</v>
      </c>
      <c r="J1155" t="s">
        <v>146</v>
      </c>
      <c r="K1155" t="s">
        <v>146</v>
      </c>
      <c r="L1155" t="s">
        <v>146</v>
      </c>
      <c r="M1155" t="s">
        <v>146</v>
      </c>
      <c r="N1155" t="s">
        <v>146</v>
      </c>
      <c r="O1155" t="s">
        <v>146</v>
      </c>
      <c r="BB1155">
        <v>0</v>
      </c>
    </row>
    <row r="1156" spans="1:54" x14ac:dyDescent="0.25">
      <c r="A1156">
        <v>339072</v>
      </c>
      <c r="B1156" t="s">
        <v>121</v>
      </c>
      <c r="C1156" t="s">
        <v>148</v>
      </c>
      <c r="E1156" t="s">
        <v>149</v>
      </c>
      <c r="F1156" t="s">
        <v>148</v>
      </c>
      <c r="H1156" t="s">
        <v>149</v>
      </c>
      <c r="I1156" t="s">
        <v>148</v>
      </c>
      <c r="J1156" t="s">
        <v>149</v>
      </c>
      <c r="K1156" t="s">
        <v>146</v>
      </c>
      <c r="L1156" t="s">
        <v>148</v>
      </c>
      <c r="M1156" t="s">
        <v>148</v>
      </c>
      <c r="N1156" t="s">
        <v>146</v>
      </c>
      <c r="O1156" t="s">
        <v>146</v>
      </c>
      <c r="BB1156">
        <v>0</v>
      </c>
    </row>
    <row r="1157" spans="1:54" x14ac:dyDescent="0.25">
      <c r="A1157">
        <v>339088</v>
      </c>
      <c r="B1157" t="s">
        <v>121</v>
      </c>
      <c r="F1157" t="s">
        <v>148</v>
      </c>
      <c r="I1157" t="s">
        <v>148</v>
      </c>
      <c r="J1157" t="s">
        <v>146</v>
      </c>
      <c r="L1157" t="s">
        <v>146</v>
      </c>
      <c r="N1157" t="s">
        <v>148</v>
      </c>
      <c r="O1157" t="s">
        <v>146</v>
      </c>
      <c r="BB1157">
        <v>0</v>
      </c>
    </row>
    <row r="1158" spans="1:54" x14ac:dyDescent="0.25">
      <c r="A1158">
        <v>339105</v>
      </c>
      <c r="B1158" t="s">
        <v>121</v>
      </c>
      <c r="E1158" t="s">
        <v>149</v>
      </c>
      <c r="F1158" t="s">
        <v>149</v>
      </c>
      <c r="H1158" t="s">
        <v>149</v>
      </c>
      <c r="I1158" t="s">
        <v>148</v>
      </c>
      <c r="J1158" t="s">
        <v>146</v>
      </c>
      <c r="K1158" t="s">
        <v>146</v>
      </c>
      <c r="L1158" t="s">
        <v>146</v>
      </c>
      <c r="M1158" t="s">
        <v>146</v>
      </c>
      <c r="N1158" t="s">
        <v>146</v>
      </c>
      <c r="O1158" t="s">
        <v>146</v>
      </c>
      <c r="BB1158">
        <v>0</v>
      </c>
    </row>
    <row r="1159" spans="1:54" x14ac:dyDescent="0.25">
      <c r="A1159">
        <v>339151</v>
      </c>
      <c r="B1159" t="s">
        <v>121</v>
      </c>
      <c r="C1159" t="s">
        <v>148</v>
      </c>
      <c r="F1159" t="s">
        <v>149</v>
      </c>
      <c r="G1159" t="s">
        <v>149</v>
      </c>
      <c r="K1159" t="s">
        <v>146</v>
      </c>
      <c r="O1159" t="s">
        <v>146</v>
      </c>
      <c r="BB1159">
        <v>0</v>
      </c>
    </row>
    <row r="1160" spans="1:54" x14ac:dyDescent="0.25">
      <c r="A1160">
        <v>339229</v>
      </c>
      <c r="B1160" t="s">
        <v>121</v>
      </c>
      <c r="C1160" t="s">
        <v>146</v>
      </c>
      <c r="E1160" t="s">
        <v>146</v>
      </c>
      <c r="F1160" t="s">
        <v>146</v>
      </c>
      <c r="G1160" t="s">
        <v>149</v>
      </c>
      <c r="J1160" t="s">
        <v>146</v>
      </c>
      <c r="K1160" t="s">
        <v>146</v>
      </c>
      <c r="L1160" t="s">
        <v>146</v>
      </c>
      <c r="M1160" t="s">
        <v>146</v>
      </c>
      <c r="N1160" t="s">
        <v>146</v>
      </c>
      <c r="O1160" t="s">
        <v>146</v>
      </c>
      <c r="BB1160">
        <v>0</v>
      </c>
    </row>
    <row r="1161" spans="1:54" x14ac:dyDescent="0.25">
      <c r="A1161">
        <v>339262</v>
      </c>
      <c r="B1161" t="s">
        <v>121</v>
      </c>
      <c r="C1161" t="s">
        <v>149</v>
      </c>
      <c r="D1161" t="s">
        <v>149</v>
      </c>
      <c r="J1161" t="s">
        <v>149</v>
      </c>
      <c r="K1161" t="s">
        <v>148</v>
      </c>
      <c r="L1161" t="s">
        <v>148</v>
      </c>
      <c r="N1161" t="s">
        <v>146</v>
      </c>
      <c r="O1161" t="s">
        <v>148</v>
      </c>
      <c r="BB1161">
        <v>0</v>
      </c>
    </row>
    <row r="1162" spans="1:54" x14ac:dyDescent="0.25">
      <c r="A1162">
        <v>339280</v>
      </c>
      <c r="B1162" t="s">
        <v>121</v>
      </c>
      <c r="D1162" t="s">
        <v>149</v>
      </c>
      <c r="E1162" t="s">
        <v>148</v>
      </c>
      <c r="F1162" t="s">
        <v>148</v>
      </c>
      <c r="G1162" t="s">
        <v>148</v>
      </c>
      <c r="H1162" t="s">
        <v>149</v>
      </c>
      <c r="I1162" t="s">
        <v>148</v>
      </c>
      <c r="J1162" t="s">
        <v>148</v>
      </c>
      <c r="K1162" t="s">
        <v>146</v>
      </c>
      <c r="L1162" t="s">
        <v>146</v>
      </c>
      <c r="M1162" t="s">
        <v>146</v>
      </c>
      <c r="N1162" t="s">
        <v>146</v>
      </c>
      <c r="O1162" t="s">
        <v>146</v>
      </c>
      <c r="BB1162">
        <v>0</v>
      </c>
    </row>
    <row r="1163" spans="1:54" x14ac:dyDescent="0.25">
      <c r="A1163">
        <v>339301</v>
      </c>
      <c r="B1163" t="s">
        <v>121</v>
      </c>
      <c r="J1163" t="s">
        <v>146</v>
      </c>
      <c r="K1163" t="s">
        <v>146</v>
      </c>
      <c r="L1163" t="s">
        <v>146</v>
      </c>
      <c r="M1163" t="s">
        <v>146</v>
      </c>
      <c r="N1163" t="s">
        <v>146</v>
      </c>
      <c r="O1163" t="s">
        <v>146</v>
      </c>
      <c r="BB1163">
        <v>0</v>
      </c>
    </row>
    <row r="1164" spans="1:54" x14ac:dyDescent="0.25">
      <c r="A1164">
        <v>339339</v>
      </c>
      <c r="B1164" t="s">
        <v>121</v>
      </c>
      <c r="C1164" t="s">
        <v>149</v>
      </c>
      <c r="D1164" t="s">
        <v>149</v>
      </c>
      <c r="E1164" t="s">
        <v>149</v>
      </c>
      <c r="F1164" t="s">
        <v>149</v>
      </c>
      <c r="G1164" t="s">
        <v>149</v>
      </c>
      <c r="H1164" t="s">
        <v>149</v>
      </c>
      <c r="I1164" t="s">
        <v>149</v>
      </c>
      <c r="J1164" t="s">
        <v>146</v>
      </c>
      <c r="K1164" t="s">
        <v>146</v>
      </c>
      <c r="L1164" t="s">
        <v>146</v>
      </c>
      <c r="M1164" t="s">
        <v>146</v>
      </c>
      <c r="N1164" t="s">
        <v>146</v>
      </c>
      <c r="O1164" t="s">
        <v>146</v>
      </c>
      <c r="BB1164">
        <v>0</v>
      </c>
    </row>
    <row r="1165" spans="1:54" x14ac:dyDescent="0.25">
      <c r="A1165">
        <v>339345</v>
      </c>
      <c r="B1165" t="s">
        <v>121</v>
      </c>
      <c r="F1165" t="s">
        <v>149</v>
      </c>
      <c r="G1165" t="s">
        <v>148</v>
      </c>
      <c r="I1165" t="s">
        <v>148</v>
      </c>
      <c r="J1165" t="s">
        <v>148</v>
      </c>
      <c r="K1165" t="s">
        <v>146</v>
      </c>
      <c r="L1165" t="s">
        <v>146</v>
      </c>
      <c r="M1165" t="s">
        <v>146</v>
      </c>
      <c r="N1165" t="s">
        <v>146</v>
      </c>
      <c r="O1165" t="s">
        <v>146</v>
      </c>
      <c r="BB1165">
        <v>0</v>
      </c>
    </row>
    <row r="1166" spans="1:54" x14ac:dyDescent="0.25">
      <c r="A1166">
        <v>339411</v>
      </c>
      <c r="B1166" t="s">
        <v>121</v>
      </c>
      <c r="F1166" t="s">
        <v>149</v>
      </c>
      <c r="I1166" t="s">
        <v>149</v>
      </c>
      <c r="J1166" t="s">
        <v>146</v>
      </c>
      <c r="K1166" t="s">
        <v>146</v>
      </c>
      <c r="L1166" t="s">
        <v>146</v>
      </c>
      <c r="M1166" t="s">
        <v>146</v>
      </c>
      <c r="N1166" t="s">
        <v>146</v>
      </c>
      <c r="O1166" t="s">
        <v>146</v>
      </c>
      <c r="BB1166">
        <v>0</v>
      </c>
    </row>
    <row r="1167" spans="1:54" x14ac:dyDescent="0.25">
      <c r="A1167">
        <v>339451</v>
      </c>
      <c r="B1167" t="s">
        <v>121</v>
      </c>
      <c r="C1167" t="s">
        <v>149</v>
      </c>
      <c r="E1167" t="s">
        <v>149</v>
      </c>
      <c r="G1167" t="s">
        <v>149</v>
      </c>
      <c r="H1167" t="s">
        <v>149</v>
      </c>
      <c r="I1167" t="s">
        <v>149</v>
      </c>
      <c r="J1167" t="s">
        <v>148</v>
      </c>
      <c r="K1167" t="s">
        <v>146</v>
      </c>
      <c r="L1167" t="s">
        <v>146</v>
      </c>
      <c r="M1167" t="s">
        <v>146</v>
      </c>
      <c r="N1167" t="s">
        <v>146</v>
      </c>
      <c r="O1167" t="s">
        <v>148</v>
      </c>
      <c r="BB1167">
        <v>0</v>
      </c>
    </row>
    <row r="1168" spans="1:54" x14ac:dyDescent="0.25">
      <c r="A1168">
        <v>339453</v>
      </c>
      <c r="B1168" t="s">
        <v>121</v>
      </c>
      <c r="D1168" t="s">
        <v>148</v>
      </c>
      <c r="F1168" t="s">
        <v>149</v>
      </c>
      <c r="G1168" t="s">
        <v>149</v>
      </c>
      <c r="H1168" t="s">
        <v>149</v>
      </c>
      <c r="I1168" t="s">
        <v>149</v>
      </c>
      <c r="J1168" t="s">
        <v>146</v>
      </c>
      <c r="K1168" t="s">
        <v>146</v>
      </c>
      <c r="L1168" t="s">
        <v>146</v>
      </c>
      <c r="M1168" t="s">
        <v>146</v>
      </c>
      <c r="N1168" t="s">
        <v>146</v>
      </c>
      <c r="O1168" t="s">
        <v>146</v>
      </c>
      <c r="BB1168">
        <v>0</v>
      </c>
    </row>
    <row r="1169" spans="1:54" x14ac:dyDescent="0.25">
      <c r="A1169">
        <v>339494</v>
      </c>
      <c r="B1169" t="s">
        <v>121</v>
      </c>
      <c r="C1169" t="s">
        <v>148</v>
      </c>
      <c r="E1169" t="s">
        <v>148</v>
      </c>
      <c r="F1169" t="s">
        <v>146</v>
      </c>
      <c r="G1169" t="s">
        <v>149</v>
      </c>
      <c r="H1169" t="s">
        <v>149</v>
      </c>
      <c r="I1169" t="s">
        <v>149</v>
      </c>
      <c r="J1169" t="s">
        <v>146</v>
      </c>
      <c r="K1169" t="s">
        <v>146</v>
      </c>
      <c r="L1169" t="s">
        <v>146</v>
      </c>
      <c r="M1169" t="s">
        <v>146</v>
      </c>
      <c r="N1169" t="s">
        <v>146</v>
      </c>
      <c r="O1169" t="s">
        <v>146</v>
      </c>
      <c r="BB1169">
        <v>0</v>
      </c>
    </row>
    <row r="1170" spans="1:54" x14ac:dyDescent="0.25">
      <c r="A1170">
        <v>339558</v>
      </c>
      <c r="B1170" t="s">
        <v>121</v>
      </c>
      <c r="D1170" t="s">
        <v>149</v>
      </c>
      <c r="E1170" t="s">
        <v>149</v>
      </c>
      <c r="F1170" t="s">
        <v>149</v>
      </c>
      <c r="G1170" t="s">
        <v>149</v>
      </c>
      <c r="H1170" t="s">
        <v>149</v>
      </c>
      <c r="I1170" t="s">
        <v>148</v>
      </c>
      <c r="J1170" t="s">
        <v>146</v>
      </c>
      <c r="K1170" t="s">
        <v>146</v>
      </c>
      <c r="L1170" t="s">
        <v>146</v>
      </c>
      <c r="M1170" t="s">
        <v>146</v>
      </c>
      <c r="N1170" t="s">
        <v>146</v>
      </c>
      <c r="O1170" t="s">
        <v>146</v>
      </c>
      <c r="BB1170">
        <v>0</v>
      </c>
    </row>
    <row r="1171" spans="1:54" x14ac:dyDescent="0.25">
      <c r="A1171">
        <v>339597</v>
      </c>
      <c r="B1171" t="s">
        <v>121</v>
      </c>
      <c r="D1171" t="s">
        <v>148</v>
      </c>
      <c r="G1171" t="s">
        <v>146</v>
      </c>
      <c r="I1171" t="s">
        <v>148</v>
      </c>
      <c r="M1171" t="s">
        <v>146</v>
      </c>
      <c r="N1171" t="s">
        <v>146</v>
      </c>
      <c r="O1171" t="s">
        <v>146</v>
      </c>
      <c r="BB1171">
        <v>0</v>
      </c>
    </row>
    <row r="1172" spans="1:54" x14ac:dyDescent="0.25">
      <c r="A1172">
        <v>339726</v>
      </c>
      <c r="B1172" t="s">
        <v>121</v>
      </c>
      <c r="J1172" t="s">
        <v>146</v>
      </c>
      <c r="L1172" t="s">
        <v>146</v>
      </c>
      <c r="M1172" t="s">
        <v>146</v>
      </c>
      <c r="N1172" t="s">
        <v>146</v>
      </c>
      <c r="O1172" t="s">
        <v>146</v>
      </c>
      <c r="BB1172">
        <v>0</v>
      </c>
    </row>
    <row r="1173" spans="1:54" x14ac:dyDescent="0.25">
      <c r="A1173">
        <v>339879</v>
      </c>
      <c r="B1173" t="s">
        <v>121</v>
      </c>
      <c r="E1173" t="s">
        <v>146</v>
      </c>
      <c r="H1173" t="s">
        <v>146</v>
      </c>
      <c r="M1173" t="s">
        <v>146</v>
      </c>
      <c r="N1173" t="s">
        <v>148</v>
      </c>
      <c r="O1173" t="s">
        <v>146</v>
      </c>
      <c r="BB1173">
        <v>0</v>
      </c>
    </row>
    <row r="1174" spans="1:54" x14ac:dyDescent="0.25">
      <c r="A1174">
        <v>339060</v>
      </c>
      <c r="B1174" t="s">
        <v>121</v>
      </c>
      <c r="F1174" t="s">
        <v>148</v>
      </c>
      <c r="I1174" t="s">
        <v>148</v>
      </c>
      <c r="J1174" t="s">
        <v>148</v>
      </c>
      <c r="K1174" t="s">
        <v>148</v>
      </c>
      <c r="L1174" t="s">
        <v>148</v>
      </c>
      <c r="M1174" t="s">
        <v>148</v>
      </c>
      <c r="N1174" t="s">
        <v>148</v>
      </c>
      <c r="O1174" t="s">
        <v>146</v>
      </c>
      <c r="BB1174">
        <v>0</v>
      </c>
    </row>
    <row r="1175" spans="1:54" x14ac:dyDescent="0.25">
      <c r="A1175">
        <v>340000</v>
      </c>
      <c r="B1175" t="s">
        <v>121</v>
      </c>
      <c r="C1175" t="s">
        <v>148</v>
      </c>
      <c r="D1175" t="s">
        <v>148</v>
      </c>
      <c r="E1175" t="s">
        <v>148</v>
      </c>
      <c r="F1175" t="s">
        <v>148</v>
      </c>
      <c r="G1175" t="s">
        <v>148</v>
      </c>
      <c r="H1175" t="s">
        <v>148</v>
      </c>
      <c r="I1175" t="s">
        <v>148</v>
      </c>
      <c r="J1175" t="s">
        <v>148</v>
      </c>
      <c r="K1175" t="s">
        <v>148</v>
      </c>
      <c r="L1175" t="s">
        <v>148</v>
      </c>
      <c r="M1175" t="s">
        <v>148</v>
      </c>
      <c r="N1175" t="s">
        <v>148</v>
      </c>
      <c r="O1175" t="s">
        <v>148</v>
      </c>
      <c r="BB1175">
        <v>0</v>
      </c>
    </row>
    <row r="1176" spans="1:54" x14ac:dyDescent="0.25">
      <c r="A1176">
        <v>335200</v>
      </c>
      <c r="B1176" t="s">
        <v>121</v>
      </c>
      <c r="C1176" t="s">
        <v>149</v>
      </c>
      <c r="E1176" t="s">
        <v>149</v>
      </c>
      <c r="F1176" t="s">
        <v>146</v>
      </c>
      <c r="G1176" t="s">
        <v>149</v>
      </c>
      <c r="H1176" t="s">
        <v>148</v>
      </c>
      <c r="I1176" t="s">
        <v>146</v>
      </c>
      <c r="J1176" t="s">
        <v>146</v>
      </c>
      <c r="K1176" t="s">
        <v>146</v>
      </c>
      <c r="L1176" t="s">
        <v>146</v>
      </c>
      <c r="M1176" t="s">
        <v>146</v>
      </c>
      <c r="N1176" t="s">
        <v>149</v>
      </c>
      <c r="O1176" t="s">
        <v>148</v>
      </c>
      <c r="BB1176">
        <v>0</v>
      </c>
    </row>
    <row r="1177" spans="1:54" x14ac:dyDescent="0.25">
      <c r="A1177">
        <v>338524</v>
      </c>
      <c r="B1177" t="s">
        <v>121</v>
      </c>
      <c r="C1177" t="s">
        <v>149</v>
      </c>
      <c r="D1177" t="s">
        <v>148</v>
      </c>
      <c r="F1177" t="s">
        <v>148</v>
      </c>
      <c r="G1177" t="s">
        <v>148</v>
      </c>
      <c r="H1177" t="s">
        <v>148</v>
      </c>
      <c r="I1177" t="s">
        <v>148</v>
      </c>
      <c r="J1177" t="s">
        <v>148</v>
      </c>
      <c r="K1177" t="s">
        <v>148</v>
      </c>
      <c r="L1177" t="s">
        <v>148</v>
      </c>
      <c r="M1177" t="s">
        <v>148</v>
      </c>
      <c r="N1177" t="s">
        <v>146</v>
      </c>
      <c r="O1177" t="s">
        <v>148</v>
      </c>
      <c r="BB1177">
        <v>0</v>
      </c>
    </row>
    <row r="1178" spans="1:54" x14ac:dyDescent="0.25">
      <c r="A1178">
        <v>338533</v>
      </c>
      <c r="B1178" t="s">
        <v>121</v>
      </c>
      <c r="C1178" t="s">
        <v>148</v>
      </c>
      <c r="F1178" t="s">
        <v>149</v>
      </c>
      <c r="G1178" t="s">
        <v>149</v>
      </c>
      <c r="H1178" t="s">
        <v>148</v>
      </c>
      <c r="I1178" t="s">
        <v>148</v>
      </c>
      <c r="J1178" t="s">
        <v>148</v>
      </c>
      <c r="K1178" t="s">
        <v>148</v>
      </c>
      <c r="L1178" t="s">
        <v>146</v>
      </c>
      <c r="M1178" t="s">
        <v>148</v>
      </c>
      <c r="N1178" t="s">
        <v>146</v>
      </c>
      <c r="O1178" t="s">
        <v>148</v>
      </c>
      <c r="BB1178">
        <v>0</v>
      </c>
    </row>
    <row r="1179" spans="1:54" x14ac:dyDescent="0.25">
      <c r="A1179">
        <v>338543</v>
      </c>
      <c r="B1179" t="s">
        <v>121</v>
      </c>
      <c r="C1179" t="s">
        <v>149</v>
      </c>
      <c r="E1179" t="s">
        <v>146</v>
      </c>
      <c r="F1179" t="s">
        <v>149</v>
      </c>
      <c r="G1179" t="s">
        <v>149</v>
      </c>
      <c r="I1179" t="s">
        <v>148</v>
      </c>
      <c r="J1179" t="s">
        <v>148</v>
      </c>
      <c r="K1179" t="s">
        <v>148</v>
      </c>
      <c r="L1179" t="s">
        <v>146</v>
      </c>
      <c r="M1179" t="s">
        <v>146</v>
      </c>
      <c r="O1179" t="s">
        <v>148</v>
      </c>
      <c r="BB1179">
        <v>0</v>
      </c>
    </row>
    <row r="1180" spans="1:54" x14ac:dyDescent="0.25">
      <c r="A1180">
        <v>338544</v>
      </c>
      <c r="B1180" t="s">
        <v>121</v>
      </c>
      <c r="C1180" t="s">
        <v>149</v>
      </c>
      <c r="D1180" t="s">
        <v>149</v>
      </c>
      <c r="E1180" t="s">
        <v>149</v>
      </c>
      <c r="F1180" t="s">
        <v>149</v>
      </c>
      <c r="G1180" t="s">
        <v>149</v>
      </c>
      <c r="H1180" t="s">
        <v>149</v>
      </c>
      <c r="I1180" t="s">
        <v>148</v>
      </c>
      <c r="J1180" t="s">
        <v>148</v>
      </c>
      <c r="K1180" t="s">
        <v>148</v>
      </c>
      <c r="L1180" t="s">
        <v>148</v>
      </c>
      <c r="M1180" t="s">
        <v>148</v>
      </c>
      <c r="N1180" t="s">
        <v>148</v>
      </c>
      <c r="O1180" t="s">
        <v>148</v>
      </c>
      <c r="BB1180">
        <v>0</v>
      </c>
    </row>
    <row r="1181" spans="1:54" x14ac:dyDescent="0.25">
      <c r="A1181">
        <v>338627</v>
      </c>
      <c r="B1181" t="s">
        <v>121</v>
      </c>
      <c r="G1181" t="s">
        <v>149</v>
      </c>
      <c r="H1181" t="s">
        <v>149</v>
      </c>
      <c r="I1181" t="s">
        <v>149</v>
      </c>
      <c r="K1181" t="s">
        <v>149</v>
      </c>
      <c r="L1181" t="s">
        <v>148</v>
      </c>
      <c r="M1181" t="s">
        <v>149</v>
      </c>
      <c r="N1181" t="s">
        <v>148</v>
      </c>
      <c r="O1181" t="s">
        <v>148</v>
      </c>
      <c r="BB1181">
        <v>0</v>
      </c>
    </row>
    <row r="1182" spans="1:54" x14ac:dyDescent="0.25">
      <c r="A1182">
        <v>338640</v>
      </c>
      <c r="B1182" t="s">
        <v>121</v>
      </c>
      <c r="D1182" t="s">
        <v>148</v>
      </c>
      <c r="E1182" t="s">
        <v>149</v>
      </c>
      <c r="F1182" t="s">
        <v>149</v>
      </c>
      <c r="G1182" t="s">
        <v>149</v>
      </c>
      <c r="H1182" t="s">
        <v>148</v>
      </c>
      <c r="I1182" t="s">
        <v>148</v>
      </c>
      <c r="J1182" t="s">
        <v>148</v>
      </c>
      <c r="K1182" t="s">
        <v>148</v>
      </c>
      <c r="L1182" t="s">
        <v>148</v>
      </c>
      <c r="M1182" t="s">
        <v>148</v>
      </c>
      <c r="N1182" t="s">
        <v>148</v>
      </c>
      <c r="O1182" t="s">
        <v>148</v>
      </c>
      <c r="BB1182">
        <v>0</v>
      </c>
    </row>
    <row r="1183" spans="1:54" x14ac:dyDescent="0.25">
      <c r="A1183">
        <v>338645</v>
      </c>
      <c r="B1183" t="s">
        <v>121</v>
      </c>
      <c r="K1183" t="s">
        <v>148</v>
      </c>
      <c r="L1183" t="s">
        <v>148</v>
      </c>
      <c r="M1183" t="s">
        <v>148</v>
      </c>
      <c r="N1183" t="s">
        <v>148</v>
      </c>
      <c r="O1183" t="s">
        <v>148</v>
      </c>
      <c r="BB1183">
        <v>0</v>
      </c>
    </row>
    <row r="1184" spans="1:54" x14ac:dyDescent="0.25">
      <c r="A1184">
        <v>338652</v>
      </c>
      <c r="B1184" t="s">
        <v>121</v>
      </c>
      <c r="C1184" t="s">
        <v>149</v>
      </c>
      <c r="D1184" t="s">
        <v>148</v>
      </c>
      <c r="E1184" t="s">
        <v>148</v>
      </c>
      <c r="F1184" t="s">
        <v>148</v>
      </c>
      <c r="G1184" t="s">
        <v>146</v>
      </c>
      <c r="H1184" t="s">
        <v>149</v>
      </c>
      <c r="I1184" t="s">
        <v>149</v>
      </c>
      <c r="J1184" t="s">
        <v>148</v>
      </c>
      <c r="K1184" t="s">
        <v>148</v>
      </c>
      <c r="L1184" t="s">
        <v>148</v>
      </c>
      <c r="M1184" t="s">
        <v>148</v>
      </c>
      <c r="N1184" t="s">
        <v>148</v>
      </c>
      <c r="O1184" t="s">
        <v>148</v>
      </c>
      <c r="BB1184">
        <v>0</v>
      </c>
    </row>
    <row r="1185" spans="1:54" x14ac:dyDescent="0.25">
      <c r="A1185">
        <v>338676</v>
      </c>
      <c r="B1185" t="s">
        <v>121</v>
      </c>
      <c r="C1185" t="s">
        <v>149</v>
      </c>
      <c r="D1185" t="s">
        <v>149</v>
      </c>
      <c r="F1185" t="s">
        <v>148</v>
      </c>
      <c r="H1185" t="s">
        <v>149</v>
      </c>
      <c r="I1185" t="s">
        <v>149</v>
      </c>
      <c r="J1185" t="s">
        <v>148</v>
      </c>
      <c r="K1185" t="s">
        <v>148</v>
      </c>
      <c r="L1185" t="s">
        <v>148</v>
      </c>
      <c r="M1185" t="s">
        <v>148</v>
      </c>
      <c r="N1185" t="s">
        <v>148</v>
      </c>
      <c r="O1185" t="s">
        <v>148</v>
      </c>
      <c r="BB1185">
        <v>0</v>
      </c>
    </row>
    <row r="1186" spans="1:54" x14ac:dyDescent="0.25">
      <c r="A1186">
        <v>338692</v>
      </c>
      <c r="B1186" t="s">
        <v>121</v>
      </c>
      <c r="C1186" t="s">
        <v>149</v>
      </c>
      <c r="I1186" t="s">
        <v>149</v>
      </c>
      <c r="J1186" t="s">
        <v>148</v>
      </c>
      <c r="K1186" t="s">
        <v>148</v>
      </c>
      <c r="L1186" t="s">
        <v>148</v>
      </c>
      <c r="M1186" t="s">
        <v>148</v>
      </c>
      <c r="N1186" t="s">
        <v>148</v>
      </c>
      <c r="O1186" t="s">
        <v>148</v>
      </c>
      <c r="BB1186">
        <v>0</v>
      </c>
    </row>
    <row r="1187" spans="1:54" x14ac:dyDescent="0.25">
      <c r="A1187">
        <v>338701</v>
      </c>
      <c r="B1187" t="s">
        <v>121</v>
      </c>
      <c r="D1187" t="s">
        <v>149</v>
      </c>
      <c r="F1187" t="s">
        <v>149</v>
      </c>
      <c r="G1187" t="s">
        <v>149</v>
      </c>
      <c r="H1187" t="s">
        <v>149</v>
      </c>
      <c r="I1187" t="s">
        <v>149</v>
      </c>
      <c r="J1187" t="s">
        <v>149</v>
      </c>
      <c r="K1187" t="s">
        <v>148</v>
      </c>
      <c r="M1187" t="s">
        <v>148</v>
      </c>
      <c r="N1187" t="s">
        <v>148</v>
      </c>
      <c r="O1187" t="s">
        <v>148</v>
      </c>
      <c r="BB1187">
        <v>0</v>
      </c>
    </row>
    <row r="1188" spans="1:54" x14ac:dyDescent="0.25">
      <c r="A1188">
        <v>338707</v>
      </c>
      <c r="B1188" t="s">
        <v>121</v>
      </c>
      <c r="C1188" t="s">
        <v>148</v>
      </c>
      <c r="G1188" t="s">
        <v>148</v>
      </c>
      <c r="H1188" t="s">
        <v>149</v>
      </c>
      <c r="I1188" t="s">
        <v>149</v>
      </c>
      <c r="J1188" t="s">
        <v>148</v>
      </c>
      <c r="K1188" t="s">
        <v>148</v>
      </c>
      <c r="L1188" t="s">
        <v>146</v>
      </c>
      <c r="M1188" t="s">
        <v>148</v>
      </c>
      <c r="N1188" t="s">
        <v>146</v>
      </c>
      <c r="O1188" t="s">
        <v>148</v>
      </c>
      <c r="BB1188">
        <v>0</v>
      </c>
    </row>
    <row r="1189" spans="1:54" x14ac:dyDescent="0.25">
      <c r="A1189">
        <v>338740</v>
      </c>
      <c r="B1189" t="s">
        <v>121</v>
      </c>
      <c r="J1189" t="s">
        <v>148</v>
      </c>
      <c r="K1189" t="s">
        <v>148</v>
      </c>
      <c r="L1189" t="s">
        <v>148</v>
      </c>
      <c r="M1189" t="s">
        <v>148</v>
      </c>
      <c r="O1189" t="s">
        <v>148</v>
      </c>
      <c r="BB1189">
        <v>0</v>
      </c>
    </row>
    <row r="1190" spans="1:54" x14ac:dyDescent="0.25">
      <c r="A1190">
        <v>338752</v>
      </c>
      <c r="B1190" t="s">
        <v>121</v>
      </c>
      <c r="C1190" t="s">
        <v>149</v>
      </c>
      <c r="E1190" t="s">
        <v>148</v>
      </c>
      <c r="F1190" t="s">
        <v>149</v>
      </c>
      <c r="H1190" t="s">
        <v>149</v>
      </c>
      <c r="I1190" t="s">
        <v>149</v>
      </c>
      <c r="J1190" t="s">
        <v>148</v>
      </c>
      <c r="K1190" t="s">
        <v>148</v>
      </c>
      <c r="L1190" t="s">
        <v>146</v>
      </c>
      <c r="M1190" t="s">
        <v>148</v>
      </c>
      <c r="N1190" t="s">
        <v>148</v>
      </c>
      <c r="O1190" t="s">
        <v>148</v>
      </c>
      <c r="BB1190">
        <v>0</v>
      </c>
    </row>
    <row r="1191" spans="1:54" x14ac:dyDescent="0.25">
      <c r="A1191">
        <v>338760</v>
      </c>
      <c r="B1191" t="s">
        <v>121</v>
      </c>
      <c r="D1191" t="s">
        <v>149</v>
      </c>
      <c r="E1191" t="s">
        <v>149</v>
      </c>
      <c r="F1191" t="s">
        <v>149</v>
      </c>
      <c r="G1191" t="s">
        <v>149</v>
      </c>
      <c r="H1191" t="s">
        <v>149</v>
      </c>
      <c r="I1191" t="s">
        <v>149</v>
      </c>
      <c r="J1191" t="s">
        <v>148</v>
      </c>
      <c r="K1191" t="s">
        <v>148</v>
      </c>
      <c r="L1191" t="s">
        <v>148</v>
      </c>
      <c r="N1191" t="s">
        <v>148</v>
      </c>
      <c r="O1191" t="s">
        <v>148</v>
      </c>
      <c r="BB1191">
        <v>0</v>
      </c>
    </row>
    <row r="1192" spans="1:54" x14ac:dyDescent="0.25">
      <c r="A1192">
        <v>338786</v>
      </c>
      <c r="B1192" t="s">
        <v>121</v>
      </c>
      <c r="G1192" t="s">
        <v>149</v>
      </c>
      <c r="H1192" t="s">
        <v>149</v>
      </c>
      <c r="I1192" t="s">
        <v>149</v>
      </c>
      <c r="J1192" t="s">
        <v>146</v>
      </c>
      <c r="L1192" t="s">
        <v>146</v>
      </c>
      <c r="M1192" t="s">
        <v>146</v>
      </c>
      <c r="N1192" t="s">
        <v>146</v>
      </c>
      <c r="O1192" t="s">
        <v>148</v>
      </c>
      <c r="BB1192">
        <v>0</v>
      </c>
    </row>
    <row r="1193" spans="1:54" x14ac:dyDescent="0.25">
      <c r="A1193">
        <v>338812</v>
      </c>
      <c r="B1193" t="s">
        <v>121</v>
      </c>
      <c r="G1193" t="s">
        <v>149</v>
      </c>
      <c r="H1193" t="s">
        <v>148</v>
      </c>
      <c r="K1193" t="s">
        <v>149</v>
      </c>
      <c r="L1193" t="s">
        <v>146</v>
      </c>
      <c r="M1193" t="s">
        <v>146</v>
      </c>
      <c r="N1193" t="s">
        <v>149</v>
      </c>
      <c r="O1193" t="s">
        <v>148</v>
      </c>
      <c r="BB1193">
        <v>0</v>
      </c>
    </row>
    <row r="1194" spans="1:54" x14ac:dyDescent="0.25">
      <c r="A1194">
        <v>338918</v>
      </c>
      <c r="B1194" t="s">
        <v>121</v>
      </c>
      <c r="C1194" t="s">
        <v>148</v>
      </c>
      <c r="E1194" t="s">
        <v>148</v>
      </c>
      <c r="F1194" t="s">
        <v>146</v>
      </c>
      <c r="G1194" t="s">
        <v>149</v>
      </c>
      <c r="H1194" t="s">
        <v>148</v>
      </c>
      <c r="I1194" t="s">
        <v>146</v>
      </c>
      <c r="J1194" t="s">
        <v>146</v>
      </c>
      <c r="K1194" t="s">
        <v>146</v>
      </c>
      <c r="L1194" t="s">
        <v>146</v>
      </c>
      <c r="M1194" t="s">
        <v>148</v>
      </c>
      <c r="N1194" t="s">
        <v>146</v>
      </c>
      <c r="O1194" t="s">
        <v>148</v>
      </c>
      <c r="BB1194">
        <v>0</v>
      </c>
    </row>
    <row r="1195" spans="1:54" x14ac:dyDescent="0.25">
      <c r="A1195">
        <v>338942</v>
      </c>
      <c r="B1195" t="s">
        <v>121</v>
      </c>
      <c r="D1195" t="s">
        <v>146</v>
      </c>
      <c r="E1195" t="s">
        <v>148</v>
      </c>
      <c r="F1195" t="s">
        <v>148</v>
      </c>
      <c r="H1195" t="s">
        <v>146</v>
      </c>
      <c r="I1195" t="s">
        <v>146</v>
      </c>
      <c r="K1195" t="s">
        <v>146</v>
      </c>
      <c r="L1195" t="s">
        <v>146</v>
      </c>
      <c r="M1195" t="s">
        <v>148</v>
      </c>
      <c r="N1195" t="s">
        <v>146</v>
      </c>
      <c r="O1195" t="s">
        <v>148</v>
      </c>
      <c r="BB1195">
        <v>0</v>
      </c>
    </row>
    <row r="1196" spans="1:54" x14ac:dyDescent="0.25">
      <c r="A1196">
        <v>338986</v>
      </c>
      <c r="B1196" t="s">
        <v>121</v>
      </c>
      <c r="C1196" t="s">
        <v>149</v>
      </c>
      <c r="K1196" t="s">
        <v>148</v>
      </c>
      <c r="L1196" t="s">
        <v>148</v>
      </c>
      <c r="N1196" t="s">
        <v>148</v>
      </c>
      <c r="O1196" t="s">
        <v>148</v>
      </c>
      <c r="BB1196">
        <v>0</v>
      </c>
    </row>
    <row r="1197" spans="1:54" x14ac:dyDescent="0.25">
      <c r="A1197">
        <v>338999</v>
      </c>
      <c r="B1197" t="s">
        <v>121</v>
      </c>
      <c r="D1197" t="s">
        <v>149</v>
      </c>
      <c r="F1197" t="s">
        <v>149</v>
      </c>
      <c r="I1197" t="s">
        <v>149</v>
      </c>
      <c r="K1197" t="s">
        <v>148</v>
      </c>
      <c r="L1197" t="s">
        <v>148</v>
      </c>
      <c r="N1197" t="s">
        <v>148</v>
      </c>
      <c r="O1197" t="s">
        <v>148</v>
      </c>
      <c r="BB1197">
        <v>0</v>
      </c>
    </row>
    <row r="1198" spans="1:54" x14ac:dyDescent="0.25">
      <c r="A1198">
        <v>339000</v>
      </c>
      <c r="B1198" t="s">
        <v>121</v>
      </c>
      <c r="D1198" t="s">
        <v>149</v>
      </c>
      <c r="F1198" t="s">
        <v>148</v>
      </c>
      <c r="G1198" t="s">
        <v>148</v>
      </c>
      <c r="H1198" t="s">
        <v>149</v>
      </c>
      <c r="K1198" t="s">
        <v>149</v>
      </c>
      <c r="N1198" t="s">
        <v>148</v>
      </c>
      <c r="O1198" t="s">
        <v>148</v>
      </c>
      <c r="BB1198">
        <v>0</v>
      </c>
    </row>
    <row r="1199" spans="1:54" x14ac:dyDescent="0.25">
      <c r="A1199">
        <v>339007</v>
      </c>
      <c r="B1199" t="s">
        <v>121</v>
      </c>
      <c r="C1199" t="s">
        <v>149</v>
      </c>
      <c r="D1199" t="s">
        <v>149</v>
      </c>
      <c r="F1199" t="s">
        <v>149</v>
      </c>
      <c r="H1199" t="s">
        <v>149</v>
      </c>
      <c r="N1199" t="s">
        <v>149</v>
      </c>
      <c r="O1199" t="s">
        <v>148</v>
      </c>
      <c r="BB1199">
        <v>0</v>
      </c>
    </row>
    <row r="1200" spans="1:54" x14ac:dyDescent="0.25">
      <c r="A1200">
        <v>339008</v>
      </c>
      <c r="B1200" t="s">
        <v>121</v>
      </c>
      <c r="C1200" t="s">
        <v>149</v>
      </c>
      <c r="D1200" t="s">
        <v>149</v>
      </c>
      <c r="E1200" t="s">
        <v>149</v>
      </c>
      <c r="F1200" t="s">
        <v>149</v>
      </c>
      <c r="G1200" t="s">
        <v>149</v>
      </c>
      <c r="H1200" t="s">
        <v>149</v>
      </c>
      <c r="I1200" t="s">
        <v>149</v>
      </c>
      <c r="J1200" t="s">
        <v>148</v>
      </c>
      <c r="K1200" t="s">
        <v>148</v>
      </c>
      <c r="L1200" t="s">
        <v>148</v>
      </c>
      <c r="M1200" t="s">
        <v>148</v>
      </c>
      <c r="N1200" t="s">
        <v>148</v>
      </c>
      <c r="O1200" t="s">
        <v>148</v>
      </c>
      <c r="BB1200">
        <v>0</v>
      </c>
    </row>
    <row r="1201" spans="1:54" x14ac:dyDescent="0.25">
      <c r="A1201">
        <v>339018</v>
      </c>
      <c r="B1201" t="s">
        <v>121</v>
      </c>
      <c r="C1201" t="s">
        <v>149</v>
      </c>
      <c r="G1201" t="s">
        <v>149</v>
      </c>
      <c r="H1201" t="s">
        <v>149</v>
      </c>
      <c r="I1201" t="s">
        <v>149</v>
      </c>
      <c r="J1201" t="s">
        <v>149</v>
      </c>
      <c r="K1201" t="s">
        <v>148</v>
      </c>
      <c r="M1201" t="s">
        <v>148</v>
      </c>
      <c r="N1201" t="s">
        <v>148</v>
      </c>
      <c r="O1201" t="s">
        <v>148</v>
      </c>
      <c r="BB1201">
        <v>0</v>
      </c>
    </row>
    <row r="1202" spans="1:54" x14ac:dyDescent="0.25">
      <c r="A1202">
        <v>339034</v>
      </c>
      <c r="B1202" t="s">
        <v>121</v>
      </c>
      <c r="C1202" t="s">
        <v>149</v>
      </c>
      <c r="D1202" t="s">
        <v>149</v>
      </c>
      <c r="G1202" t="s">
        <v>149</v>
      </c>
      <c r="H1202" t="s">
        <v>149</v>
      </c>
      <c r="I1202" t="s">
        <v>148</v>
      </c>
      <c r="J1202" t="s">
        <v>146</v>
      </c>
      <c r="K1202" t="s">
        <v>146</v>
      </c>
      <c r="N1202" t="s">
        <v>146</v>
      </c>
      <c r="O1202" t="s">
        <v>148</v>
      </c>
      <c r="BB1202">
        <v>0</v>
      </c>
    </row>
    <row r="1203" spans="1:54" x14ac:dyDescent="0.25">
      <c r="A1203">
        <v>339038</v>
      </c>
      <c r="B1203" t="s">
        <v>121</v>
      </c>
      <c r="C1203" t="s">
        <v>149</v>
      </c>
      <c r="G1203" t="s">
        <v>149</v>
      </c>
      <c r="I1203" t="s">
        <v>149</v>
      </c>
      <c r="K1203" t="s">
        <v>148</v>
      </c>
      <c r="M1203" t="s">
        <v>148</v>
      </c>
      <c r="N1203" t="s">
        <v>148</v>
      </c>
      <c r="O1203" t="s">
        <v>148</v>
      </c>
      <c r="BB1203">
        <v>0</v>
      </c>
    </row>
    <row r="1204" spans="1:54" x14ac:dyDescent="0.25">
      <c r="A1204">
        <v>339042</v>
      </c>
      <c r="B1204" t="s">
        <v>121</v>
      </c>
      <c r="D1204" t="s">
        <v>149</v>
      </c>
      <c r="E1204" t="s">
        <v>149</v>
      </c>
      <c r="J1204" t="s">
        <v>148</v>
      </c>
      <c r="K1204" t="s">
        <v>148</v>
      </c>
      <c r="L1204" t="s">
        <v>148</v>
      </c>
      <c r="M1204" t="s">
        <v>148</v>
      </c>
      <c r="N1204" t="s">
        <v>148</v>
      </c>
      <c r="O1204" t="s">
        <v>148</v>
      </c>
      <c r="BB1204">
        <v>0</v>
      </c>
    </row>
    <row r="1205" spans="1:54" x14ac:dyDescent="0.25">
      <c r="A1205">
        <v>339069</v>
      </c>
      <c r="B1205" t="s">
        <v>121</v>
      </c>
      <c r="D1205" t="s">
        <v>149</v>
      </c>
      <c r="F1205" t="s">
        <v>149</v>
      </c>
      <c r="G1205" t="s">
        <v>149</v>
      </c>
      <c r="K1205" t="s">
        <v>148</v>
      </c>
      <c r="M1205" t="s">
        <v>148</v>
      </c>
      <c r="N1205" t="s">
        <v>148</v>
      </c>
      <c r="O1205" t="s">
        <v>148</v>
      </c>
      <c r="BB1205">
        <v>0</v>
      </c>
    </row>
    <row r="1206" spans="1:54" x14ac:dyDescent="0.25">
      <c r="A1206">
        <v>339078</v>
      </c>
      <c r="B1206" t="s">
        <v>121</v>
      </c>
      <c r="C1206" t="s">
        <v>149</v>
      </c>
      <c r="E1206" t="s">
        <v>148</v>
      </c>
      <c r="F1206" t="s">
        <v>149</v>
      </c>
      <c r="G1206" t="s">
        <v>149</v>
      </c>
      <c r="J1206" t="s">
        <v>146</v>
      </c>
      <c r="K1206" t="s">
        <v>146</v>
      </c>
      <c r="L1206" t="s">
        <v>146</v>
      </c>
      <c r="M1206" t="s">
        <v>146</v>
      </c>
      <c r="N1206" t="s">
        <v>148</v>
      </c>
      <c r="O1206" t="s">
        <v>148</v>
      </c>
      <c r="BB1206">
        <v>0</v>
      </c>
    </row>
    <row r="1207" spans="1:54" x14ac:dyDescent="0.25">
      <c r="A1207">
        <v>339091</v>
      </c>
      <c r="B1207" t="s">
        <v>121</v>
      </c>
      <c r="C1207" t="s">
        <v>149</v>
      </c>
      <c r="D1207" t="s">
        <v>149</v>
      </c>
      <c r="E1207" t="s">
        <v>149</v>
      </c>
      <c r="F1207" t="s">
        <v>149</v>
      </c>
      <c r="G1207" t="s">
        <v>148</v>
      </c>
      <c r="J1207" t="s">
        <v>149</v>
      </c>
      <c r="K1207" t="s">
        <v>148</v>
      </c>
      <c r="L1207" t="s">
        <v>149</v>
      </c>
      <c r="M1207" t="s">
        <v>148</v>
      </c>
      <c r="N1207" t="s">
        <v>148</v>
      </c>
      <c r="O1207" t="s">
        <v>148</v>
      </c>
      <c r="BB1207">
        <v>0</v>
      </c>
    </row>
    <row r="1208" spans="1:54" x14ac:dyDescent="0.25">
      <c r="A1208">
        <v>339095</v>
      </c>
      <c r="B1208" t="s">
        <v>121</v>
      </c>
      <c r="D1208" t="s">
        <v>148</v>
      </c>
      <c r="E1208" t="s">
        <v>149</v>
      </c>
      <c r="G1208" t="s">
        <v>149</v>
      </c>
      <c r="I1208" t="s">
        <v>149</v>
      </c>
      <c r="K1208" t="s">
        <v>146</v>
      </c>
      <c r="L1208" t="s">
        <v>148</v>
      </c>
      <c r="M1208" t="s">
        <v>148</v>
      </c>
      <c r="N1208" t="s">
        <v>146</v>
      </c>
      <c r="O1208" t="s">
        <v>148</v>
      </c>
      <c r="BB1208">
        <v>0</v>
      </c>
    </row>
    <row r="1209" spans="1:54" x14ac:dyDescent="0.25">
      <c r="A1209">
        <v>339107</v>
      </c>
      <c r="B1209" t="s">
        <v>121</v>
      </c>
      <c r="C1209" t="s">
        <v>149</v>
      </c>
      <c r="D1209" t="s">
        <v>148</v>
      </c>
      <c r="E1209" t="s">
        <v>148</v>
      </c>
      <c r="G1209" t="s">
        <v>148</v>
      </c>
      <c r="H1209" t="s">
        <v>146</v>
      </c>
      <c r="I1209" t="s">
        <v>146</v>
      </c>
      <c r="J1209" t="s">
        <v>148</v>
      </c>
      <c r="K1209" t="s">
        <v>148</v>
      </c>
      <c r="L1209" t="s">
        <v>148</v>
      </c>
      <c r="M1209" t="s">
        <v>148</v>
      </c>
      <c r="N1209" t="s">
        <v>146</v>
      </c>
      <c r="O1209" t="s">
        <v>148</v>
      </c>
      <c r="BB1209">
        <v>0</v>
      </c>
    </row>
    <row r="1210" spans="1:54" x14ac:dyDescent="0.25">
      <c r="A1210">
        <v>339113</v>
      </c>
      <c r="B1210" t="s">
        <v>121</v>
      </c>
      <c r="F1210" t="s">
        <v>149</v>
      </c>
      <c r="K1210" t="s">
        <v>149</v>
      </c>
      <c r="M1210" t="s">
        <v>149</v>
      </c>
      <c r="N1210" t="s">
        <v>148</v>
      </c>
      <c r="O1210" t="s">
        <v>148</v>
      </c>
      <c r="BB1210">
        <v>0</v>
      </c>
    </row>
    <row r="1211" spans="1:54" x14ac:dyDescent="0.25">
      <c r="A1211">
        <v>339121</v>
      </c>
      <c r="B1211" t="s">
        <v>121</v>
      </c>
      <c r="C1211" t="s">
        <v>149</v>
      </c>
      <c r="D1211" t="s">
        <v>149</v>
      </c>
      <c r="F1211" t="s">
        <v>149</v>
      </c>
      <c r="G1211" t="s">
        <v>149</v>
      </c>
      <c r="H1211" t="s">
        <v>149</v>
      </c>
      <c r="I1211" t="s">
        <v>149</v>
      </c>
      <c r="K1211" t="s">
        <v>148</v>
      </c>
      <c r="L1211" t="s">
        <v>148</v>
      </c>
      <c r="M1211" t="s">
        <v>148</v>
      </c>
      <c r="N1211" t="s">
        <v>148</v>
      </c>
      <c r="O1211" t="s">
        <v>148</v>
      </c>
      <c r="BB1211">
        <v>0</v>
      </c>
    </row>
    <row r="1212" spans="1:54" x14ac:dyDescent="0.25">
      <c r="A1212">
        <v>339140</v>
      </c>
      <c r="B1212" t="s">
        <v>121</v>
      </c>
      <c r="C1212" t="s">
        <v>148</v>
      </c>
      <c r="D1212" t="s">
        <v>148</v>
      </c>
      <c r="E1212" t="s">
        <v>148</v>
      </c>
      <c r="F1212" t="s">
        <v>148</v>
      </c>
      <c r="G1212" t="s">
        <v>148</v>
      </c>
      <c r="H1212" t="s">
        <v>148</v>
      </c>
      <c r="I1212" t="s">
        <v>148</v>
      </c>
      <c r="J1212" t="s">
        <v>148</v>
      </c>
      <c r="K1212" t="s">
        <v>148</v>
      </c>
      <c r="L1212" t="s">
        <v>148</v>
      </c>
      <c r="M1212" t="s">
        <v>148</v>
      </c>
      <c r="N1212" t="s">
        <v>146</v>
      </c>
      <c r="O1212" t="s">
        <v>148</v>
      </c>
      <c r="BB1212">
        <v>0</v>
      </c>
    </row>
    <row r="1213" spans="1:54" x14ac:dyDescent="0.25">
      <c r="A1213">
        <v>339148</v>
      </c>
      <c r="B1213" t="s">
        <v>121</v>
      </c>
      <c r="G1213" t="s">
        <v>149</v>
      </c>
      <c r="I1213" t="s">
        <v>149</v>
      </c>
      <c r="J1213" t="s">
        <v>149</v>
      </c>
      <c r="K1213" t="s">
        <v>148</v>
      </c>
      <c r="N1213" t="s">
        <v>146</v>
      </c>
      <c r="O1213" t="s">
        <v>148</v>
      </c>
      <c r="BB1213">
        <v>0</v>
      </c>
    </row>
    <row r="1214" spans="1:54" x14ac:dyDescent="0.25">
      <c r="A1214">
        <v>339160</v>
      </c>
      <c r="B1214" t="s">
        <v>121</v>
      </c>
      <c r="C1214" t="s">
        <v>148</v>
      </c>
      <c r="D1214" t="s">
        <v>148</v>
      </c>
      <c r="E1214" t="s">
        <v>149</v>
      </c>
      <c r="F1214" t="s">
        <v>149</v>
      </c>
      <c r="G1214" t="s">
        <v>148</v>
      </c>
      <c r="H1214" t="s">
        <v>149</v>
      </c>
      <c r="I1214" t="s">
        <v>149</v>
      </c>
      <c r="J1214" t="s">
        <v>148</v>
      </c>
      <c r="K1214" t="s">
        <v>148</v>
      </c>
      <c r="L1214" t="s">
        <v>148</v>
      </c>
      <c r="M1214" t="s">
        <v>148</v>
      </c>
      <c r="N1214" t="s">
        <v>148</v>
      </c>
      <c r="O1214" t="s">
        <v>148</v>
      </c>
      <c r="BB1214">
        <v>0</v>
      </c>
    </row>
    <row r="1215" spans="1:54" x14ac:dyDescent="0.25">
      <c r="A1215">
        <v>339172</v>
      </c>
      <c r="B1215" t="s">
        <v>121</v>
      </c>
      <c r="C1215" t="s">
        <v>149</v>
      </c>
      <c r="F1215" t="s">
        <v>149</v>
      </c>
      <c r="G1215" t="s">
        <v>149</v>
      </c>
      <c r="I1215" t="s">
        <v>149</v>
      </c>
      <c r="J1215" t="s">
        <v>148</v>
      </c>
      <c r="K1215" t="s">
        <v>148</v>
      </c>
      <c r="L1215" t="s">
        <v>148</v>
      </c>
      <c r="M1215" t="s">
        <v>148</v>
      </c>
      <c r="N1215" t="s">
        <v>148</v>
      </c>
      <c r="O1215" t="s">
        <v>148</v>
      </c>
      <c r="BB1215">
        <v>0</v>
      </c>
    </row>
    <row r="1216" spans="1:54" x14ac:dyDescent="0.25">
      <c r="A1216">
        <v>339186</v>
      </c>
      <c r="B1216" t="s">
        <v>121</v>
      </c>
      <c r="C1216" t="s">
        <v>146</v>
      </c>
      <c r="E1216" t="s">
        <v>149</v>
      </c>
      <c r="F1216" t="s">
        <v>149</v>
      </c>
      <c r="G1216" t="s">
        <v>149</v>
      </c>
      <c r="K1216" t="s">
        <v>148</v>
      </c>
      <c r="L1216" t="s">
        <v>148</v>
      </c>
      <c r="N1216" t="s">
        <v>148</v>
      </c>
      <c r="O1216" t="s">
        <v>148</v>
      </c>
      <c r="BB1216">
        <v>0</v>
      </c>
    </row>
    <row r="1217" spans="1:54" x14ac:dyDescent="0.25">
      <c r="A1217">
        <v>339191</v>
      </c>
      <c r="B1217" t="s">
        <v>121</v>
      </c>
      <c r="D1217" t="s">
        <v>149</v>
      </c>
      <c r="F1217" t="s">
        <v>149</v>
      </c>
      <c r="G1217" t="s">
        <v>149</v>
      </c>
      <c r="N1217" t="s">
        <v>148</v>
      </c>
      <c r="O1217" t="s">
        <v>148</v>
      </c>
      <c r="BB1217">
        <v>0</v>
      </c>
    </row>
    <row r="1218" spans="1:54" x14ac:dyDescent="0.25">
      <c r="A1218">
        <v>339199</v>
      </c>
      <c r="B1218" t="s">
        <v>121</v>
      </c>
      <c r="D1218" t="s">
        <v>149</v>
      </c>
      <c r="F1218" t="s">
        <v>149</v>
      </c>
      <c r="G1218" t="s">
        <v>149</v>
      </c>
      <c r="H1218" t="s">
        <v>149</v>
      </c>
      <c r="L1218" t="s">
        <v>148</v>
      </c>
      <c r="O1218" t="s">
        <v>148</v>
      </c>
      <c r="BB1218">
        <v>0</v>
      </c>
    </row>
    <row r="1219" spans="1:54" x14ac:dyDescent="0.25">
      <c r="A1219">
        <v>339207</v>
      </c>
      <c r="B1219" t="s">
        <v>121</v>
      </c>
      <c r="C1219" t="s">
        <v>148</v>
      </c>
      <c r="D1219" t="s">
        <v>149</v>
      </c>
      <c r="E1219" t="s">
        <v>148</v>
      </c>
      <c r="F1219" t="s">
        <v>149</v>
      </c>
      <c r="G1219" t="s">
        <v>148</v>
      </c>
      <c r="H1219" t="s">
        <v>148</v>
      </c>
      <c r="I1219" t="s">
        <v>149</v>
      </c>
      <c r="J1219" t="s">
        <v>148</v>
      </c>
      <c r="K1219" t="s">
        <v>146</v>
      </c>
      <c r="L1219" t="s">
        <v>148</v>
      </c>
      <c r="M1219" t="s">
        <v>148</v>
      </c>
      <c r="N1219" t="s">
        <v>146</v>
      </c>
      <c r="O1219" t="s">
        <v>148</v>
      </c>
      <c r="BB1219">
        <v>0</v>
      </c>
    </row>
    <row r="1220" spans="1:54" x14ac:dyDescent="0.25">
      <c r="A1220">
        <v>339210</v>
      </c>
      <c r="B1220" t="s">
        <v>121</v>
      </c>
      <c r="F1220" t="s">
        <v>148</v>
      </c>
      <c r="G1220" t="s">
        <v>148</v>
      </c>
      <c r="H1220" t="s">
        <v>149</v>
      </c>
      <c r="I1220" t="s">
        <v>149</v>
      </c>
      <c r="J1220" t="s">
        <v>148</v>
      </c>
      <c r="K1220" t="s">
        <v>148</v>
      </c>
      <c r="L1220" t="s">
        <v>148</v>
      </c>
      <c r="M1220" t="s">
        <v>148</v>
      </c>
      <c r="N1220" t="s">
        <v>148</v>
      </c>
      <c r="O1220" t="s">
        <v>148</v>
      </c>
      <c r="BB1220">
        <v>0</v>
      </c>
    </row>
    <row r="1221" spans="1:54" x14ac:dyDescent="0.25">
      <c r="A1221">
        <v>339211</v>
      </c>
      <c r="B1221" t="s">
        <v>121</v>
      </c>
      <c r="C1221" t="s">
        <v>149</v>
      </c>
      <c r="D1221" t="s">
        <v>149</v>
      </c>
      <c r="E1221" t="s">
        <v>149</v>
      </c>
      <c r="F1221" t="s">
        <v>149</v>
      </c>
      <c r="G1221" t="s">
        <v>149</v>
      </c>
      <c r="H1221" t="s">
        <v>149</v>
      </c>
      <c r="I1221" t="s">
        <v>149</v>
      </c>
      <c r="J1221" t="s">
        <v>148</v>
      </c>
      <c r="K1221" t="s">
        <v>148</v>
      </c>
      <c r="L1221" t="s">
        <v>148</v>
      </c>
      <c r="M1221" t="s">
        <v>148</v>
      </c>
      <c r="N1221" t="s">
        <v>148</v>
      </c>
      <c r="O1221" t="s">
        <v>148</v>
      </c>
      <c r="BB1221">
        <v>0</v>
      </c>
    </row>
    <row r="1222" spans="1:54" x14ac:dyDescent="0.25">
      <c r="A1222">
        <v>339237</v>
      </c>
      <c r="B1222" t="s">
        <v>121</v>
      </c>
      <c r="F1222" t="s">
        <v>149</v>
      </c>
      <c r="G1222" t="s">
        <v>149</v>
      </c>
      <c r="H1222" t="s">
        <v>149</v>
      </c>
      <c r="J1222" t="s">
        <v>146</v>
      </c>
      <c r="K1222" t="s">
        <v>148</v>
      </c>
      <c r="L1222" t="s">
        <v>146</v>
      </c>
      <c r="M1222" t="s">
        <v>146</v>
      </c>
      <c r="N1222" t="s">
        <v>146</v>
      </c>
      <c r="O1222" t="s">
        <v>148</v>
      </c>
      <c r="BB1222">
        <v>0</v>
      </c>
    </row>
    <row r="1223" spans="1:54" x14ac:dyDescent="0.25">
      <c r="A1223">
        <v>339257</v>
      </c>
      <c r="B1223" t="s">
        <v>121</v>
      </c>
      <c r="C1223" t="s">
        <v>146</v>
      </c>
      <c r="D1223" t="s">
        <v>148</v>
      </c>
      <c r="F1223" t="s">
        <v>149</v>
      </c>
      <c r="H1223" t="s">
        <v>149</v>
      </c>
      <c r="I1223" t="s">
        <v>148</v>
      </c>
      <c r="J1223" t="s">
        <v>148</v>
      </c>
      <c r="K1223" t="s">
        <v>148</v>
      </c>
      <c r="L1223" t="s">
        <v>148</v>
      </c>
      <c r="M1223" t="s">
        <v>148</v>
      </c>
      <c r="N1223" t="s">
        <v>148</v>
      </c>
      <c r="O1223" t="s">
        <v>148</v>
      </c>
      <c r="BB1223">
        <v>0</v>
      </c>
    </row>
    <row r="1224" spans="1:54" x14ac:dyDescent="0.25">
      <c r="A1224">
        <v>339263</v>
      </c>
      <c r="B1224" t="s">
        <v>121</v>
      </c>
      <c r="F1224" t="s">
        <v>149</v>
      </c>
      <c r="I1224" t="s">
        <v>149</v>
      </c>
      <c r="K1224" t="s">
        <v>149</v>
      </c>
      <c r="N1224" t="s">
        <v>149</v>
      </c>
      <c r="O1224" t="s">
        <v>148</v>
      </c>
      <c r="BB1224">
        <v>0</v>
      </c>
    </row>
    <row r="1225" spans="1:54" x14ac:dyDescent="0.25">
      <c r="A1225">
        <v>339293</v>
      </c>
      <c r="B1225" t="s">
        <v>121</v>
      </c>
      <c r="D1225" t="s">
        <v>148</v>
      </c>
      <c r="E1225" t="s">
        <v>148</v>
      </c>
      <c r="F1225" t="s">
        <v>148</v>
      </c>
      <c r="G1225" t="s">
        <v>149</v>
      </c>
      <c r="H1225" t="s">
        <v>149</v>
      </c>
      <c r="I1225" t="s">
        <v>146</v>
      </c>
      <c r="J1225" t="s">
        <v>148</v>
      </c>
      <c r="K1225" t="s">
        <v>148</v>
      </c>
      <c r="M1225" t="s">
        <v>148</v>
      </c>
      <c r="N1225" t="s">
        <v>148</v>
      </c>
      <c r="O1225" t="s">
        <v>148</v>
      </c>
      <c r="BB1225">
        <v>0</v>
      </c>
    </row>
    <row r="1226" spans="1:54" x14ac:dyDescent="0.25">
      <c r="A1226">
        <v>339297</v>
      </c>
      <c r="B1226" t="s">
        <v>121</v>
      </c>
      <c r="D1226" t="s">
        <v>149</v>
      </c>
      <c r="F1226" t="s">
        <v>149</v>
      </c>
      <c r="H1226" t="s">
        <v>149</v>
      </c>
      <c r="J1226" t="s">
        <v>148</v>
      </c>
      <c r="K1226" t="s">
        <v>148</v>
      </c>
      <c r="M1226" t="s">
        <v>148</v>
      </c>
      <c r="N1226" t="s">
        <v>148</v>
      </c>
      <c r="O1226" t="s">
        <v>148</v>
      </c>
      <c r="BB1226">
        <v>0</v>
      </c>
    </row>
    <row r="1227" spans="1:54" x14ac:dyDescent="0.25">
      <c r="A1227">
        <v>339299</v>
      </c>
      <c r="B1227" t="s">
        <v>121</v>
      </c>
      <c r="C1227" t="s">
        <v>149</v>
      </c>
      <c r="D1227" t="s">
        <v>148</v>
      </c>
      <c r="E1227" t="s">
        <v>149</v>
      </c>
      <c r="F1227" t="s">
        <v>148</v>
      </c>
      <c r="G1227" t="s">
        <v>148</v>
      </c>
      <c r="H1227" t="s">
        <v>148</v>
      </c>
      <c r="I1227" t="s">
        <v>148</v>
      </c>
      <c r="J1227" t="s">
        <v>148</v>
      </c>
      <c r="K1227" t="s">
        <v>148</v>
      </c>
      <c r="L1227" t="s">
        <v>148</v>
      </c>
      <c r="M1227" t="s">
        <v>148</v>
      </c>
      <c r="N1227" t="s">
        <v>148</v>
      </c>
      <c r="O1227" t="s">
        <v>148</v>
      </c>
      <c r="BB1227">
        <v>0</v>
      </c>
    </row>
    <row r="1228" spans="1:54" x14ac:dyDescent="0.25">
      <c r="A1228">
        <v>339308</v>
      </c>
      <c r="B1228" t="s">
        <v>121</v>
      </c>
      <c r="C1228" t="s">
        <v>149</v>
      </c>
      <c r="F1228" t="s">
        <v>149</v>
      </c>
      <c r="G1228" t="s">
        <v>149</v>
      </c>
      <c r="H1228" t="s">
        <v>149</v>
      </c>
      <c r="I1228" t="s">
        <v>146</v>
      </c>
      <c r="J1228" t="s">
        <v>148</v>
      </c>
      <c r="K1228" t="s">
        <v>148</v>
      </c>
      <c r="L1228" t="s">
        <v>146</v>
      </c>
      <c r="M1228" t="s">
        <v>146</v>
      </c>
      <c r="N1228" t="s">
        <v>146</v>
      </c>
      <c r="O1228" t="s">
        <v>148</v>
      </c>
      <c r="BB1228">
        <v>0</v>
      </c>
    </row>
    <row r="1229" spans="1:54" x14ac:dyDescent="0.25">
      <c r="A1229">
        <v>339313</v>
      </c>
      <c r="B1229" t="s">
        <v>121</v>
      </c>
      <c r="D1229" t="s">
        <v>149</v>
      </c>
      <c r="E1229" t="s">
        <v>149</v>
      </c>
      <c r="F1229" t="s">
        <v>149</v>
      </c>
      <c r="G1229" t="s">
        <v>149</v>
      </c>
      <c r="H1229" t="s">
        <v>149</v>
      </c>
      <c r="I1229" t="s">
        <v>149</v>
      </c>
      <c r="J1229" t="s">
        <v>148</v>
      </c>
      <c r="K1229" t="s">
        <v>148</v>
      </c>
      <c r="L1229" t="s">
        <v>148</v>
      </c>
      <c r="M1229" t="s">
        <v>148</v>
      </c>
      <c r="N1229" t="s">
        <v>148</v>
      </c>
      <c r="O1229" t="s">
        <v>148</v>
      </c>
      <c r="BB1229">
        <v>0</v>
      </c>
    </row>
    <row r="1230" spans="1:54" x14ac:dyDescent="0.25">
      <c r="A1230">
        <v>339318</v>
      </c>
      <c r="B1230" t="s">
        <v>121</v>
      </c>
      <c r="C1230" t="s">
        <v>149</v>
      </c>
      <c r="D1230" t="s">
        <v>149</v>
      </c>
      <c r="E1230" t="s">
        <v>149</v>
      </c>
      <c r="F1230" t="s">
        <v>149</v>
      </c>
      <c r="G1230" t="s">
        <v>149</v>
      </c>
      <c r="H1230" t="s">
        <v>149</v>
      </c>
      <c r="I1230" t="s">
        <v>149</v>
      </c>
      <c r="J1230" t="s">
        <v>148</v>
      </c>
      <c r="K1230" t="s">
        <v>148</v>
      </c>
      <c r="L1230" t="s">
        <v>148</v>
      </c>
      <c r="M1230" t="s">
        <v>148</v>
      </c>
      <c r="N1230" t="s">
        <v>148</v>
      </c>
      <c r="O1230" t="s">
        <v>148</v>
      </c>
      <c r="BB1230">
        <v>0</v>
      </c>
    </row>
    <row r="1231" spans="1:54" x14ac:dyDescent="0.25">
      <c r="A1231">
        <v>339321</v>
      </c>
      <c r="B1231" t="s">
        <v>121</v>
      </c>
      <c r="C1231" t="s">
        <v>149</v>
      </c>
      <c r="D1231" t="s">
        <v>149</v>
      </c>
      <c r="E1231" t="s">
        <v>149</v>
      </c>
      <c r="F1231" t="s">
        <v>149</v>
      </c>
      <c r="G1231" t="s">
        <v>149</v>
      </c>
      <c r="H1231" t="s">
        <v>149</v>
      </c>
      <c r="I1231" t="s">
        <v>149</v>
      </c>
      <c r="J1231" t="s">
        <v>148</v>
      </c>
      <c r="K1231" t="s">
        <v>148</v>
      </c>
      <c r="L1231" t="s">
        <v>148</v>
      </c>
      <c r="M1231" t="s">
        <v>148</v>
      </c>
      <c r="N1231" t="s">
        <v>148</v>
      </c>
      <c r="O1231" t="s">
        <v>148</v>
      </c>
      <c r="BB1231">
        <v>0</v>
      </c>
    </row>
    <row r="1232" spans="1:54" x14ac:dyDescent="0.25">
      <c r="A1232">
        <v>339327</v>
      </c>
      <c r="B1232" t="s">
        <v>121</v>
      </c>
      <c r="D1232" t="s">
        <v>149</v>
      </c>
      <c r="E1232" t="s">
        <v>149</v>
      </c>
      <c r="F1232" t="s">
        <v>149</v>
      </c>
      <c r="G1232" t="s">
        <v>149</v>
      </c>
      <c r="H1232" t="s">
        <v>149</v>
      </c>
      <c r="I1232" t="s">
        <v>149</v>
      </c>
      <c r="J1232" t="s">
        <v>148</v>
      </c>
      <c r="K1232" t="s">
        <v>148</v>
      </c>
      <c r="L1232" t="s">
        <v>148</v>
      </c>
      <c r="M1232" t="s">
        <v>148</v>
      </c>
      <c r="N1232" t="s">
        <v>148</v>
      </c>
      <c r="O1232" t="s">
        <v>148</v>
      </c>
      <c r="BB1232">
        <v>0</v>
      </c>
    </row>
    <row r="1233" spans="1:54" x14ac:dyDescent="0.25">
      <c r="A1233">
        <v>339365</v>
      </c>
      <c r="B1233" t="s">
        <v>121</v>
      </c>
      <c r="C1233" t="s">
        <v>148</v>
      </c>
      <c r="E1233" t="s">
        <v>148</v>
      </c>
      <c r="F1233" t="s">
        <v>148</v>
      </c>
      <c r="G1233" t="s">
        <v>148</v>
      </c>
      <c r="H1233" t="s">
        <v>148</v>
      </c>
      <c r="I1233" t="s">
        <v>148</v>
      </c>
      <c r="J1233" t="s">
        <v>148</v>
      </c>
      <c r="M1233" t="s">
        <v>148</v>
      </c>
      <c r="N1233" t="s">
        <v>146</v>
      </c>
      <c r="O1233" t="s">
        <v>148</v>
      </c>
      <c r="BB1233">
        <v>0</v>
      </c>
    </row>
    <row r="1234" spans="1:54" x14ac:dyDescent="0.25">
      <c r="A1234">
        <v>339366</v>
      </c>
      <c r="B1234" t="s">
        <v>121</v>
      </c>
      <c r="D1234" t="s">
        <v>149</v>
      </c>
      <c r="E1234" t="s">
        <v>149</v>
      </c>
      <c r="F1234" t="s">
        <v>149</v>
      </c>
      <c r="J1234" t="s">
        <v>149</v>
      </c>
      <c r="N1234" t="s">
        <v>148</v>
      </c>
      <c r="O1234" t="s">
        <v>148</v>
      </c>
      <c r="BB1234">
        <v>0</v>
      </c>
    </row>
    <row r="1235" spans="1:54" x14ac:dyDescent="0.25">
      <c r="A1235">
        <v>339367</v>
      </c>
      <c r="B1235" t="s">
        <v>121</v>
      </c>
      <c r="D1235" t="s">
        <v>146</v>
      </c>
      <c r="E1235" t="s">
        <v>148</v>
      </c>
      <c r="H1235" t="s">
        <v>148</v>
      </c>
      <c r="J1235" t="s">
        <v>146</v>
      </c>
      <c r="O1235" t="s">
        <v>148</v>
      </c>
      <c r="BB1235">
        <v>0</v>
      </c>
    </row>
    <row r="1236" spans="1:54" x14ac:dyDescent="0.25">
      <c r="A1236">
        <v>339370</v>
      </c>
      <c r="B1236" t="s">
        <v>121</v>
      </c>
      <c r="D1236" t="s">
        <v>149</v>
      </c>
      <c r="E1236" t="s">
        <v>149</v>
      </c>
      <c r="G1236" t="s">
        <v>149</v>
      </c>
      <c r="H1236" t="s">
        <v>149</v>
      </c>
      <c r="I1236" t="s">
        <v>149</v>
      </c>
      <c r="J1236" t="s">
        <v>148</v>
      </c>
      <c r="K1236" t="s">
        <v>146</v>
      </c>
      <c r="L1236" t="s">
        <v>148</v>
      </c>
      <c r="M1236" t="s">
        <v>148</v>
      </c>
      <c r="N1236" t="s">
        <v>146</v>
      </c>
      <c r="O1236" t="s">
        <v>148</v>
      </c>
      <c r="BB1236">
        <v>0</v>
      </c>
    </row>
    <row r="1237" spans="1:54" x14ac:dyDescent="0.25">
      <c r="A1237">
        <v>339374</v>
      </c>
      <c r="B1237" t="s">
        <v>121</v>
      </c>
      <c r="C1237" t="s">
        <v>148</v>
      </c>
      <c r="D1237" t="s">
        <v>146</v>
      </c>
      <c r="E1237" t="s">
        <v>146</v>
      </c>
      <c r="F1237" t="s">
        <v>148</v>
      </c>
      <c r="G1237" t="s">
        <v>148</v>
      </c>
      <c r="H1237" t="s">
        <v>149</v>
      </c>
      <c r="I1237" t="s">
        <v>149</v>
      </c>
      <c r="J1237" t="s">
        <v>146</v>
      </c>
      <c r="K1237" t="s">
        <v>146</v>
      </c>
      <c r="L1237" t="s">
        <v>146</v>
      </c>
      <c r="M1237" t="s">
        <v>146</v>
      </c>
      <c r="N1237" t="s">
        <v>146</v>
      </c>
      <c r="O1237" t="s">
        <v>148</v>
      </c>
      <c r="BB1237">
        <v>0</v>
      </c>
    </row>
    <row r="1238" spans="1:54" x14ac:dyDescent="0.25">
      <c r="A1238">
        <v>339391</v>
      </c>
      <c r="B1238" t="s">
        <v>121</v>
      </c>
      <c r="G1238" t="s">
        <v>149</v>
      </c>
      <c r="H1238" t="s">
        <v>149</v>
      </c>
      <c r="I1238" t="s">
        <v>149</v>
      </c>
      <c r="M1238" t="s">
        <v>148</v>
      </c>
      <c r="O1238" t="s">
        <v>148</v>
      </c>
      <c r="BB1238">
        <v>0</v>
      </c>
    </row>
    <row r="1239" spans="1:54" x14ac:dyDescent="0.25">
      <c r="A1239">
        <v>339394</v>
      </c>
      <c r="B1239" t="s">
        <v>121</v>
      </c>
      <c r="G1239" t="s">
        <v>149</v>
      </c>
      <c r="H1239" t="s">
        <v>149</v>
      </c>
      <c r="I1239" t="s">
        <v>149</v>
      </c>
      <c r="J1239" t="s">
        <v>149</v>
      </c>
      <c r="K1239" t="s">
        <v>149</v>
      </c>
      <c r="M1239" t="s">
        <v>149</v>
      </c>
      <c r="N1239" t="s">
        <v>149</v>
      </c>
      <c r="O1239" t="s">
        <v>148</v>
      </c>
      <c r="BB1239">
        <v>0</v>
      </c>
    </row>
    <row r="1240" spans="1:54" x14ac:dyDescent="0.25">
      <c r="A1240">
        <v>339399</v>
      </c>
      <c r="B1240" t="s">
        <v>121</v>
      </c>
      <c r="C1240" t="s">
        <v>149</v>
      </c>
      <c r="F1240" t="s">
        <v>149</v>
      </c>
      <c r="G1240" t="s">
        <v>149</v>
      </c>
      <c r="J1240" t="s">
        <v>149</v>
      </c>
      <c r="K1240" t="s">
        <v>148</v>
      </c>
      <c r="L1240" t="s">
        <v>148</v>
      </c>
      <c r="M1240" t="s">
        <v>148</v>
      </c>
      <c r="N1240" t="s">
        <v>148</v>
      </c>
      <c r="O1240" t="s">
        <v>148</v>
      </c>
      <c r="BB1240">
        <v>0</v>
      </c>
    </row>
    <row r="1241" spans="1:54" x14ac:dyDescent="0.25">
      <c r="A1241">
        <v>339402</v>
      </c>
      <c r="B1241" t="s">
        <v>121</v>
      </c>
      <c r="D1241" t="s">
        <v>149</v>
      </c>
      <c r="F1241" t="s">
        <v>149</v>
      </c>
      <c r="G1241" t="s">
        <v>149</v>
      </c>
      <c r="H1241" t="s">
        <v>149</v>
      </c>
      <c r="I1241" t="s">
        <v>149</v>
      </c>
      <c r="K1241" t="s">
        <v>148</v>
      </c>
      <c r="N1241" t="s">
        <v>148</v>
      </c>
      <c r="O1241" t="s">
        <v>148</v>
      </c>
      <c r="BB1241">
        <v>0</v>
      </c>
    </row>
    <row r="1242" spans="1:54" x14ac:dyDescent="0.25">
      <c r="A1242">
        <v>339405</v>
      </c>
      <c r="B1242" t="s">
        <v>121</v>
      </c>
      <c r="C1242" t="s">
        <v>149</v>
      </c>
      <c r="D1242" t="s">
        <v>149</v>
      </c>
      <c r="F1242" t="s">
        <v>148</v>
      </c>
      <c r="G1242" t="s">
        <v>149</v>
      </c>
      <c r="H1242" t="s">
        <v>149</v>
      </c>
      <c r="I1242" t="s">
        <v>148</v>
      </c>
      <c r="J1242" t="s">
        <v>146</v>
      </c>
      <c r="K1242" t="s">
        <v>146</v>
      </c>
      <c r="L1242" t="s">
        <v>148</v>
      </c>
      <c r="N1242" t="s">
        <v>146</v>
      </c>
      <c r="O1242" t="s">
        <v>148</v>
      </c>
      <c r="BB1242">
        <v>0</v>
      </c>
    </row>
    <row r="1243" spans="1:54" x14ac:dyDescent="0.25">
      <c r="A1243">
        <v>339440</v>
      </c>
      <c r="B1243" t="s">
        <v>121</v>
      </c>
      <c r="D1243" t="s">
        <v>148</v>
      </c>
      <c r="E1243" t="s">
        <v>149</v>
      </c>
      <c r="G1243" t="s">
        <v>149</v>
      </c>
      <c r="L1243" t="s">
        <v>146</v>
      </c>
      <c r="M1243" t="s">
        <v>146</v>
      </c>
      <c r="N1243" t="s">
        <v>148</v>
      </c>
      <c r="O1243" t="s">
        <v>148</v>
      </c>
      <c r="BB1243">
        <v>0</v>
      </c>
    </row>
    <row r="1244" spans="1:54" x14ac:dyDescent="0.25">
      <c r="A1244">
        <v>339443</v>
      </c>
      <c r="B1244" t="s">
        <v>121</v>
      </c>
      <c r="C1244" t="s">
        <v>149</v>
      </c>
      <c r="E1244" t="s">
        <v>146</v>
      </c>
      <c r="F1244" t="s">
        <v>149</v>
      </c>
      <c r="G1244" t="s">
        <v>146</v>
      </c>
      <c r="J1244" t="s">
        <v>148</v>
      </c>
      <c r="K1244" t="s">
        <v>146</v>
      </c>
      <c r="L1244" t="s">
        <v>148</v>
      </c>
      <c r="M1244" t="s">
        <v>148</v>
      </c>
      <c r="N1244" t="s">
        <v>148</v>
      </c>
      <c r="O1244" t="s">
        <v>148</v>
      </c>
      <c r="BB1244">
        <v>0</v>
      </c>
    </row>
    <row r="1245" spans="1:54" x14ac:dyDescent="0.25">
      <c r="A1245">
        <v>339444</v>
      </c>
      <c r="B1245" t="s">
        <v>121</v>
      </c>
      <c r="C1245" t="s">
        <v>149</v>
      </c>
      <c r="D1245" t="s">
        <v>149</v>
      </c>
      <c r="E1245" t="s">
        <v>149</v>
      </c>
      <c r="F1245" t="s">
        <v>149</v>
      </c>
      <c r="G1245" t="s">
        <v>149</v>
      </c>
      <c r="H1245" t="s">
        <v>149</v>
      </c>
      <c r="I1245" t="s">
        <v>149</v>
      </c>
      <c r="J1245" t="s">
        <v>148</v>
      </c>
      <c r="K1245" t="s">
        <v>148</v>
      </c>
      <c r="M1245" t="s">
        <v>148</v>
      </c>
      <c r="N1245" t="s">
        <v>148</v>
      </c>
      <c r="O1245" t="s">
        <v>148</v>
      </c>
      <c r="BB1245">
        <v>0</v>
      </c>
    </row>
    <row r="1246" spans="1:54" x14ac:dyDescent="0.25">
      <c r="A1246">
        <v>339458</v>
      </c>
      <c r="B1246" t="s">
        <v>121</v>
      </c>
      <c r="F1246" t="s">
        <v>148</v>
      </c>
      <c r="G1246" t="s">
        <v>149</v>
      </c>
      <c r="I1246" t="s">
        <v>149</v>
      </c>
      <c r="J1246" t="s">
        <v>148</v>
      </c>
      <c r="K1246" t="s">
        <v>148</v>
      </c>
      <c r="L1246" t="s">
        <v>148</v>
      </c>
      <c r="M1246" t="s">
        <v>149</v>
      </c>
      <c r="N1246" t="s">
        <v>146</v>
      </c>
      <c r="O1246" t="s">
        <v>148</v>
      </c>
      <c r="BB1246">
        <v>0</v>
      </c>
    </row>
    <row r="1247" spans="1:54" x14ac:dyDescent="0.25">
      <c r="A1247">
        <v>339465</v>
      </c>
      <c r="B1247" t="s">
        <v>121</v>
      </c>
      <c r="C1247" t="s">
        <v>148</v>
      </c>
      <c r="E1247" t="s">
        <v>149</v>
      </c>
      <c r="J1247" t="s">
        <v>148</v>
      </c>
      <c r="K1247" t="s">
        <v>148</v>
      </c>
      <c r="M1247" t="s">
        <v>148</v>
      </c>
      <c r="N1247" t="s">
        <v>148</v>
      </c>
      <c r="O1247" t="s">
        <v>148</v>
      </c>
      <c r="BB1247">
        <v>0</v>
      </c>
    </row>
    <row r="1248" spans="1:54" x14ac:dyDescent="0.25">
      <c r="A1248">
        <v>339490</v>
      </c>
      <c r="B1248" t="s">
        <v>121</v>
      </c>
      <c r="G1248" t="s">
        <v>149</v>
      </c>
      <c r="I1248" t="s">
        <v>149</v>
      </c>
      <c r="J1248" t="s">
        <v>149</v>
      </c>
      <c r="K1248" t="s">
        <v>148</v>
      </c>
      <c r="M1248" t="s">
        <v>148</v>
      </c>
      <c r="N1248" t="s">
        <v>148</v>
      </c>
      <c r="O1248" t="s">
        <v>148</v>
      </c>
      <c r="BB1248">
        <v>0</v>
      </c>
    </row>
    <row r="1249" spans="1:54" x14ac:dyDescent="0.25">
      <c r="A1249">
        <v>339492</v>
      </c>
      <c r="B1249" t="s">
        <v>121</v>
      </c>
      <c r="E1249" t="s">
        <v>149</v>
      </c>
      <c r="F1249" t="s">
        <v>149</v>
      </c>
      <c r="I1249" t="s">
        <v>148</v>
      </c>
      <c r="J1249" t="s">
        <v>149</v>
      </c>
      <c r="K1249" t="s">
        <v>148</v>
      </c>
      <c r="N1249" t="s">
        <v>148</v>
      </c>
      <c r="O1249" t="s">
        <v>148</v>
      </c>
      <c r="BB1249">
        <v>0</v>
      </c>
    </row>
    <row r="1250" spans="1:54" x14ac:dyDescent="0.25">
      <c r="A1250">
        <v>339512</v>
      </c>
      <c r="B1250" t="s">
        <v>121</v>
      </c>
      <c r="G1250" t="s">
        <v>149</v>
      </c>
      <c r="I1250" t="s">
        <v>149</v>
      </c>
      <c r="K1250" t="s">
        <v>148</v>
      </c>
      <c r="L1250" t="s">
        <v>148</v>
      </c>
      <c r="N1250" t="s">
        <v>148</v>
      </c>
      <c r="O1250" t="s">
        <v>148</v>
      </c>
      <c r="BB1250">
        <v>0</v>
      </c>
    </row>
    <row r="1251" spans="1:54" x14ac:dyDescent="0.25">
      <c r="A1251">
        <v>339517</v>
      </c>
      <c r="B1251" t="s">
        <v>121</v>
      </c>
      <c r="E1251" t="s">
        <v>148</v>
      </c>
      <c r="J1251" t="s">
        <v>148</v>
      </c>
      <c r="K1251" t="s">
        <v>148</v>
      </c>
      <c r="L1251" t="s">
        <v>148</v>
      </c>
      <c r="M1251" t="s">
        <v>148</v>
      </c>
      <c r="N1251" t="s">
        <v>148</v>
      </c>
      <c r="O1251" t="s">
        <v>148</v>
      </c>
      <c r="BB1251">
        <v>0</v>
      </c>
    </row>
    <row r="1252" spans="1:54" x14ac:dyDescent="0.25">
      <c r="A1252">
        <v>339523</v>
      </c>
      <c r="B1252" t="s">
        <v>121</v>
      </c>
      <c r="D1252" t="s">
        <v>149</v>
      </c>
      <c r="F1252" t="s">
        <v>149</v>
      </c>
      <c r="K1252" t="s">
        <v>149</v>
      </c>
      <c r="M1252" t="s">
        <v>149</v>
      </c>
      <c r="N1252" t="s">
        <v>148</v>
      </c>
      <c r="O1252" t="s">
        <v>148</v>
      </c>
      <c r="BB1252">
        <v>0</v>
      </c>
    </row>
    <row r="1253" spans="1:54" x14ac:dyDescent="0.25">
      <c r="A1253">
        <v>339529</v>
      </c>
      <c r="B1253" t="s">
        <v>121</v>
      </c>
      <c r="D1253" t="s">
        <v>148</v>
      </c>
      <c r="E1253" t="s">
        <v>149</v>
      </c>
      <c r="G1253" t="s">
        <v>148</v>
      </c>
      <c r="H1253" t="s">
        <v>149</v>
      </c>
      <c r="I1253" t="s">
        <v>149</v>
      </c>
      <c r="K1253" t="s">
        <v>148</v>
      </c>
      <c r="M1253" t="s">
        <v>148</v>
      </c>
      <c r="N1253" t="s">
        <v>146</v>
      </c>
      <c r="O1253" t="s">
        <v>148</v>
      </c>
      <c r="BB1253">
        <v>0</v>
      </c>
    </row>
    <row r="1254" spans="1:54" x14ac:dyDescent="0.25">
      <c r="A1254">
        <v>339562</v>
      </c>
      <c r="B1254" t="s">
        <v>121</v>
      </c>
      <c r="D1254" t="s">
        <v>148</v>
      </c>
      <c r="E1254" t="s">
        <v>146</v>
      </c>
      <c r="F1254" t="s">
        <v>146</v>
      </c>
      <c r="G1254" t="s">
        <v>148</v>
      </c>
      <c r="I1254" t="s">
        <v>148</v>
      </c>
      <c r="J1254" t="s">
        <v>148</v>
      </c>
      <c r="K1254" t="s">
        <v>146</v>
      </c>
      <c r="L1254" t="s">
        <v>146</v>
      </c>
      <c r="M1254" t="s">
        <v>148</v>
      </c>
      <c r="N1254" t="s">
        <v>146</v>
      </c>
      <c r="O1254" t="s">
        <v>148</v>
      </c>
      <c r="BB1254">
        <v>0</v>
      </c>
    </row>
    <row r="1255" spans="1:54" x14ac:dyDescent="0.25">
      <c r="A1255">
        <v>339563</v>
      </c>
      <c r="B1255" t="s">
        <v>121</v>
      </c>
      <c r="C1255" t="s">
        <v>149</v>
      </c>
      <c r="E1255" t="s">
        <v>149</v>
      </c>
      <c r="F1255" t="s">
        <v>149</v>
      </c>
      <c r="J1255" t="s">
        <v>149</v>
      </c>
      <c r="O1255" t="s">
        <v>148</v>
      </c>
      <c r="BB1255">
        <v>0</v>
      </c>
    </row>
    <row r="1256" spans="1:54" x14ac:dyDescent="0.25">
      <c r="A1256">
        <v>339576</v>
      </c>
      <c r="B1256" t="s">
        <v>121</v>
      </c>
      <c r="C1256" t="s">
        <v>146</v>
      </c>
      <c r="D1256" t="s">
        <v>149</v>
      </c>
      <c r="E1256" t="s">
        <v>146</v>
      </c>
      <c r="F1256" t="s">
        <v>149</v>
      </c>
      <c r="G1256" t="s">
        <v>146</v>
      </c>
      <c r="H1256" t="s">
        <v>149</v>
      </c>
      <c r="I1256" t="s">
        <v>149</v>
      </c>
      <c r="J1256" t="s">
        <v>146</v>
      </c>
      <c r="K1256" t="s">
        <v>146</v>
      </c>
      <c r="L1256" t="s">
        <v>146</v>
      </c>
      <c r="M1256" t="s">
        <v>146</v>
      </c>
      <c r="N1256" t="s">
        <v>146</v>
      </c>
      <c r="O1256" t="s">
        <v>148</v>
      </c>
      <c r="BB1256">
        <v>0</v>
      </c>
    </row>
    <row r="1257" spans="1:54" x14ac:dyDescent="0.25">
      <c r="A1257">
        <v>339593</v>
      </c>
      <c r="B1257" t="s">
        <v>121</v>
      </c>
      <c r="C1257" t="s">
        <v>149</v>
      </c>
      <c r="D1257" t="s">
        <v>149</v>
      </c>
      <c r="F1257" t="s">
        <v>149</v>
      </c>
      <c r="I1257" t="s">
        <v>149</v>
      </c>
      <c r="J1257" t="s">
        <v>148</v>
      </c>
      <c r="K1257" t="s">
        <v>148</v>
      </c>
      <c r="L1257" t="s">
        <v>148</v>
      </c>
      <c r="M1257" t="s">
        <v>148</v>
      </c>
      <c r="N1257" t="s">
        <v>148</v>
      </c>
      <c r="O1257" t="s">
        <v>148</v>
      </c>
      <c r="BB1257">
        <v>0</v>
      </c>
    </row>
    <row r="1258" spans="1:54" x14ac:dyDescent="0.25">
      <c r="A1258">
        <v>339612</v>
      </c>
      <c r="B1258" t="s">
        <v>121</v>
      </c>
      <c r="C1258" t="s">
        <v>146</v>
      </c>
      <c r="D1258" t="s">
        <v>146</v>
      </c>
      <c r="F1258" t="s">
        <v>148</v>
      </c>
      <c r="H1258" t="s">
        <v>148</v>
      </c>
      <c r="I1258" t="s">
        <v>148</v>
      </c>
      <c r="K1258" t="s">
        <v>148</v>
      </c>
      <c r="M1258" t="s">
        <v>148</v>
      </c>
      <c r="N1258" t="s">
        <v>148</v>
      </c>
      <c r="O1258" t="s">
        <v>148</v>
      </c>
      <c r="BB1258">
        <v>0</v>
      </c>
    </row>
    <row r="1259" spans="1:54" x14ac:dyDescent="0.25">
      <c r="A1259">
        <v>338347</v>
      </c>
      <c r="B1259" t="s">
        <v>121</v>
      </c>
      <c r="C1259" t="s">
        <v>149</v>
      </c>
      <c r="D1259" t="s">
        <v>149</v>
      </c>
      <c r="E1259" t="s">
        <v>149</v>
      </c>
      <c r="F1259" t="s">
        <v>149</v>
      </c>
      <c r="G1259" t="s">
        <v>149</v>
      </c>
      <c r="H1259" t="s">
        <v>149</v>
      </c>
      <c r="I1259" t="s">
        <v>149</v>
      </c>
      <c r="J1259" t="s">
        <v>148</v>
      </c>
      <c r="K1259" t="s">
        <v>148</v>
      </c>
      <c r="L1259" t="s">
        <v>148</v>
      </c>
      <c r="M1259" t="s">
        <v>148</v>
      </c>
      <c r="N1259" t="s">
        <v>148</v>
      </c>
      <c r="O1259" t="s">
        <v>148</v>
      </c>
      <c r="BB1259">
        <v>0</v>
      </c>
    </row>
    <row r="1260" spans="1:54" x14ac:dyDescent="0.25">
      <c r="A1260">
        <v>339162</v>
      </c>
      <c r="B1260" t="s">
        <v>121</v>
      </c>
      <c r="C1260" t="s">
        <v>148</v>
      </c>
      <c r="D1260" t="s">
        <v>148</v>
      </c>
      <c r="E1260" t="s">
        <v>148</v>
      </c>
      <c r="F1260" t="s">
        <v>148</v>
      </c>
      <c r="G1260" t="s">
        <v>148</v>
      </c>
      <c r="H1260" t="s">
        <v>148</v>
      </c>
      <c r="I1260" t="s">
        <v>148</v>
      </c>
      <c r="J1260" t="s">
        <v>148</v>
      </c>
      <c r="K1260" t="s">
        <v>148</v>
      </c>
      <c r="M1260" t="s">
        <v>148</v>
      </c>
      <c r="N1260" t="s">
        <v>148</v>
      </c>
      <c r="O1260" t="s">
        <v>148</v>
      </c>
      <c r="BB1260">
        <v>0</v>
      </c>
    </row>
    <row r="1261" spans="1:54" x14ac:dyDescent="0.25">
      <c r="A1261">
        <v>339398</v>
      </c>
      <c r="B1261" t="s">
        <v>121</v>
      </c>
      <c r="C1261" t="s">
        <v>148</v>
      </c>
      <c r="D1261" t="s">
        <v>148</v>
      </c>
      <c r="E1261" t="s">
        <v>148</v>
      </c>
      <c r="F1261" t="s">
        <v>148</v>
      </c>
      <c r="G1261" t="s">
        <v>148</v>
      </c>
      <c r="H1261" t="s">
        <v>146</v>
      </c>
      <c r="I1261" t="s">
        <v>146</v>
      </c>
      <c r="J1261" t="s">
        <v>148</v>
      </c>
      <c r="K1261" t="s">
        <v>146</v>
      </c>
      <c r="L1261" t="s">
        <v>146</v>
      </c>
      <c r="M1261" t="s">
        <v>146</v>
      </c>
      <c r="N1261" t="s">
        <v>146</v>
      </c>
      <c r="O1261" t="s">
        <v>148</v>
      </c>
      <c r="BB1261">
        <v>0</v>
      </c>
    </row>
    <row r="1262" spans="1:54" x14ac:dyDescent="0.25">
      <c r="A1262">
        <v>339554</v>
      </c>
      <c r="B1262" t="s">
        <v>121</v>
      </c>
      <c r="D1262" t="s">
        <v>148</v>
      </c>
      <c r="E1262" t="s">
        <v>149</v>
      </c>
      <c r="G1262" t="s">
        <v>149</v>
      </c>
      <c r="H1262" t="s">
        <v>149</v>
      </c>
      <c r="I1262" t="s">
        <v>148</v>
      </c>
      <c r="J1262" t="s">
        <v>148</v>
      </c>
      <c r="K1262" t="s">
        <v>148</v>
      </c>
      <c r="L1262" t="s">
        <v>146</v>
      </c>
      <c r="M1262" t="s">
        <v>148</v>
      </c>
      <c r="N1262" t="s">
        <v>148</v>
      </c>
      <c r="O1262" t="s">
        <v>148</v>
      </c>
      <c r="BB1262">
        <v>0</v>
      </c>
    </row>
    <row r="1263" spans="1:54" x14ac:dyDescent="0.25">
      <c r="A1263">
        <v>331680</v>
      </c>
      <c r="B1263" t="s">
        <v>121</v>
      </c>
      <c r="D1263" t="s">
        <v>149</v>
      </c>
      <c r="F1263" t="s">
        <v>149</v>
      </c>
      <c r="G1263" t="s">
        <v>149</v>
      </c>
      <c r="H1263" t="s">
        <v>149</v>
      </c>
      <c r="I1263" t="s">
        <v>149</v>
      </c>
      <c r="J1263" t="s">
        <v>149</v>
      </c>
      <c r="K1263" t="s">
        <v>149</v>
      </c>
      <c r="N1263" t="s">
        <v>149</v>
      </c>
      <c r="O1263" t="s">
        <v>149</v>
      </c>
      <c r="BB1263">
        <v>0</v>
      </c>
    </row>
    <row r="1264" spans="1:54" x14ac:dyDescent="0.25">
      <c r="A1264">
        <v>338509</v>
      </c>
      <c r="B1264" t="s">
        <v>121</v>
      </c>
      <c r="D1264" t="s">
        <v>149</v>
      </c>
      <c r="E1264" t="s">
        <v>149</v>
      </c>
      <c r="F1264" t="s">
        <v>149</v>
      </c>
      <c r="G1264" t="s">
        <v>149</v>
      </c>
      <c r="I1264" t="s">
        <v>149</v>
      </c>
      <c r="M1264" t="s">
        <v>149</v>
      </c>
      <c r="O1264" t="s">
        <v>149</v>
      </c>
      <c r="BB1264">
        <v>0</v>
      </c>
    </row>
    <row r="1265" spans="1:54" x14ac:dyDescent="0.25">
      <c r="A1265">
        <v>338588</v>
      </c>
      <c r="B1265" t="s">
        <v>121</v>
      </c>
      <c r="C1265" t="s">
        <v>149</v>
      </c>
      <c r="D1265" t="s">
        <v>149</v>
      </c>
      <c r="F1265" t="s">
        <v>149</v>
      </c>
      <c r="G1265" t="s">
        <v>149</v>
      </c>
      <c r="I1265" t="s">
        <v>149</v>
      </c>
      <c r="K1265" t="s">
        <v>148</v>
      </c>
      <c r="L1265" t="s">
        <v>148</v>
      </c>
      <c r="M1265" t="s">
        <v>149</v>
      </c>
      <c r="N1265" t="s">
        <v>148</v>
      </c>
      <c r="O1265" t="s">
        <v>149</v>
      </c>
      <c r="BB1265">
        <v>0</v>
      </c>
    </row>
    <row r="1266" spans="1:54" x14ac:dyDescent="0.25">
      <c r="A1266">
        <v>338634</v>
      </c>
      <c r="B1266" t="s">
        <v>121</v>
      </c>
      <c r="E1266" t="s">
        <v>149</v>
      </c>
      <c r="J1266" t="s">
        <v>148</v>
      </c>
      <c r="K1266" t="s">
        <v>148</v>
      </c>
      <c r="M1266" t="s">
        <v>149</v>
      </c>
      <c r="N1266" t="s">
        <v>149</v>
      </c>
      <c r="O1266" t="s">
        <v>149</v>
      </c>
      <c r="BB1266">
        <v>0</v>
      </c>
    </row>
    <row r="1267" spans="1:54" x14ac:dyDescent="0.25">
      <c r="A1267">
        <v>338654</v>
      </c>
      <c r="B1267" t="s">
        <v>121</v>
      </c>
      <c r="C1267" t="s">
        <v>149</v>
      </c>
      <c r="D1267" t="s">
        <v>149</v>
      </c>
      <c r="E1267" t="s">
        <v>149</v>
      </c>
      <c r="F1267" t="s">
        <v>149</v>
      </c>
      <c r="G1267" t="s">
        <v>148</v>
      </c>
      <c r="H1267" t="s">
        <v>149</v>
      </c>
      <c r="I1267" t="s">
        <v>149</v>
      </c>
      <c r="J1267" t="s">
        <v>149</v>
      </c>
      <c r="K1267" t="s">
        <v>149</v>
      </c>
      <c r="L1267" t="s">
        <v>146</v>
      </c>
      <c r="M1267" t="s">
        <v>149</v>
      </c>
      <c r="N1267" t="s">
        <v>149</v>
      </c>
      <c r="O1267" t="s">
        <v>149</v>
      </c>
      <c r="BB1267">
        <v>0</v>
      </c>
    </row>
    <row r="1268" spans="1:54" x14ac:dyDescent="0.25">
      <c r="A1268">
        <v>338671</v>
      </c>
      <c r="B1268" t="s">
        <v>121</v>
      </c>
      <c r="F1268" t="s">
        <v>149</v>
      </c>
      <c r="H1268" t="s">
        <v>149</v>
      </c>
      <c r="I1268" t="s">
        <v>149</v>
      </c>
      <c r="L1268" t="s">
        <v>149</v>
      </c>
      <c r="M1268" t="s">
        <v>149</v>
      </c>
      <c r="N1268" t="s">
        <v>149</v>
      </c>
      <c r="O1268" t="s">
        <v>149</v>
      </c>
      <c r="BB1268">
        <v>0</v>
      </c>
    </row>
    <row r="1269" spans="1:54" x14ac:dyDescent="0.25">
      <c r="A1269">
        <v>338766</v>
      </c>
      <c r="B1269" t="s">
        <v>121</v>
      </c>
      <c r="G1269" t="s">
        <v>149</v>
      </c>
      <c r="I1269" t="s">
        <v>149</v>
      </c>
      <c r="J1269" t="s">
        <v>149</v>
      </c>
      <c r="K1269" t="s">
        <v>149</v>
      </c>
      <c r="L1269" t="s">
        <v>149</v>
      </c>
      <c r="N1269" t="s">
        <v>149</v>
      </c>
      <c r="O1269" t="s">
        <v>149</v>
      </c>
      <c r="BB1269">
        <v>0</v>
      </c>
    </row>
    <row r="1270" spans="1:54" x14ac:dyDescent="0.25">
      <c r="A1270">
        <v>338779</v>
      </c>
      <c r="B1270" t="s">
        <v>121</v>
      </c>
      <c r="G1270" t="s">
        <v>149</v>
      </c>
      <c r="I1270" t="s">
        <v>149</v>
      </c>
      <c r="K1270" t="s">
        <v>149</v>
      </c>
      <c r="N1270" t="s">
        <v>149</v>
      </c>
      <c r="O1270" t="s">
        <v>149</v>
      </c>
      <c r="BB1270">
        <v>0</v>
      </c>
    </row>
    <row r="1271" spans="1:54" x14ac:dyDescent="0.25">
      <c r="A1271">
        <v>338820</v>
      </c>
      <c r="B1271" t="s">
        <v>121</v>
      </c>
      <c r="H1271" t="s">
        <v>149</v>
      </c>
      <c r="J1271" t="s">
        <v>149</v>
      </c>
      <c r="K1271" t="s">
        <v>149</v>
      </c>
      <c r="L1271" t="s">
        <v>149</v>
      </c>
      <c r="M1271" t="s">
        <v>149</v>
      </c>
      <c r="N1271" t="s">
        <v>149</v>
      </c>
      <c r="O1271" t="s">
        <v>149</v>
      </c>
      <c r="BB1271">
        <v>0</v>
      </c>
    </row>
    <row r="1272" spans="1:54" x14ac:dyDescent="0.25">
      <c r="A1272">
        <v>338885</v>
      </c>
      <c r="B1272" t="s">
        <v>121</v>
      </c>
      <c r="C1272" t="s">
        <v>149</v>
      </c>
      <c r="D1272" t="s">
        <v>149</v>
      </c>
      <c r="F1272" t="s">
        <v>149</v>
      </c>
      <c r="G1272" t="s">
        <v>149</v>
      </c>
      <c r="I1272" t="s">
        <v>149</v>
      </c>
      <c r="J1272" t="s">
        <v>148</v>
      </c>
      <c r="K1272" t="s">
        <v>148</v>
      </c>
      <c r="L1272" t="s">
        <v>146</v>
      </c>
      <c r="N1272" t="s">
        <v>148</v>
      </c>
      <c r="O1272" t="s">
        <v>149</v>
      </c>
      <c r="BB1272">
        <v>0</v>
      </c>
    </row>
    <row r="1273" spans="1:54" x14ac:dyDescent="0.25">
      <c r="A1273">
        <v>338987</v>
      </c>
      <c r="B1273" t="s">
        <v>121</v>
      </c>
      <c r="C1273" t="s">
        <v>149</v>
      </c>
      <c r="D1273" t="s">
        <v>149</v>
      </c>
      <c r="E1273" t="s">
        <v>149</v>
      </c>
      <c r="F1273" t="s">
        <v>149</v>
      </c>
      <c r="G1273" t="s">
        <v>149</v>
      </c>
      <c r="H1273" t="s">
        <v>149</v>
      </c>
      <c r="I1273" t="s">
        <v>149</v>
      </c>
      <c r="J1273" t="s">
        <v>149</v>
      </c>
      <c r="K1273" t="s">
        <v>149</v>
      </c>
      <c r="N1273" t="s">
        <v>149</v>
      </c>
      <c r="O1273" t="s">
        <v>149</v>
      </c>
      <c r="BB1273">
        <v>0</v>
      </c>
    </row>
    <row r="1274" spans="1:54" x14ac:dyDescent="0.25">
      <c r="A1274">
        <v>339147</v>
      </c>
      <c r="B1274" t="s">
        <v>121</v>
      </c>
      <c r="D1274" t="s">
        <v>149</v>
      </c>
      <c r="E1274" t="s">
        <v>149</v>
      </c>
      <c r="F1274" t="s">
        <v>149</v>
      </c>
      <c r="G1274" t="s">
        <v>149</v>
      </c>
      <c r="H1274" t="s">
        <v>149</v>
      </c>
      <c r="I1274" t="s">
        <v>149</v>
      </c>
      <c r="J1274" t="s">
        <v>149</v>
      </c>
      <c r="K1274" t="s">
        <v>149</v>
      </c>
      <c r="L1274" t="s">
        <v>149</v>
      </c>
      <c r="M1274" t="s">
        <v>149</v>
      </c>
      <c r="N1274" t="s">
        <v>149</v>
      </c>
      <c r="O1274" t="s">
        <v>149</v>
      </c>
      <c r="BB1274">
        <v>0</v>
      </c>
    </row>
    <row r="1275" spans="1:54" x14ac:dyDescent="0.25">
      <c r="A1275">
        <v>339183</v>
      </c>
      <c r="B1275" t="s">
        <v>121</v>
      </c>
      <c r="C1275" t="s">
        <v>149</v>
      </c>
      <c r="D1275" t="s">
        <v>149</v>
      </c>
      <c r="E1275" t="s">
        <v>148</v>
      </c>
      <c r="G1275" t="s">
        <v>149</v>
      </c>
      <c r="H1275" t="s">
        <v>149</v>
      </c>
      <c r="I1275" t="s">
        <v>149</v>
      </c>
      <c r="J1275" t="s">
        <v>148</v>
      </c>
      <c r="K1275" t="s">
        <v>148</v>
      </c>
      <c r="M1275" t="s">
        <v>148</v>
      </c>
      <c r="N1275" t="s">
        <v>148</v>
      </c>
      <c r="O1275" t="s">
        <v>149</v>
      </c>
      <c r="BB1275">
        <v>0</v>
      </c>
    </row>
    <row r="1276" spans="1:54" x14ac:dyDescent="0.25">
      <c r="A1276">
        <v>339215</v>
      </c>
      <c r="B1276" t="s">
        <v>121</v>
      </c>
      <c r="E1276" t="s">
        <v>149</v>
      </c>
      <c r="G1276" t="s">
        <v>149</v>
      </c>
      <c r="J1276" t="s">
        <v>148</v>
      </c>
      <c r="K1276" t="s">
        <v>148</v>
      </c>
      <c r="M1276" t="s">
        <v>149</v>
      </c>
      <c r="N1276" t="s">
        <v>148</v>
      </c>
      <c r="O1276" t="s">
        <v>149</v>
      </c>
      <c r="BB1276">
        <v>0</v>
      </c>
    </row>
    <row r="1277" spans="1:54" x14ac:dyDescent="0.25">
      <c r="A1277">
        <v>339251</v>
      </c>
      <c r="B1277" t="s">
        <v>121</v>
      </c>
      <c r="I1277" t="s">
        <v>149</v>
      </c>
      <c r="J1277" t="s">
        <v>149</v>
      </c>
      <c r="K1277" t="s">
        <v>148</v>
      </c>
      <c r="N1277" t="s">
        <v>149</v>
      </c>
      <c r="O1277" t="s">
        <v>149</v>
      </c>
      <c r="BB1277">
        <v>0</v>
      </c>
    </row>
    <row r="1278" spans="1:54" x14ac:dyDescent="0.25">
      <c r="A1278">
        <v>339505</v>
      </c>
      <c r="B1278" t="s">
        <v>121</v>
      </c>
      <c r="C1278" t="s">
        <v>149</v>
      </c>
      <c r="D1278" t="s">
        <v>149</v>
      </c>
      <c r="E1278" t="s">
        <v>149</v>
      </c>
      <c r="F1278" t="s">
        <v>149</v>
      </c>
      <c r="G1278" t="s">
        <v>149</v>
      </c>
      <c r="H1278" t="s">
        <v>149</v>
      </c>
      <c r="I1278" t="s">
        <v>149</v>
      </c>
      <c r="J1278" t="s">
        <v>148</v>
      </c>
      <c r="K1278" t="s">
        <v>149</v>
      </c>
      <c r="L1278" t="s">
        <v>148</v>
      </c>
      <c r="M1278" t="s">
        <v>149</v>
      </c>
      <c r="N1278" t="s">
        <v>149</v>
      </c>
      <c r="O1278" t="s">
        <v>149</v>
      </c>
      <c r="BB1278">
        <v>0</v>
      </c>
    </row>
    <row r="1279" spans="1:54" x14ac:dyDescent="0.25">
      <c r="A1279">
        <v>339507</v>
      </c>
      <c r="B1279" t="s">
        <v>121</v>
      </c>
      <c r="F1279" t="s">
        <v>149</v>
      </c>
      <c r="I1279" t="s">
        <v>149</v>
      </c>
      <c r="K1279" t="s">
        <v>148</v>
      </c>
      <c r="M1279" t="s">
        <v>148</v>
      </c>
      <c r="N1279" t="s">
        <v>148</v>
      </c>
      <c r="O1279" t="s">
        <v>149</v>
      </c>
      <c r="BB1279">
        <v>0</v>
      </c>
    </row>
    <row r="1280" spans="1:54" x14ac:dyDescent="0.25">
      <c r="A1280">
        <v>339513</v>
      </c>
      <c r="B1280" t="s">
        <v>121</v>
      </c>
      <c r="D1280" t="s">
        <v>149</v>
      </c>
      <c r="G1280" t="s">
        <v>149</v>
      </c>
      <c r="I1280" t="s">
        <v>149</v>
      </c>
      <c r="J1280" t="s">
        <v>149</v>
      </c>
      <c r="K1280" t="s">
        <v>149</v>
      </c>
      <c r="L1280" t="s">
        <v>149</v>
      </c>
      <c r="M1280" t="s">
        <v>149</v>
      </c>
      <c r="N1280" t="s">
        <v>149</v>
      </c>
      <c r="O1280" t="s">
        <v>149</v>
      </c>
      <c r="BB1280">
        <v>0</v>
      </c>
    </row>
    <row r="1281" spans="1:54" x14ac:dyDescent="0.25">
      <c r="A1281">
        <v>339519</v>
      </c>
      <c r="B1281" t="s">
        <v>121</v>
      </c>
      <c r="C1281" t="s">
        <v>149</v>
      </c>
      <c r="F1281" t="s">
        <v>149</v>
      </c>
      <c r="G1281" t="s">
        <v>149</v>
      </c>
      <c r="K1281" t="s">
        <v>148</v>
      </c>
      <c r="N1281" t="s">
        <v>148</v>
      </c>
      <c r="O1281" t="s">
        <v>149</v>
      </c>
      <c r="BB1281">
        <v>0</v>
      </c>
    </row>
    <row r="1282" spans="1:54" x14ac:dyDescent="0.25">
      <c r="A1282">
        <v>339553</v>
      </c>
      <c r="B1282" t="s">
        <v>121</v>
      </c>
      <c r="C1282" t="s">
        <v>149</v>
      </c>
      <c r="G1282" t="s">
        <v>149</v>
      </c>
      <c r="H1282" t="s">
        <v>149</v>
      </c>
      <c r="K1282" t="s">
        <v>149</v>
      </c>
      <c r="M1282" t="s">
        <v>149</v>
      </c>
      <c r="N1282" t="s">
        <v>149</v>
      </c>
      <c r="O1282" t="s">
        <v>149</v>
      </c>
      <c r="BB1282">
        <v>0</v>
      </c>
    </row>
    <row r="1283" spans="1:54" x14ac:dyDescent="0.25">
      <c r="A1283">
        <v>339587</v>
      </c>
      <c r="B1283" t="s">
        <v>121</v>
      </c>
      <c r="C1283" t="s">
        <v>149</v>
      </c>
      <c r="D1283" t="s">
        <v>149</v>
      </c>
      <c r="E1283" t="s">
        <v>149</v>
      </c>
      <c r="F1283" t="s">
        <v>149</v>
      </c>
      <c r="G1283" t="s">
        <v>149</v>
      </c>
      <c r="H1283" t="s">
        <v>149</v>
      </c>
      <c r="I1283" t="s">
        <v>149</v>
      </c>
      <c r="J1283" t="s">
        <v>149</v>
      </c>
      <c r="K1283" t="s">
        <v>149</v>
      </c>
      <c r="L1283" t="s">
        <v>149</v>
      </c>
      <c r="M1283" t="s">
        <v>149</v>
      </c>
      <c r="N1283" t="s">
        <v>149</v>
      </c>
      <c r="O1283" t="s">
        <v>149</v>
      </c>
      <c r="BB1283">
        <v>0</v>
      </c>
    </row>
    <row r="1284" spans="1:54" x14ac:dyDescent="0.25">
      <c r="A1284">
        <v>337572</v>
      </c>
      <c r="B1284" t="s">
        <v>121</v>
      </c>
      <c r="C1284" t="s">
        <v>149</v>
      </c>
      <c r="E1284" t="s">
        <v>149</v>
      </c>
      <c r="G1284" t="s">
        <v>149</v>
      </c>
      <c r="I1284" t="s">
        <v>149</v>
      </c>
      <c r="J1284" t="s">
        <v>149</v>
      </c>
      <c r="K1284" t="s">
        <v>149</v>
      </c>
      <c r="L1284" t="s">
        <v>148</v>
      </c>
      <c r="N1284" t="s">
        <v>146</v>
      </c>
      <c r="O1284" t="s">
        <v>149</v>
      </c>
      <c r="BB1284">
        <v>0</v>
      </c>
    </row>
    <row r="1285" spans="1:54" x14ac:dyDescent="0.25">
      <c r="A1285">
        <v>323750</v>
      </c>
      <c r="B1285" t="s">
        <v>121</v>
      </c>
      <c r="C1285" t="s">
        <v>148</v>
      </c>
      <c r="D1285" t="s">
        <v>146</v>
      </c>
      <c r="E1285" t="s">
        <v>146</v>
      </c>
      <c r="F1285" t="s">
        <v>148</v>
      </c>
      <c r="G1285" t="s">
        <v>148</v>
      </c>
      <c r="H1285" t="s">
        <v>146</v>
      </c>
      <c r="I1285" t="s">
        <v>148</v>
      </c>
      <c r="J1285" t="s">
        <v>146</v>
      </c>
      <c r="K1285" t="s">
        <v>146</v>
      </c>
      <c r="L1285" t="s">
        <v>146</v>
      </c>
      <c r="M1285" t="s">
        <v>146</v>
      </c>
      <c r="N1285" t="s">
        <v>146</v>
      </c>
      <c r="O1285" t="s">
        <v>146</v>
      </c>
      <c r="BB1285">
        <v>0</v>
      </c>
    </row>
    <row r="1286" spans="1:54" x14ac:dyDescent="0.25">
      <c r="A1286">
        <v>336341</v>
      </c>
      <c r="B1286" t="s">
        <v>121</v>
      </c>
      <c r="C1286" t="s">
        <v>149</v>
      </c>
      <c r="D1286" t="s">
        <v>146</v>
      </c>
      <c r="E1286" t="s">
        <v>146</v>
      </c>
      <c r="F1286" t="s">
        <v>149</v>
      </c>
      <c r="G1286" t="s">
        <v>149</v>
      </c>
      <c r="H1286" t="s">
        <v>146</v>
      </c>
      <c r="I1286" t="s">
        <v>146</v>
      </c>
      <c r="J1286" t="s">
        <v>146</v>
      </c>
      <c r="K1286" t="s">
        <v>146</v>
      </c>
      <c r="L1286" t="s">
        <v>146</v>
      </c>
      <c r="M1286" t="s">
        <v>146</v>
      </c>
      <c r="N1286" t="s">
        <v>146</v>
      </c>
      <c r="O1286" t="s">
        <v>146</v>
      </c>
      <c r="BB1286">
        <v>0</v>
      </c>
    </row>
    <row r="1287" spans="1:54" x14ac:dyDescent="0.25">
      <c r="A1287">
        <v>336732</v>
      </c>
      <c r="B1287" t="s">
        <v>121</v>
      </c>
      <c r="G1287" t="s">
        <v>149</v>
      </c>
      <c r="I1287" t="s">
        <v>149</v>
      </c>
      <c r="J1287" t="s">
        <v>149</v>
      </c>
      <c r="K1287" t="s">
        <v>148</v>
      </c>
      <c r="L1287" t="s">
        <v>149</v>
      </c>
      <c r="M1287" t="s">
        <v>149</v>
      </c>
      <c r="N1287" t="s">
        <v>146</v>
      </c>
      <c r="O1287" t="s">
        <v>146</v>
      </c>
      <c r="BB1287">
        <v>0</v>
      </c>
    </row>
    <row r="1288" spans="1:54" x14ac:dyDescent="0.25">
      <c r="A1288">
        <v>337232</v>
      </c>
      <c r="B1288" t="s">
        <v>121</v>
      </c>
      <c r="C1288" t="s">
        <v>148</v>
      </c>
      <c r="D1288" t="s">
        <v>146</v>
      </c>
      <c r="E1288" t="s">
        <v>146</v>
      </c>
      <c r="F1288" t="s">
        <v>146</v>
      </c>
      <c r="G1288" t="s">
        <v>146</v>
      </c>
      <c r="H1288" t="s">
        <v>148</v>
      </c>
      <c r="I1288" t="s">
        <v>146</v>
      </c>
      <c r="J1288" t="s">
        <v>146</v>
      </c>
      <c r="K1288" t="s">
        <v>146</v>
      </c>
      <c r="L1288" t="s">
        <v>146</v>
      </c>
      <c r="M1288" t="s">
        <v>146</v>
      </c>
      <c r="N1288" t="s">
        <v>146</v>
      </c>
      <c r="O1288" t="s">
        <v>146</v>
      </c>
      <c r="BB1288">
        <v>0</v>
      </c>
    </row>
    <row r="1289" spans="1:54" x14ac:dyDescent="0.25">
      <c r="A1289">
        <v>337312</v>
      </c>
      <c r="B1289" t="s">
        <v>121</v>
      </c>
      <c r="C1289" t="s">
        <v>149</v>
      </c>
      <c r="E1289" t="s">
        <v>149</v>
      </c>
      <c r="F1289" t="s">
        <v>148</v>
      </c>
      <c r="G1289" t="s">
        <v>148</v>
      </c>
      <c r="J1289" t="s">
        <v>146</v>
      </c>
      <c r="K1289" t="s">
        <v>146</v>
      </c>
      <c r="L1289" t="s">
        <v>148</v>
      </c>
      <c r="M1289" t="s">
        <v>148</v>
      </c>
      <c r="O1289" t="s">
        <v>146</v>
      </c>
      <c r="BB1289">
        <v>0</v>
      </c>
    </row>
    <row r="1290" spans="1:54" x14ac:dyDescent="0.25">
      <c r="A1290">
        <v>337369</v>
      </c>
      <c r="B1290" t="s">
        <v>121</v>
      </c>
      <c r="C1290" t="s">
        <v>148</v>
      </c>
      <c r="D1290" t="s">
        <v>148</v>
      </c>
      <c r="E1290" t="s">
        <v>148</v>
      </c>
      <c r="F1290" t="s">
        <v>148</v>
      </c>
      <c r="G1290" t="s">
        <v>148</v>
      </c>
      <c r="H1290" t="s">
        <v>148</v>
      </c>
      <c r="I1290" t="s">
        <v>148</v>
      </c>
      <c r="J1290" t="s">
        <v>146</v>
      </c>
      <c r="K1290" t="s">
        <v>146</v>
      </c>
      <c r="L1290" t="s">
        <v>146</v>
      </c>
      <c r="M1290" t="s">
        <v>146</v>
      </c>
      <c r="N1290" t="s">
        <v>146</v>
      </c>
      <c r="O1290" t="s">
        <v>146</v>
      </c>
      <c r="BB1290">
        <v>0</v>
      </c>
    </row>
    <row r="1291" spans="1:54" x14ac:dyDescent="0.25">
      <c r="A1291">
        <v>337626</v>
      </c>
      <c r="B1291" t="s">
        <v>121</v>
      </c>
      <c r="C1291" t="s">
        <v>146</v>
      </c>
      <c r="D1291" t="s">
        <v>146</v>
      </c>
      <c r="F1291" t="s">
        <v>146</v>
      </c>
      <c r="G1291" t="s">
        <v>146</v>
      </c>
      <c r="K1291" t="s">
        <v>146</v>
      </c>
      <c r="L1291" t="s">
        <v>146</v>
      </c>
      <c r="M1291" t="s">
        <v>146</v>
      </c>
      <c r="O1291" t="s">
        <v>146</v>
      </c>
      <c r="BB1291">
        <v>0</v>
      </c>
    </row>
    <row r="1292" spans="1:54" x14ac:dyDescent="0.25">
      <c r="A1292">
        <v>337642</v>
      </c>
      <c r="B1292" t="s">
        <v>121</v>
      </c>
      <c r="C1292" t="s">
        <v>149</v>
      </c>
      <c r="D1292" t="s">
        <v>149</v>
      </c>
      <c r="E1292" t="s">
        <v>149</v>
      </c>
      <c r="F1292" t="s">
        <v>148</v>
      </c>
      <c r="G1292" t="s">
        <v>146</v>
      </c>
      <c r="H1292" t="s">
        <v>148</v>
      </c>
      <c r="I1292" t="s">
        <v>146</v>
      </c>
      <c r="J1292" t="s">
        <v>146</v>
      </c>
      <c r="K1292" t="s">
        <v>146</v>
      </c>
      <c r="L1292" t="s">
        <v>146</v>
      </c>
      <c r="M1292" t="s">
        <v>146</v>
      </c>
      <c r="N1292" t="s">
        <v>146</v>
      </c>
      <c r="O1292" t="s">
        <v>146</v>
      </c>
      <c r="BB1292">
        <v>0</v>
      </c>
    </row>
    <row r="1293" spans="1:54" x14ac:dyDescent="0.25">
      <c r="A1293">
        <v>337700</v>
      </c>
      <c r="B1293" t="s">
        <v>121</v>
      </c>
      <c r="G1293" t="s">
        <v>146</v>
      </c>
      <c r="H1293" t="s">
        <v>146</v>
      </c>
      <c r="I1293" t="s">
        <v>146</v>
      </c>
      <c r="J1293" t="s">
        <v>146</v>
      </c>
      <c r="K1293" t="s">
        <v>146</v>
      </c>
      <c r="L1293" t="s">
        <v>146</v>
      </c>
      <c r="M1293" t="s">
        <v>146</v>
      </c>
      <c r="N1293" t="s">
        <v>146</v>
      </c>
      <c r="O1293" t="s">
        <v>146</v>
      </c>
      <c r="BB1293">
        <v>0</v>
      </c>
    </row>
    <row r="1294" spans="1:54" x14ac:dyDescent="0.25">
      <c r="A1294">
        <v>337839</v>
      </c>
      <c r="B1294" t="s">
        <v>121</v>
      </c>
      <c r="E1294" t="s">
        <v>149</v>
      </c>
      <c r="F1294" t="s">
        <v>149</v>
      </c>
      <c r="G1294" t="s">
        <v>149</v>
      </c>
      <c r="H1294" t="s">
        <v>149</v>
      </c>
      <c r="I1294" t="s">
        <v>146</v>
      </c>
      <c r="J1294" t="s">
        <v>148</v>
      </c>
      <c r="K1294" t="s">
        <v>149</v>
      </c>
      <c r="L1294" t="s">
        <v>148</v>
      </c>
      <c r="M1294" t="s">
        <v>149</v>
      </c>
      <c r="N1294" t="s">
        <v>148</v>
      </c>
      <c r="O1294" t="s">
        <v>146</v>
      </c>
      <c r="BB1294">
        <v>0</v>
      </c>
    </row>
    <row r="1295" spans="1:54" x14ac:dyDescent="0.25">
      <c r="A1295">
        <v>337922</v>
      </c>
      <c r="B1295" t="s">
        <v>121</v>
      </c>
      <c r="C1295" t="s">
        <v>149</v>
      </c>
      <c r="D1295" t="s">
        <v>149</v>
      </c>
      <c r="E1295" t="s">
        <v>149</v>
      </c>
      <c r="F1295" t="s">
        <v>149</v>
      </c>
      <c r="G1295" t="s">
        <v>146</v>
      </c>
      <c r="H1295" t="s">
        <v>149</v>
      </c>
      <c r="J1295" t="s">
        <v>146</v>
      </c>
      <c r="K1295" t="s">
        <v>146</v>
      </c>
      <c r="L1295" t="s">
        <v>148</v>
      </c>
      <c r="M1295" t="s">
        <v>146</v>
      </c>
      <c r="N1295" t="s">
        <v>148</v>
      </c>
      <c r="O1295" t="s">
        <v>146</v>
      </c>
      <c r="BB1295">
        <v>0</v>
      </c>
    </row>
    <row r="1296" spans="1:54" x14ac:dyDescent="0.25">
      <c r="A1296">
        <v>337959</v>
      </c>
      <c r="B1296" t="s">
        <v>121</v>
      </c>
      <c r="C1296" t="s">
        <v>149</v>
      </c>
      <c r="D1296" t="s">
        <v>146</v>
      </c>
      <c r="E1296" t="s">
        <v>149</v>
      </c>
      <c r="F1296" t="s">
        <v>149</v>
      </c>
      <c r="G1296" t="s">
        <v>146</v>
      </c>
      <c r="H1296" t="s">
        <v>149</v>
      </c>
      <c r="I1296" t="s">
        <v>149</v>
      </c>
      <c r="J1296" t="s">
        <v>146</v>
      </c>
      <c r="K1296" t="s">
        <v>146</v>
      </c>
      <c r="L1296" t="s">
        <v>146</v>
      </c>
      <c r="M1296" t="s">
        <v>146</v>
      </c>
      <c r="N1296" t="s">
        <v>146</v>
      </c>
      <c r="O1296" t="s">
        <v>146</v>
      </c>
      <c r="BB1296">
        <v>0</v>
      </c>
    </row>
    <row r="1297" spans="1:54" x14ac:dyDescent="0.25">
      <c r="A1297">
        <v>338023</v>
      </c>
      <c r="B1297" t="s">
        <v>121</v>
      </c>
      <c r="C1297" t="s">
        <v>148</v>
      </c>
      <c r="D1297" t="s">
        <v>148</v>
      </c>
      <c r="E1297" t="s">
        <v>146</v>
      </c>
      <c r="F1297" t="s">
        <v>146</v>
      </c>
      <c r="G1297" t="s">
        <v>146</v>
      </c>
      <c r="H1297" t="s">
        <v>146</v>
      </c>
      <c r="I1297" t="s">
        <v>146</v>
      </c>
      <c r="J1297" t="s">
        <v>146</v>
      </c>
      <c r="K1297" t="s">
        <v>146</v>
      </c>
      <c r="L1297" t="s">
        <v>146</v>
      </c>
      <c r="M1297" t="s">
        <v>146</v>
      </c>
      <c r="N1297" t="s">
        <v>146</v>
      </c>
      <c r="O1297" t="s">
        <v>146</v>
      </c>
      <c r="BB1297">
        <v>0</v>
      </c>
    </row>
    <row r="1298" spans="1:54" x14ac:dyDescent="0.25">
      <c r="A1298">
        <v>338500</v>
      </c>
      <c r="B1298" t="s">
        <v>121</v>
      </c>
      <c r="C1298" t="s">
        <v>148</v>
      </c>
      <c r="D1298" t="s">
        <v>148</v>
      </c>
      <c r="E1298" t="s">
        <v>148</v>
      </c>
      <c r="F1298" t="s">
        <v>148</v>
      </c>
      <c r="G1298" t="s">
        <v>148</v>
      </c>
      <c r="H1298" t="s">
        <v>148</v>
      </c>
      <c r="I1298" t="s">
        <v>148</v>
      </c>
      <c r="J1298" t="s">
        <v>146</v>
      </c>
      <c r="K1298" t="s">
        <v>146</v>
      </c>
      <c r="L1298" t="s">
        <v>146</v>
      </c>
      <c r="M1298" t="s">
        <v>146</v>
      </c>
      <c r="N1298" t="s">
        <v>146</v>
      </c>
      <c r="O1298" t="s">
        <v>146</v>
      </c>
      <c r="BB1298">
        <v>0</v>
      </c>
    </row>
    <row r="1299" spans="1:54" x14ac:dyDescent="0.25">
      <c r="A1299">
        <v>338502</v>
      </c>
      <c r="B1299" t="s">
        <v>121</v>
      </c>
      <c r="D1299" t="s">
        <v>149</v>
      </c>
      <c r="E1299" t="s">
        <v>149</v>
      </c>
      <c r="F1299" t="s">
        <v>149</v>
      </c>
      <c r="G1299" t="s">
        <v>149</v>
      </c>
      <c r="I1299" t="s">
        <v>149</v>
      </c>
      <c r="J1299" t="s">
        <v>148</v>
      </c>
      <c r="K1299" t="s">
        <v>148</v>
      </c>
      <c r="L1299" t="s">
        <v>148</v>
      </c>
      <c r="M1299" t="s">
        <v>148</v>
      </c>
      <c r="N1299" t="s">
        <v>148</v>
      </c>
      <c r="O1299" t="s">
        <v>146</v>
      </c>
      <c r="BB1299">
        <v>0</v>
      </c>
    </row>
    <row r="1300" spans="1:54" x14ac:dyDescent="0.25">
      <c r="A1300">
        <v>338505</v>
      </c>
      <c r="B1300" t="s">
        <v>121</v>
      </c>
      <c r="C1300" t="s">
        <v>146</v>
      </c>
      <c r="D1300" t="s">
        <v>148</v>
      </c>
      <c r="E1300" t="s">
        <v>148</v>
      </c>
      <c r="F1300" t="s">
        <v>146</v>
      </c>
      <c r="G1300" t="s">
        <v>146</v>
      </c>
      <c r="H1300" t="s">
        <v>148</v>
      </c>
      <c r="I1300" t="s">
        <v>148</v>
      </c>
      <c r="J1300" t="s">
        <v>146</v>
      </c>
      <c r="K1300" t="s">
        <v>146</v>
      </c>
      <c r="L1300" t="s">
        <v>146</v>
      </c>
      <c r="M1300" t="s">
        <v>146</v>
      </c>
      <c r="N1300" t="s">
        <v>146</v>
      </c>
      <c r="O1300" t="s">
        <v>146</v>
      </c>
      <c r="BB1300">
        <v>0</v>
      </c>
    </row>
    <row r="1301" spans="1:54" x14ac:dyDescent="0.25">
      <c r="A1301">
        <v>338506</v>
      </c>
      <c r="B1301" t="s">
        <v>121</v>
      </c>
      <c r="C1301" t="s">
        <v>148</v>
      </c>
      <c r="D1301" t="s">
        <v>148</v>
      </c>
      <c r="E1301" t="s">
        <v>148</v>
      </c>
      <c r="F1301" t="s">
        <v>148</v>
      </c>
      <c r="G1301" t="s">
        <v>146</v>
      </c>
      <c r="H1301" t="s">
        <v>148</v>
      </c>
      <c r="I1301" t="s">
        <v>146</v>
      </c>
      <c r="J1301" t="s">
        <v>146</v>
      </c>
      <c r="K1301" t="s">
        <v>146</v>
      </c>
      <c r="L1301" t="s">
        <v>146</v>
      </c>
      <c r="M1301" t="s">
        <v>146</v>
      </c>
      <c r="N1301" t="s">
        <v>146</v>
      </c>
      <c r="O1301" t="s">
        <v>146</v>
      </c>
      <c r="BB1301">
        <v>0</v>
      </c>
    </row>
    <row r="1302" spans="1:54" x14ac:dyDescent="0.25">
      <c r="A1302">
        <v>338507</v>
      </c>
      <c r="B1302" t="s">
        <v>121</v>
      </c>
      <c r="C1302" t="s">
        <v>148</v>
      </c>
      <c r="D1302" t="s">
        <v>146</v>
      </c>
      <c r="E1302" t="s">
        <v>148</v>
      </c>
      <c r="F1302" t="s">
        <v>148</v>
      </c>
      <c r="G1302" t="s">
        <v>146</v>
      </c>
      <c r="H1302" t="s">
        <v>146</v>
      </c>
      <c r="I1302" t="s">
        <v>146</v>
      </c>
      <c r="J1302" t="s">
        <v>146</v>
      </c>
      <c r="K1302" t="s">
        <v>146</v>
      </c>
      <c r="L1302" t="s">
        <v>146</v>
      </c>
      <c r="M1302" t="s">
        <v>146</v>
      </c>
      <c r="N1302" t="s">
        <v>146</v>
      </c>
      <c r="O1302" t="s">
        <v>146</v>
      </c>
      <c r="BB1302">
        <v>0</v>
      </c>
    </row>
    <row r="1303" spans="1:54" x14ac:dyDescent="0.25">
      <c r="A1303">
        <v>338511</v>
      </c>
      <c r="B1303" t="s">
        <v>121</v>
      </c>
      <c r="C1303" t="s">
        <v>146</v>
      </c>
      <c r="D1303" t="s">
        <v>146</v>
      </c>
      <c r="E1303" t="s">
        <v>148</v>
      </c>
      <c r="F1303" t="s">
        <v>146</v>
      </c>
      <c r="G1303" t="s">
        <v>146</v>
      </c>
      <c r="H1303" t="s">
        <v>146</v>
      </c>
      <c r="I1303" t="s">
        <v>148</v>
      </c>
      <c r="J1303" t="s">
        <v>146</v>
      </c>
      <c r="K1303" t="s">
        <v>146</v>
      </c>
      <c r="L1303" t="s">
        <v>146</v>
      </c>
      <c r="M1303" t="s">
        <v>146</v>
      </c>
      <c r="N1303" t="s">
        <v>146</v>
      </c>
      <c r="O1303" t="s">
        <v>146</v>
      </c>
      <c r="BB1303">
        <v>0</v>
      </c>
    </row>
    <row r="1304" spans="1:54" x14ac:dyDescent="0.25">
      <c r="A1304">
        <v>338512</v>
      </c>
      <c r="B1304" t="s">
        <v>121</v>
      </c>
      <c r="C1304" t="s">
        <v>149</v>
      </c>
      <c r="D1304" t="s">
        <v>149</v>
      </c>
      <c r="E1304" t="s">
        <v>146</v>
      </c>
      <c r="F1304" t="s">
        <v>146</v>
      </c>
      <c r="G1304" t="s">
        <v>146</v>
      </c>
      <c r="H1304" t="s">
        <v>148</v>
      </c>
      <c r="I1304" t="s">
        <v>148</v>
      </c>
      <c r="J1304" t="s">
        <v>146</v>
      </c>
      <c r="K1304" t="s">
        <v>148</v>
      </c>
      <c r="L1304" t="s">
        <v>148</v>
      </c>
      <c r="M1304" t="s">
        <v>148</v>
      </c>
      <c r="N1304" t="s">
        <v>148</v>
      </c>
      <c r="O1304" t="s">
        <v>146</v>
      </c>
      <c r="BB1304">
        <v>0</v>
      </c>
    </row>
    <row r="1305" spans="1:54" x14ac:dyDescent="0.25">
      <c r="A1305">
        <v>338516</v>
      </c>
      <c r="B1305" t="s">
        <v>121</v>
      </c>
      <c r="C1305" t="s">
        <v>146</v>
      </c>
      <c r="D1305" t="s">
        <v>148</v>
      </c>
      <c r="E1305" t="s">
        <v>146</v>
      </c>
      <c r="F1305" t="s">
        <v>146</v>
      </c>
      <c r="G1305" t="s">
        <v>146</v>
      </c>
      <c r="H1305" t="s">
        <v>146</v>
      </c>
      <c r="I1305" t="s">
        <v>148</v>
      </c>
      <c r="J1305" t="s">
        <v>146</v>
      </c>
      <c r="K1305" t="s">
        <v>146</v>
      </c>
      <c r="L1305" t="s">
        <v>146</v>
      </c>
      <c r="M1305" t="s">
        <v>146</v>
      </c>
      <c r="N1305" t="s">
        <v>146</v>
      </c>
      <c r="O1305" t="s">
        <v>146</v>
      </c>
      <c r="BB1305">
        <v>0</v>
      </c>
    </row>
    <row r="1306" spans="1:54" x14ac:dyDescent="0.25">
      <c r="A1306">
        <v>338519</v>
      </c>
      <c r="B1306" t="s">
        <v>121</v>
      </c>
      <c r="C1306" t="s">
        <v>148</v>
      </c>
      <c r="D1306" t="s">
        <v>146</v>
      </c>
      <c r="E1306" t="s">
        <v>148</v>
      </c>
      <c r="F1306" t="s">
        <v>148</v>
      </c>
      <c r="G1306" t="s">
        <v>148</v>
      </c>
      <c r="I1306" t="s">
        <v>148</v>
      </c>
      <c r="J1306" t="s">
        <v>146</v>
      </c>
      <c r="K1306" t="s">
        <v>146</v>
      </c>
      <c r="L1306" t="s">
        <v>146</v>
      </c>
      <c r="M1306" t="s">
        <v>146</v>
      </c>
      <c r="N1306" t="s">
        <v>146</v>
      </c>
      <c r="O1306" t="s">
        <v>146</v>
      </c>
      <c r="BB1306">
        <v>0</v>
      </c>
    </row>
    <row r="1307" spans="1:54" x14ac:dyDescent="0.25">
      <c r="A1307">
        <v>338520</v>
      </c>
      <c r="B1307" t="s">
        <v>121</v>
      </c>
      <c r="C1307" t="s">
        <v>149</v>
      </c>
      <c r="D1307" t="s">
        <v>149</v>
      </c>
      <c r="E1307" t="s">
        <v>149</v>
      </c>
      <c r="F1307" t="s">
        <v>149</v>
      </c>
      <c r="G1307" t="s">
        <v>149</v>
      </c>
      <c r="H1307" t="s">
        <v>149</v>
      </c>
      <c r="I1307" t="s">
        <v>149</v>
      </c>
      <c r="J1307" t="s">
        <v>146</v>
      </c>
      <c r="K1307" t="s">
        <v>146</v>
      </c>
      <c r="L1307" t="s">
        <v>146</v>
      </c>
      <c r="M1307" t="s">
        <v>146</v>
      </c>
      <c r="N1307" t="s">
        <v>146</v>
      </c>
      <c r="O1307" t="s">
        <v>146</v>
      </c>
      <c r="BB1307">
        <v>0</v>
      </c>
    </row>
    <row r="1308" spans="1:54" x14ac:dyDescent="0.25">
      <c r="A1308">
        <v>338521</v>
      </c>
      <c r="B1308" t="s">
        <v>121</v>
      </c>
      <c r="C1308" t="s">
        <v>148</v>
      </c>
      <c r="D1308" t="s">
        <v>148</v>
      </c>
      <c r="E1308" t="s">
        <v>146</v>
      </c>
      <c r="F1308" t="s">
        <v>146</v>
      </c>
      <c r="G1308" t="s">
        <v>146</v>
      </c>
      <c r="H1308" t="s">
        <v>146</v>
      </c>
      <c r="I1308" t="s">
        <v>146</v>
      </c>
      <c r="J1308" t="s">
        <v>146</v>
      </c>
      <c r="K1308" t="s">
        <v>146</v>
      </c>
      <c r="L1308" t="s">
        <v>146</v>
      </c>
      <c r="M1308" t="s">
        <v>146</v>
      </c>
      <c r="N1308" t="s">
        <v>146</v>
      </c>
      <c r="O1308" t="s">
        <v>146</v>
      </c>
      <c r="BB1308">
        <v>0</v>
      </c>
    </row>
    <row r="1309" spans="1:54" x14ac:dyDescent="0.25">
      <c r="A1309">
        <v>338525</v>
      </c>
      <c r="B1309" t="s">
        <v>121</v>
      </c>
      <c r="C1309" t="s">
        <v>148</v>
      </c>
      <c r="D1309" t="s">
        <v>146</v>
      </c>
      <c r="F1309" t="s">
        <v>148</v>
      </c>
      <c r="I1309" t="s">
        <v>148</v>
      </c>
      <c r="J1309" t="s">
        <v>146</v>
      </c>
      <c r="K1309" t="s">
        <v>146</v>
      </c>
      <c r="L1309" t="s">
        <v>146</v>
      </c>
      <c r="M1309" t="s">
        <v>146</v>
      </c>
      <c r="N1309" t="s">
        <v>146</v>
      </c>
      <c r="O1309" t="s">
        <v>146</v>
      </c>
      <c r="BB1309">
        <v>0</v>
      </c>
    </row>
    <row r="1310" spans="1:54" x14ac:dyDescent="0.25">
      <c r="A1310">
        <v>338526</v>
      </c>
      <c r="B1310" t="s">
        <v>121</v>
      </c>
      <c r="C1310" t="s">
        <v>148</v>
      </c>
      <c r="D1310" t="s">
        <v>148</v>
      </c>
      <c r="E1310" t="s">
        <v>148</v>
      </c>
      <c r="F1310" t="s">
        <v>148</v>
      </c>
      <c r="G1310" t="s">
        <v>148</v>
      </c>
      <c r="H1310" t="s">
        <v>148</v>
      </c>
      <c r="I1310" t="s">
        <v>148</v>
      </c>
      <c r="J1310" t="s">
        <v>146</v>
      </c>
      <c r="K1310" t="s">
        <v>146</v>
      </c>
      <c r="L1310" t="s">
        <v>146</v>
      </c>
      <c r="M1310" t="s">
        <v>146</v>
      </c>
      <c r="N1310" t="s">
        <v>146</v>
      </c>
      <c r="O1310" t="s">
        <v>146</v>
      </c>
      <c r="BB1310">
        <v>0</v>
      </c>
    </row>
    <row r="1311" spans="1:54" x14ac:dyDescent="0.25">
      <c r="A1311">
        <v>338529</v>
      </c>
      <c r="B1311" t="s">
        <v>121</v>
      </c>
      <c r="C1311" t="s">
        <v>148</v>
      </c>
      <c r="D1311" t="s">
        <v>148</v>
      </c>
      <c r="E1311" t="s">
        <v>146</v>
      </c>
      <c r="F1311" t="s">
        <v>148</v>
      </c>
      <c r="G1311" t="s">
        <v>146</v>
      </c>
      <c r="H1311" t="s">
        <v>148</v>
      </c>
      <c r="I1311" t="s">
        <v>148</v>
      </c>
      <c r="J1311" t="s">
        <v>146</v>
      </c>
      <c r="K1311" t="s">
        <v>146</v>
      </c>
      <c r="L1311" t="s">
        <v>146</v>
      </c>
      <c r="M1311" t="s">
        <v>146</v>
      </c>
      <c r="N1311" t="s">
        <v>146</v>
      </c>
      <c r="O1311" t="s">
        <v>146</v>
      </c>
      <c r="BB1311">
        <v>0</v>
      </c>
    </row>
    <row r="1312" spans="1:54" x14ac:dyDescent="0.25">
      <c r="A1312">
        <v>338530</v>
      </c>
      <c r="B1312" t="s">
        <v>121</v>
      </c>
      <c r="C1312" t="s">
        <v>148</v>
      </c>
      <c r="D1312" t="s">
        <v>146</v>
      </c>
      <c r="E1312" t="s">
        <v>146</v>
      </c>
      <c r="F1312" t="s">
        <v>146</v>
      </c>
      <c r="G1312" t="s">
        <v>148</v>
      </c>
      <c r="H1312" t="s">
        <v>148</v>
      </c>
      <c r="I1312" t="s">
        <v>146</v>
      </c>
      <c r="J1312" t="s">
        <v>146</v>
      </c>
      <c r="K1312" t="s">
        <v>146</v>
      </c>
      <c r="L1312" t="s">
        <v>146</v>
      </c>
      <c r="M1312" t="s">
        <v>146</v>
      </c>
      <c r="N1312" t="s">
        <v>146</v>
      </c>
      <c r="O1312" t="s">
        <v>146</v>
      </c>
      <c r="BB1312">
        <v>0</v>
      </c>
    </row>
    <row r="1313" spans="1:54" x14ac:dyDescent="0.25">
      <c r="A1313">
        <v>338532</v>
      </c>
      <c r="B1313" t="s">
        <v>121</v>
      </c>
      <c r="C1313" t="s">
        <v>148</v>
      </c>
      <c r="D1313" t="s">
        <v>148</v>
      </c>
      <c r="E1313" t="s">
        <v>148</v>
      </c>
      <c r="F1313" t="s">
        <v>146</v>
      </c>
      <c r="G1313" t="s">
        <v>146</v>
      </c>
      <c r="H1313" t="s">
        <v>148</v>
      </c>
      <c r="I1313" t="s">
        <v>146</v>
      </c>
      <c r="J1313" t="s">
        <v>146</v>
      </c>
      <c r="K1313" t="s">
        <v>146</v>
      </c>
      <c r="L1313" t="s">
        <v>146</v>
      </c>
      <c r="M1313" t="s">
        <v>146</v>
      </c>
      <c r="N1313" t="s">
        <v>146</v>
      </c>
      <c r="O1313" t="s">
        <v>146</v>
      </c>
      <c r="BB1313">
        <v>0</v>
      </c>
    </row>
    <row r="1314" spans="1:54" x14ac:dyDescent="0.25">
      <c r="A1314">
        <v>338537</v>
      </c>
      <c r="B1314" t="s">
        <v>121</v>
      </c>
      <c r="C1314" t="s">
        <v>148</v>
      </c>
      <c r="D1314" t="s">
        <v>148</v>
      </c>
      <c r="E1314" t="s">
        <v>148</v>
      </c>
      <c r="F1314" t="s">
        <v>148</v>
      </c>
      <c r="G1314" t="s">
        <v>148</v>
      </c>
      <c r="H1314" t="s">
        <v>148</v>
      </c>
      <c r="I1314" t="s">
        <v>148</v>
      </c>
      <c r="J1314" t="s">
        <v>146</v>
      </c>
      <c r="K1314" t="s">
        <v>146</v>
      </c>
      <c r="L1314" t="s">
        <v>146</v>
      </c>
      <c r="M1314" t="s">
        <v>146</v>
      </c>
      <c r="N1314" t="s">
        <v>146</v>
      </c>
      <c r="O1314" t="s">
        <v>146</v>
      </c>
      <c r="BB1314">
        <v>0</v>
      </c>
    </row>
    <row r="1315" spans="1:54" x14ac:dyDescent="0.25">
      <c r="A1315">
        <v>338541</v>
      </c>
      <c r="B1315" t="s">
        <v>121</v>
      </c>
      <c r="C1315" t="s">
        <v>149</v>
      </c>
      <c r="E1315" t="s">
        <v>149</v>
      </c>
      <c r="F1315" t="s">
        <v>149</v>
      </c>
      <c r="H1315" t="s">
        <v>148</v>
      </c>
      <c r="I1315" t="s">
        <v>146</v>
      </c>
      <c r="J1315" t="s">
        <v>146</v>
      </c>
      <c r="K1315" t="s">
        <v>146</v>
      </c>
      <c r="L1315" t="s">
        <v>146</v>
      </c>
      <c r="N1315" t="s">
        <v>148</v>
      </c>
      <c r="O1315" t="s">
        <v>146</v>
      </c>
      <c r="BB1315">
        <v>0</v>
      </c>
    </row>
    <row r="1316" spans="1:54" x14ac:dyDescent="0.25">
      <c r="A1316">
        <v>338547</v>
      </c>
      <c r="B1316" t="s">
        <v>121</v>
      </c>
      <c r="C1316" t="s">
        <v>148</v>
      </c>
      <c r="D1316" t="s">
        <v>148</v>
      </c>
      <c r="E1316" t="s">
        <v>148</v>
      </c>
      <c r="F1316" t="s">
        <v>148</v>
      </c>
      <c r="G1316" t="s">
        <v>148</v>
      </c>
      <c r="H1316" t="s">
        <v>148</v>
      </c>
      <c r="I1316" t="s">
        <v>148</v>
      </c>
      <c r="J1316" t="s">
        <v>146</v>
      </c>
      <c r="K1316" t="s">
        <v>146</v>
      </c>
      <c r="L1316" t="s">
        <v>146</v>
      </c>
      <c r="M1316" t="s">
        <v>146</v>
      </c>
      <c r="N1316" t="s">
        <v>146</v>
      </c>
      <c r="O1316" t="s">
        <v>146</v>
      </c>
      <c r="BB1316">
        <v>0</v>
      </c>
    </row>
    <row r="1317" spans="1:54" x14ac:dyDescent="0.25">
      <c r="A1317">
        <v>338550</v>
      </c>
      <c r="B1317" t="s">
        <v>121</v>
      </c>
      <c r="D1317" t="s">
        <v>148</v>
      </c>
      <c r="E1317" t="s">
        <v>148</v>
      </c>
      <c r="F1317" t="s">
        <v>148</v>
      </c>
      <c r="G1317" t="s">
        <v>146</v>
      </c>
      <c r="H1317" t="s">
        <v>146</v>
      </c>
      <c r="I1317" t="s">
        <v>148</v>
      </c>
      <c r="J1317" t="s">
        <v>146</v>
      </c>
      <c r="K1317" t="s">
        <v>146</v>
      </c>
      <c r="L1317" t="s">
        <v>146</v>
      </c>
      <c r="M1317" t="s">
        <v>146</v>
      </c>
      <c r="N1317" t="s">
        <v>146</v>
      </c>
      <c r="O1317" t="s">
        <v>146</v>
      </c>
      <c r="BB1317">
        <v>0</v>
      </c>
    </row>
    <row r="1318" spans="1:54" x14ac:dyDescent="0.25">
      <c r="A1318">
        <v>338554</v>
      </c>
      <c r="B1318" t="s">
        <v>121</v>
      </c>
      <c r="C1318" t="s">
        <v>148</v>
      </c>
      <c r="D1318" t="s">
        <v>146</v>
      </c>
      <c r="E1318" t="s">
        <v>148</v>
      </c>
      <c r="F1318" t="s">
        <v>146</v>
      </c>
      <c r="G1318" t="s">
        <v>148</v>
      </c>
      <c r="H1318" t="s">
        <v>148</v>
      </c>
      <c r="I1318" t="s">
        <v>148</v>
      </c>
      <c r="J1318" t="s">
        <v>146</v>
      </c>
      <c r="K1318" t="s">
        <v>146</v>
      </c>
      <c r="L1318" t="s">
        <v>146</v>
      </c>
      <c r="M1318" t="s">
        <v>146</v>
      </c>
      <c r="N1318" t="s">
        <v>146</v>
      </c>
      <c r="O1318" t="s">
        <v>146</v>
      </c>
      <c r="BB1318">
        <v>0</v>
      </c>
    </row>
    <row r="1319" spans="1:54" x14ac:dyDescent="0.25">
      <c r="A1319">
        <v>338557</v>
      </c>
      <c r="B1319" t="s">
        <v>121</v>
      </c>
      <c r="C1319" t="s">
        <v>148</v>
      </c>
      <c r="D1319" t="s">
        <v>148</v>
      </c>
      <c r="E1319" t="s">
        <v>148</v>
      </c>
      <c r="F1319" t="s">
        <v>148</v>
      </c>
      <c r="G1319" t="s">
        <v>148</v>
      </c>
      <c r="H1319" t="s">
        <v>148</v>
      </c>
      <c r="I1319" t="s">
        <v>148</v>
      </c>
      <c r="J1319" t="s">
        <v>146</v>
      </c>
      <c r="K1319" t="s">
        <v>146</v>
      </c>
      <c r="L1319" t="s">
        <v>146</v>
      </c>
      <c r="M1319" t="s">
        <v>146</v>
      </c>
      <c r="N1319" t="s">
        <v>146</v>
      </c>
      <c r="O1319" t="s">
        <v>146</v>
      </c>
      <c r="BB1319">
        <v>0</v>
      </c>
    </row>
    <row r="1320" spans="1:54" x14ac:dyDescent="0.25">
      <c r="A1320">
        <v>338558</v>
      </c>
      <c r="B1320" t="s">
        <v>121</v>
      </c>
      <c r="E1320" t="s">
        <v>149</v>
      </c>
      <c r="F1320" t="s">
        <v>149</v>
      </c>
      <c r="G1320" t="s">
        <v>149</v>
      </c>
      <c r="H1320" t="s">
        <v>149</v>
      </c>
      <c r="I1320" t="s">
        <v>148</v>
      </c>
      <c r="K1320" t="s">
        <v>146</v>
      </c>
      <c r="L1320" t="s">
        <v>148</v>
      </c>
      <c r="M1320" t="s">
        <v>148</v>
      </c>
      <c r="N1320" t="s">
        <v>148</v>
      </c>
      <c r="O1320" t="s">
        <v>146</v>
      </c>
      <c r="BB1320">
        <v>0</v>
      </c>
    </row>
    <row r="1321" spans="1:54" x14ac:dyDescent="0.25">
      <c r="A1321">
        <v>338560</v>
      </c>
      <c r="B1321" t="s">
        <v>121</v>
      </c>
      <c r="E1321" t="s">
        <v>148</v>
      </c>
      <c r="F1321" t="s">
        <v>148</v>
      </c>
      <c r="G1321" t="s">
        <v>146</v>
      </c>
      <c r="H1321" t="s">
        <v>146</v>
      </c>
      <c r="I1321" t="s">
        <v>146</v>
      </c>
      <c r="J1321" t="s">
        <v>146</v>
      </c>
      <c r="K1321" t="s">
        <v>146</v>
      </c>
      <c r="L1321" t="s">
        <v>146</v>
      </c>
      <c r="M1321" t="s">
        <v>146</v>
      </c>
      <c r="N1321" t="s">
        <v>146</v>
      </c>
      <c r="O1321" t="s">
        <v>146</v>
      </c>
      <c r="BB1321">
        <v>0</v>
      </c>
    </row>
    <row r="1322" spans="1:54" x14ac:dyDescent="0.25">
      <c r="A1322">
        <v>338564</v>
      </c>
      <c r="B1322" t="s">
        <v>121</v>
      </c>
      <c r="C1322" t="s">
        <v>148</v>
      </c>
      <c r="D1322" t="s">
        <v>148</v>
      </c>
      <c r="E1322" t="s">
        <v>148</v>
      </c>
      <c r="F1322" t="s">
        <v>148</v>
      </c>
      <c r="G1322" t="s">
        <v>148</v>
      </c>
      <c r="H1322" t="s">
        <v>146</v>
      </c>
      <c r="I1322" t="s">
        <v>148</v>
      </c>
      <c r="J1322" t="s">
        <v>146</v>
      </c>
      <c r="K1322" t="s">
        <v>146</v>
      </c>
      <c r="L1322" t="s">
        <v>146</v>
      </c>
      <c r="M1322" t="s">
        <v>146</v>
      </c>
      <c r="N1322" t="s">
        <v>146</v>
      </c>
      <c r="O1322" t="s">
        <v>146</v>
      </c>
      <c r="BB1322">
        <v>0</v>
      </c>
    </row>
    <row r="1323" spans="1:54" x14ac:dyDescent="0.25">
      <c r="A1323">
        <v>338565</v>
      </c>
      <c r="B1323" t="s">
        <v>121</v>
      </c>
      <c r="C1323" t="s">
        <v>148</v>
      </c>
      <c r="D1323" t="s">
        <v>146</v>
      </c>
      <c r="E1323" t="s">
        <v>146</v>
      </c>
      <c r="F1323" t="s">
        <v>146</v>
      </c>
      <c r="G1323" t="s">
        <v>146</v>
      </c>
      <c r="H1323" t="s">
        <v>148</v>
      </c>
      <c r="I1323" t="s">
        <v>146</v>
      </c>
      <c r="J1323" t="s">
        <v>146</v>
      </c>
      <c r="K1323" t="s">
        <v>146</v>
      </c>
      <c r="L1323" t="s">
        <v>146</v>
      </c>
      <c r="M1323" t="s">
        <v>146</v>
      </c>
      <c r="N1323" t="s">
        <v>146</v>
      </c>
      <c r="O1323" t="s">
        <v>146</v>
      </c>
      <c r="BB1323">
        <v>0</v>
      </c>
    </row>
    <row r="1324" spans="1:54" x14ac:dyDescent="0.25">
      <c r="A1324">
        <v>338569</v>
      </c>
      <c r="B1324" t="s">
        <v>121</v>
      </c>
      <c r="C1324" t="s">
        <v>148</v>
      </c>
      <c r="D1324" t="s">
        <v>148</v>
      </c>
      <c r="E1324" t="s">
        <v>148</v>
      </c>
      <c r="F1324" t="s">
        <v>148</v>
      </c>
      <c r="G1324" t="s">
        <v>148</v>
      </c>
      <c r="H1324" t="s">
        <v>148</v>
      </c>
      <c r="I1324" t="s">
        <v>148</v>
      </c>
      <c r="J1324" t="s">
        <v>146</v>
      </c>
      <c r="K1324" t="s">
        <v>146</v>
      </c>
      <c r="L1324" t="s">
        <v>146</v>
      </c>
      <c r="M1324" t="s">
        <v>146</v>
      </c>
      <c r="N1324" t="s">
        <v>146</v>
      </c>
      <c r="O1324" t="s">
        <v>146</v>
      </c>
      <c r="BB1324">
        <v>0</v>
      </c>
    </row>
    <row r="1325" spans="1:54" x14ac:dyDescent="0.25">
      <c r="A1325">
        <v>338571</v>
      </c>
      <c r="B1325" t="s">
        <v>121</v>
      </c>
      <c r="C1325" t="s">
        <v>148</v>
      </c>
      <c r="D1325" t="s">
        <v>148</v>
      </c>
      <c r="E1325" t="s">
        <v>146</v>
      </c>
      <c r="F1325" t="s">
        <v>146</v>
      </c>
      <c r="G1325" t="s">
        <v>146</v>
      </c>
      <c r="H1325" t="s">
        <v>146</v>
      </c>
      <c r="I1325" t="s">
        <v>146</v>
      </c>
      <c r="J1325" t="s">
        <v>146</v>
      </c>
      <c r="K1325" t="s">
        <v>146</v>
      </c>
      <c r="L1325" t="s">
        <v>146</v>
      </c>
      <c r="M1325" t="s">
        <v>146</v>
      </c>
      <c r="N1325" t="s">
        <v>146</v>
      </c>
      <c r="O1325" t="s">
        <v>146</v>
      </c>
      <c r="BB1325">
        <v>0</v>
      </c>
    </row>
    <row r="1326" spans="1:54" x14ac:dyDescent="0.25">
      <c r="A1326">
        <v>338572</v>
      </c>
      <c r="B1326" t="s">
        <v>121</v>
      </c>
      <c r="C1326" t="s">
        <v>149</v>
      </c>
      <c r="D1326" t="s">
        <v>149</v>
      </c>
      <c r="E1326" t="s">
        <v>148</v>
      </c>
      <c r="F1326" t="s">
        <v>148</v>
      </c>
      <c r="G1326" t="s">
        <v>149</v>
      </c>
      <c r="H1326" t="s">
        <v>148</v>
      </c>
      <c r="I1326" t="s">
        <v>148</v>
      </c>
      <c r="J1326" t="s">
        <v>148</v>
      </c>
      <c r="K1326" t="s">
        <v>146</v>
      </c>
      <c r="L1326" t="s">
        <v>146</v>
      </c>
      <c r="M1326" t="s">
        <v>146</v>
      </c>
      <c r="N1326" t="s">
        <v>146</v>
      </c>
      <c r="O1326" t="s">
        <v>146</v>
      </c>
      <c r="BB1326">
        <v>0</v>
      </c>
    </row>
    <row r="1327" spans="1:54" x14ac:dyDescent="0.25">
      <c r="A1327">
        <v>338573</v>
      </c>
      <c r="B1327" t="s">
        <v>121</v>
      </c>
      <c r="F1327" t="s">
        <v>149</v>
      </c>
      <c r="G1327" t="s">
        <v>149</v>
      </c>
      <c r="H1327" t="s">
        <v>149</v>
      </c>
      <c r="J1327" t="s">
        <v>149</v>
      </c>
      <c r="K1327" t="s">
        <v>149</v>
      </c>
      <c r="L1327" t="s">
        <v>148</v>
      </c>
      <c r="M1327" t="s">
        <v>149</v>
      </c>
      <c r="N1327" t="s">
        <v>149</v>
      </c>
      <c r="O1327" t="s">
        <v>146</v>
      </c>
      <c r="BB1327">
        <v>0</v>
      </c>
    </row>
    <row r="1328" spans="1:54" x14ac:dyDescent="0.25">
      <c r="A1328">
        <v>338576</v>
      </c>
      <c r="B1328" t="s">
        <v>121</v>
      </c>
      <c r="C1328" t="s">
        <v>148</v>
      </c>
      <c r="D1328" t="s">
        <v>146</v>
      </c>
      <c r="E1328" t="s">
        <v>146</v>
      </c>
      <c r="F1328" t="s">
        <v>148</v>
      </c>
      <c r="G1328" t="s">
        <v>146</v>
      </c>
      <c r="I1328" t="s">
        <v>146</v>
      </c>
      <c r="J1328" t="s">
        <v>146</v>
      </c>
      <c r="K1328" t="s">
        <v>146</v>
      </c>
      <c r="L1328" t="s">
        <v>146</v>
      </c>
      <c r="M1328" t="s">
        <v>146</v>
      </c>
      <c r="N1328" t="s">
        <v>146</v>
      </c>
      <c r="O1328" t="s">
        <v>146</v>
      </c>
      <c r="BB1328">
        <v>0</v>
      </c>
    </row>
    <row r="1329" spans="1:54" x14ac:dyDescent="0.25">
      <c r="A1329">
        <v>338577</v>
      </c>
      <c r="B1329" t="s">
        <v>121</v>
      </c>
      <c r="C1329" t="s">
        <v>148</v>
      </c>
      <c r="D1329" t="s">
        <v>148</v>
      </c>
      <c r="E1329" t="s">
        <v>148</v>
      </c>
      <c r="F1329" t="s">
        <v>148</v>
      </c>
      <c r="G1329" t="s">
        <v>148</v>
      </c>
      <c r="H1329" t="s">
        <v>148</v>
      </c>
      <c r="I1329" t="s">
        <v>148</v>
      </c>
      <c r="J1329" t="s">
        <v>146</v>
      </c>
      <c r="K1329" t="s">
        <v>146</v>
      </c>
      <c r="L1329" t="s">
        <v>146</v>
      </c>
      <c r="M1329" t="s">
        <v>146</v>
      </c>
      <c r="N1329" t="s">
        <v>146</v>
      </c>
      <c r="O1329" t="s">
        <v>146</v>
      </c>
      <c r="BB1329">
        <v>0</v>
      </c>
    </row>
    <row r="1330" spans="1:54" x14ac:dyDescent="0.25">
      <c r="A1330">
        <v>338581</v>
      </c>
      <c r="B1330" t="s">
        <v>121</v>
      </c>
      <c r="F1330" t="s">
        <v>146</v>
      </c>
      <c r="G1330" t="s">
        <v>146</v>
      </c>
      <c r="H1330" t="s">
        <v>148</v>
      </c>
      <c r="K1330" t="s">
        <v>146</v>
      </c>
      <c r="L1330" t="s">
        <v>146</v>
      </c>
      <c r="M1330" t="s">
        <v>146</v>
      </c>
      <c r="N1330" t="s">
        <v>146</v>
      </c>
      <c r="O1330" t="s">
        <v>146</v>
      </c>
      <c r="BB1330">
        <v>0</v>
      </c>
    </row>
    <row r="1331" spans="1:54" x14ac:dyDescent="0.25">
      <c r="A1331">
        <v>338586</v>
      </c>
      <c r="B1331" t="s">
        <v>121</v>
      </c>
      <c r="E1331" t="s">
        <v>148</v>
      </c>
      <c r="F1331" t="s">
        <v>148</v>
      </c>
      <c r="G1331" t="s">
        <v>148</v>
      </c>
      <c r="H1331" t="s">
        <v>148</v>
      </c>
      <c r="I1331" t="s">
        <v>148</v>
      </c>
      <c r="J1331" t="s">
        <v>146</v>
      </c>
      <c r="K1331" t="s">
        <v>146</v>
      </c>
      <c r="L1331" t="s">
        <v>146</v>
      </c>
      <c r="M1331" t="s">
        <v>146</v>
      </c>
      <c r="N1331" t="s">
        <v>146</v>
      </c>
      <c r="O1331" t="s">
        <v>146</v>
      </c>
      <c r="BB1331">
        <v>0</v>
      </c>
    </row>
    <row r="1332" spans="1:54" x14ac:dyDescent="0.25">
      <c r="A1332">
        <v>338589</v>
      </c>
      <c r="B1332" t="s">
        <v>121</v>
      </c>
      <c r="C1332" t="s">
        <v>148</v>
      </c>
      <c r="D1332" t="s">
        <v>148</v>
      </c>
      <c r="E1332" t="s">
        <v>148</v>
      </c>
      <c r="F1332" t="s">
        <v>148</v>
      </c>
      <c r="G1332" t="s">
        <v>148</v>
      </c>
      <c r="H1332" t="s">
        <v>148</v>
      </c>
      <c r="I1332" t="s">
        <v>148</v>
      </c>
      <c r="J1332" t="s">
        <v>146</v>
      </c>
      <c r="K1332" t="s">
        <v>146</v>
      </c>
      <c r="L1332" t="s">
        <v>146</v>
      </c>
      <c r="M1332" t="s">
        <v>146</v>
      </c>
      <c r="N1332" t="s">
        <v>146</v>
      </c>
      <c r="O1332" t="s">
        <v>146</v>
      </c>
      <c r="BB1332">
        <v>0</v>
      </c>
    </row>
    <row r="1333" spans="1:54" x14ac:dyDescent="0.25">
      <c r="A1333">
        <v>338594</v>
      </c>
      <c r="B1333" t="s">
        <v>121</v>
      </c>
      <c r="C1333" t="s">
        <v>146</v>
      </c>
      <c r="E1333" t="s">
        <v>146</v>
      </c>
      <c r="F1333" t="s">
        <v>148</v>
      </c>
      <c r="G1333" t="s">
        <v>146</v>
      </c>
      <c r="H1333" t="s">
        <v>148</v>
      </c>
      <c r="I1333" t="s">
        <v>148</v>
      </c>
      <c r="J1333" t="s">
        <v>146</v>
      </c>
      <c r="K1333" t="s">
        <v>146</v>
      </c>
      <c r="L1333" t="s">
        <v>146</v>
      </c>
      <c r="M1333" t="s">
        <v>146</v>
      </c>
      <c r="N1333" t="s">
        <v>146</v>
      </c>
      <c r="O1333" t="s">
        <v>146</v>
      </c>
      <c r="BB1333">
        <v>0</v>
      </c>
    </row>
    <row r="1334" spans="1:54" x14ac:dyDescent="0.25">
      <c r="A1334">
        <v>338596</v>
      </c>
      <c r="B1334" t="s">
        <v>121</v>
      </c>
      <c r="C1334" t="s">
        <v>148</v>
      </c>
      <c r="D1334" t="s">
        <v>148</v>
      </c>
      <c r="E1334" t="s">
        <v>148</v>
      </c>
      <c r="F1334" t="s">
        <v>148</v>
      </c>
      <c r="G1334" t="s">
        <v>148</v>
      </c>
      <c r="H1334" t="s">
        <v>148</v>
      </c>
      <c r="I1334" t="s">
        <v>148</v>
      </c>
      <c r="J1334" t="s">
        <v>146</v>
      </c>
      <c r="K1334" t="s">
        <v>146</v>
      </c>
      <c r="L1334" t="s">
        <v>146</v>
      </c>
      <c r="M1334" t="s">
        <v>146</v>
      </c>
      <c r="N1334" t="s">
        <v>146</v>
      </c>
      <c r="O1334" t="s">
        <v>146</v>
      </c>
      <c r="BB1334">
        <v>0</v>
      </c>
    </row>
    <row r="1335" spans="1:54" x14ac:dyDescent="0.25">
      <c r="A1335">
        <v>338603</v>
      </c>
      <c r="B1335" t="s">
        <v>121</v>
      </c>
      <c r="C1335" t="s">
        <v>146</v>
      </c>
      <c r="D1335" t="s">
        <v>146</v>
      </c>
      <c r="E1335" t="s">
        <v>148</v>
      </c>
      <c r="F1335" t="s">
        <v>146</v>
      </c>
      <c r="G1335" t="s">
        <v>148</v>
      </c>
      <c r="H1335" t="s">
        <v>146</v>
      </c>
      <c r="I1335" t="s">
        <v>148</v>
      </c>
      <c r="J1335" t="s">
        <v>146</v>
      </c>
      <c r="K1335" t="s">
        <v>146</v>
      </c>
      <c r="L1335" t="s">
        <v>146</v>
      </c>
      <c r="M1335" t="s">
        <v>148</v>
      </c>
      <c r="N1335" t="s">
        <v>146</v>
      </c>
      <c r="O1335" t="s">
        <v>146</v>
      </c>
      <c r="BB1335">
        <v>0</v>
      </c>
    </row>
    <row r="1336" spans="1:54" x14ac:dyDescent="0.25">
      <c r="A1336">
        <v>338604</v>
      </c>
      <c r="B1336" t="s">
        <v>121</v>
      </c>
      <c r="C1336" t="s">
        <v>149</v>
      </c>
      <c r="D1336" t="s">
        <v>148</v>
      </c>
      <c r="E1336" t="s">
        <v>149</v>
      </c>
      <c r="F1336" t="s">
        <v>148</v>
      </c>
      <c r="G1336" t="s">
        <v>148</v>
      </c>
      <c r="H1336" t="s">
        <v>148</v>
      </c>
      <c r="I1336" t="s">
        <v>148</v>
      </c>
      <c r="J1336" t="s">
        <v>146</v>
      </c>
      <c r="K1336" t="s">
        <v>146</v>
      </c>
      <c r="L1336" t="s">
        <v>146</v>
      </c>
      <c r="M1336" t="s">
        <v>146</v>
      </c>
      <c r="N1336" t="s">
        <v>146</v>
      </c>
      <c r="O1336" t="s">
        <v>146</v>
      </c>
      <c r="BB1336">
        <v>0</v>
      </c>
    </row>
    <row r="1337" spans="1:54" x14ac:dyDescent="0.25">
      <c r="A1337">
        <v>338605</v>
      </c>
      <c r="B1337" t="s">
        <v>121</v>
      </c>
      <c r="C1337" t="s">
        <v>148</v>
      </c>
      <c r="D1337" t="s">
        <v>148</v>
      </c>
      <c r="F1337" t="s">
        <v>146</v>
      </c>
      <c r="G1337" t="s">
        <v>146</v>
      </c>
      <c r="J1337" t="s">
        <v>148</v>
      </c>
      <c r="K1337" t="s">
        <v>146</v>
      </c>
      <c r="L1337" t="s">
        <v>146</v>
      </c>
      <c r="M1337" t="s">
        <v>148</v>
      </c>
      <c r="N1337" t="s">
        <v>146</v>
      </c>
      <c r="O1337" t="s">
        <v>146</v>
      </c>
      <c r="BB1337">
        <v>0</v>
      </c>
    </row>
    <row r="1338" spans="1:54" x14ac:dyDescent="0.25">
      <c r="A1338">
        <v>338609</v>
      </c>
      <c r="B1338" t="s">
        <v>121</v>
      </c>
      <c r="C1338" t="s">
        <v>148</v>
      </c>
      <c r="D1338" t="s">
        <v>148</v>
      </c>
      <c r="E1338" t="s">
        <v>146</v>
      </c>
      <c r="F1338" t="s">
        <v>146</v>
      </c>
      <c r="G1338" t="s">
        <v>148</v>
      </c>
      <c r="H1338" t="s">
        <v>148</v>
      </c>
      <c r="I1338" t="s">
        <v>146</v>
      </c>
      <c r="J1338" t="s">
        <v>148</v>
      </c>
      <c r="K1338" t="s">
        <v>146</v>
      </c>
      <c r="L1338" t="s">
        <v>146</v>
      </c>
      <c r="M1338" t="s">
        <v>146</v>
      </c>
      <c r="N1338" t="s">
        <v>146</v>
      </c>
      <c r="O1338" t="s">
        <v>146</v>
      </c>
      <c r="BB1338">
        <v>0</v>
      </c>
    </row>
    <row r="1339" spans="1:54" x14ac:dyDescent="0.25">
      <c r="A1339">
        <v>338619</v>
      </c>
      <c r="B1339" t="s">
        <v>121</v>
      </c>
      <c r="C1339" t="s">
        <v>148</v>
      </c>
      <c r="D1339" t="s">
        <v>148</v>
      </c>
      <c r="E1339" t="s">
        <v>146</v>
      </c>
      <c r="F1339" t="s">
        <v>148</v>
      </c>
      <c r="G1339" t="s">
        <v>146</v>
      </c>
      <c r="H1339" t="s">
        <v>148</v>
      </c>
      <c r="I1339" t="s">
        <v>148</v>
      </c>
      <c r="J1339" t="s">
        <v>146</v>
      </c>
      <c r="K1339" t="s">
        <v>146</v>
      </c>
      <c r="L1339" t="s">
        <v>146</v>
      </c>
      <c r="M1339" t="s">
        <v>146</v>
      </c>
      <c r="N1339" t="s">
        <v>146</v>
      </c>
      <c r="O1339" t="s">
        <v>146</v>
      </c>
      <c r="BB1339">
        <v>0</v>
      </c>
    </row>
    <row r="1340" spans="1:54" x14ac:dyDescent="0.25">
      <c r="A1340">
        <v>338630</v>
      </c>
      <c r="B1340" t="s">
        <v>121</v>
      </c>
      <c r="C1340" t="s">
        <v>149</v>
      </c>
      <c r="G1340" t="s">
        <v>148</v>
      </c>
      <c r="H1340" t="s">
        <v>148</v>
      </c>
      <c r="I1340" t="s">
        <v>146</v>
      </c>
      <c r="J1340" t="s">
        <v>146</v>
      </c>
      <c r="K1340" t="s">
        <v>148</v>
      </c>
      <c r="L1340" t="s">
        <v>146</v>
      </c>
      <c r="M1340" t="s">
        <v>146</v>
      </c>
      <c r="N1340" t="s">
        <v>146</v>
      </c>
      <c r="O1340" t="s">
        <v>146</v>
      </c>
      <c r="BB1340">
        <v>0</v>
      </c>
    </row>
    <row r="1341" spans="1:54" x14ac:dyDescent="0.25">
      <c r="A1341">
        <v>338632</v>
      </c>
      <c r="B1341" t="s">
        <v>121</v>
      </c>
      <c r="C1341" t="s">
        <v>148</v>
      </c>
      <c r="D1341" t="s">
        <v>146</v>
      </c>
      <c r="E1341" t="s">
        <v>146</v>
      </c>
      <c r="F1341" t="s">
        <v>146</v>
      </c>
      <c r="G1341" t="s">
        <v>148</v>
      </c>
      <c r="H1341" t="s">
        <v>148</v>
      </c>
      <c r="I1341" t="s">
        <v>146</v>
      </c>
      <c r="J1341" t="s">
        <v>146</v>
      </c>
      <c r="K1341" t="s">
        <v>146</v>
      </c>
      <c r="L1341" t="s">
        <v>146</v>
      </c>
      <c r="M1341" t="s">
        <v>146</v>
      </c>
      <c r="N1341" t="s">
        <v>146</v>
      </c>
      <c r="O1341" t="s">
        <v>146</v>
      </c>
      <c r="BB1341">
        <v>0</v>
      </c>
    </row>
    <row r="1342" spans="1:54" x14ac:dyDescent="0.25">
      <c r="A1342">
        <v>338636</v>
      </c>
      <c r="B1342" t="s">
        <v>121</v>
      </c>
      <c r="C1342" t="s">
        <v>148</v>
      </c>
      <c r="D1342" t="s">
        <v>148</v>
      </c>
      <c r="E1342" t="s">
        <v>146</v>
      </c>
      <c r="F1342" t="s">
        <v>146</v>
      </c>
      <c r="G1342" t="s">
        <v>146</v>
      </c>
      <c r="H1342" t="s">
        <v>146</v>
      </c>
      <c r="I1342" t="s">
        <v>146</v>
      </c>
      <c r="J1342" t="s">
        <v>146</v>
      </c>
      <c r="K1342" t="s">
        <v>146</v>
      </c>
      <c r="L1342" t="s">
        <v>146</v>
      </c>
      <c r="M1342" t="s">
        <v>146</v>
      </c>
      <c r="N1342" t="s">
        <v>146</v>
      </c>
      <c r="O1342" t="s">
        <v>146</v>
      </c>
      <c r="BB1342">
        <v>0</v>
      </c>
    </row>
    <row r="1343" spans="1:54" x14ac:dyDescent="0.25">
      <c r="A1343">
        <v>338641</v>
      </c>
      <c r="B1343" t="s">
        <v>121</v>
      </c>
      <c r="C1343" t="s">
        <v>148</v>
      </c>
      <c r="D1343" t="s">
        <v>148</v>
      </c>
      <c r="E1343" t="s">
        <v>148</v>
      </c>
      <c r="F1343" t="s">
        <v>148</v>
      </c>
      <c r="G1343" t="s">
        <v>148</v>
      </c>
      <c r="I1343" t="s">
        <v>148</v>
      </c>
      <c r="J1343" t="s">
        <v>146</v>
      </c>
      <c r="K1343" t="s">
        <v>146</v>
      </c>
      <c r="L1343" t="s">
        <v>146</v>
      </c>
      <c r="M1343" t="s">
        <v>146</v>
      </c>
      <c r="N1343" t="s">
        <v>146</v>
      </c>
      <c r="O1343" t="s">
        <v>146</v>
      </c>
      <c r="BB1343">
        <v>0</v>
      </c>
    </row>
    <row r="1344" spans="1:54" x14ac:dyDescent="0.25">
      <c r="A1344">
        <v>338648</v>
      </c>
      <c r="B1344" t="s">
        <v>121</v>
      </c>
      <c r="D1344" t="s">
        <v>148</v>
      </c>
      <c r="E1344" t="s">
        <v>148</v>
      </c>
      <c r="F1344" t="s">
        <v>148</v>
      </c>
      <c r="G1344" t="s">
        <v>146</v>
      </c>
      <c r="H1344" t="s">
        <v>146</v>
      </c>
      <c r="I1344" t="s">
        <v>148</v>
      </c>
      <c r="J1344" t="s">
        <v>146</v>
      </c>
      <c r="K1344" t="s">
        <v>146</v>
      </c>
      <c r="L1344" t="s">
        <v>146</v>
      </c>
      <c r="M1344" t="s">
        <v>146</v>
      </c>
      <c r="N1344" t="s">
        <v>146</v>
      </c>
      <c r="O1344" t="s">
        <v>146</v>
      </c>
      <c r="BB1344">
        <v>0</v>
      </c>
    </row>
    <row r="1345" spans="1:54" x14ac:dyDescent="0.25">
      <c r="A1345">
        <v>338649</v>
      </c>
      <c r="B1345" t="s">
        <v>121</v>
      </c>
      <c r="E1345" t="s">
        <v>148</v>
      </c>
      <c r="F1345" t="s">
        <v>149</v>
      </c>
      <c r="G1345" t="s">
        <v>148</v>
      </c>
      <c r="H1345" t="s">
        <v>148</v>
      </c>
      <c r="J1345" t="s">
        <v>146</v>
      </c>
      <c r="K1345" t="s">
        <v>148</v>
      </c>
      <c r="L1345" t="s">
        <v>146</v>
      </c>
      <c r="M1345" t="s">
        <v>148</v>
      </c>
      <c r="N1345" t="s">
        <v>146</v>
      </c>
      <c r="O1345" t="s">
        <v>146</v>
      </c>
      <c r="BB1345">
        <v>0</v>
      </c>
    </row>
    <row r="1346" spans="1:54" x14ac:dyDescent="0.25">
      <c r="A1346">
        <v>338655</v>
      </c>
      <c r="B1346" t="s">
        <v>121</v>
      </c>
      <c r="C1346" t="s">
        <v>149</v>
      </c>
      <c r="E1346" t="s">
        <v>149</v>
      </c>
      <c r="F1346" t="s">
        <v>149</v>
      </c>
      <c r="G1346" t="s">
        <v>149</v>
      </c>
      <c r="H1346" t="s">
        <v>149</v>
      </c>
      <c r="I1346" t="s">
        <v>149</v>
      </c>
      <c r="J1346" t="s">
        <v>146</v>
      </c>
      <c r="K1346" t="s">
        <v>146</v>
      </c>
      <c r="L1346" t="s">
        <v>146</v>
      </c>
      <c r="M1346" t="s">
        <v>146</v>
      </c>
      <c r="N1346" t="s">
        <v>146</v>
      </c>
      <c r="O1346" t="s">
        <v>146</v>
      </c>
      <c r="BB1346">
        <v>0</v>
      </c>
    </row>
    <row r="1347" spans="1:54" x14ac:dyDescent="0.25">
      <c r="A1347">
        <v>338657</v>
      </c>
      <c r="B1347" t="s">
        <v>121</v>
      </c>
      <c r="C1347" t="s">
        <v>148</v>
      </c>
      <c r="D1347" t="s">
        <v>148</v>
      </c>
      <c r="E1347" t="s">
        <v>146</v>
      </c>
      <c r="F1347" t="s">
        <v>146</v>
      </c>
      <c r="G1347" t="s">
        <v>146</v>
      </c>
      <c r="H1347" t="s">
        <v>146</v>
      </c>
      <c r="I1347" t="s">
        <v>146</v>
      </c>
      <c r="J1347" t="s">
        <v>146</v>
      </c>
      <c r="K1347" t="s">
        <v>146</v>
      </c>
      <c r="L1347" t="s">
        <v>146</v>
      </c>
      <c r="M1347" t="s">
        <v>146</v>
      </c>
      <c r="N1347" t="s">
        <v>146</v>
      </c>
      <c r="O1347" t="s">
        <v>146</v>
      </c>
      <c r="BB1347">
        <v>0</v>
      </c>
    </row>
    <row r="1348" spans="1:54" x14ac:dyDescent="0.25">
      <c r="A1348">
        <v>338659</v>
      </c>
      <c r="B1348" t="s">
        <v>121</v>
      </c>
      <c r="C1348" t="s">
        <v>146</v>
      </c>
      <c r="D1348" t="s">
        <v>148</v>
      </c>
      <c r="E1348" t="s">
        <v>148</v>
      </c>
      <c r="F1348" t="s">
        <v>148</v>
      </c>
      <c r="G1348" t="s">
        <v>146</v>
      </c>
      <c r="H1348" t="s">
        <v>148</v>
      </c>
      <c r="I1348" t="s">
        <v>146</v>
      </c>
      <c r="J1348" t="s">
        <v>146</v>
      </c>
      <c r="K1348" t="s">
        <v>146</v>
      </c>
      <c r="L1348" t="s">
        <v>146</v>
      </c>
      <c r="M1348" t="s">
        <v>146</v>
      </c>
      <c r="N1348" t="s">
        <v>146</v>
      </c>
      <c r="O1348" t="s">
        <v>146</v>
      </c>
      <c r="BB1348">
        <v>0</v>
      </c>
    </row>
    <row r="1349" spans="1:54" x14ac:dyDescent="0.25">
      <c r="A1349">
        <v>338662</v>
      </c>
      <c r="B1349" t="s">
        <v>121</v>
      </c>
      <c r="C1349" t="s">
        <v>148</v>
      </c>
      <c r="D1349" t="s">
        <v>146</v>
      </c>
      <c r="E1349" t="s">
        <v>148</v>
      </c>
      <c r="F1349" t="s">
        <v>146</v>
      </c>
      <c r="G1349" t="s">
        <v>148</v>
      </c>
      <c r="H1349" t="s">
        <v>146</v>
      </c>
      <c r="I1349" t="s">
        <v>148</v>
      </c>
      <c r="J1349" t="s">
        <v>146</v>
      </c>
      <c r="K1349" t="s">
        <v>146</v>
      </c>
      <c r="L1349" t="s">
        <v>146</v>
      </c>
      <c r="M1349" t="s">
        <v>146</v>
      </c>
      <c r="N1349" t="s">
        <v>146</v>
      </c>
      <c r="O1349" t="s">
        <v>146</v>
      </c>
      <c r="BB1349">
        <v>0</v>
      </c>
    </row>
    <row r="1350" spans="1:54" x14ac:dyDescent="0.25">
      <c r="A1350">
        <v>338665</v>
      </c>
      <c r="B1350" t="s">
        <v>121</v>
      </c>
      <c r="C1350" t="s">
        <v>148</v>
      </c>
      <c r="D1350" t="s">
        <v>148</v>
      </c>
      <c r="E1350" t="s">
        <v>148</v>
      </c>
      <c r="F1350" t="s">
        <v>148</v>
      </c>
      <c r="G1350" t="s">
        <v>148</v>
      </c>
      <c r="H1350" t="s">
        <v>148</v>
      </c>
      <c r="I1350" t="s">
        <v>148</v>
      </c>
      <c r="J1350" t="s">
        <v>146</v>
      </c>
      <c r="K1350" t="s">
        <v>146</v>
      </c>
      <c r="L1350" t="s">
        <v>146</v>
      </c>
      <c r="M1350" t="s">
        <v>146</v>
      </c>
      <c r="N1350" t="s">
        <v>146</v>
      </c>
      <c r="O1350" t="s">
        <v>146</v>
      </c>
      <c r="BB1350">
        <v>0</v>
      </c>
    </row>
    <row r="1351" spans="1:54" x14ac:dyDescent="0.25">
      <c r="A1351">
        <v>338666</v>
      </c>
      <c r="B1351" t="s">
        <v>121</v>
      </c>
      <c r="C1351" t="s">
        <v>148</v>
      </c>
      <c r="D1351" t="s">
        <v>146</v>
      </c>
      <c r="E1351" t="s">
        <v>146</v>
      </c>
      <c r="G1351" t="s">
        <v>148</v>
      </c>
      <c r="H1351" t="s">
        <v>148</v>
      </c>
      <c r="I1351" t="s">
        <v>148</v>
      </c>
      <c r="J1351" t="s">
        <v>146</v>
      </c>
      <c r="K1351" t="s">
        <v>146</v>
      </c>
      <c r="L1351" t="s">
        <v>146</v>
      </c>
      <c r="M1351" t="s">
        <v>146</v>
      </c>
      <c r="N1351" t="s">
        <v>146</v>
      </c>
      <c r="O1351" t="s">
        <v>146</v>
      </c>
      <c r="BB1351">
        <v>0</v>
      </c>
    </row>
    <row r="1352" spans="1:54" x14ac:dyDescent="0.25">
      <c r="A1352">
        <v>338667</v>
      </c>
      <c r="B1352" t="s">
        <v>121</v>
      </c>
      <c r="I1352" t="s">
        <v>148</v>
      </c>
      <c r="J1352" t="s">
        <v>146</v>
      </c>
      <c r="K1352" t="s">
        <v>146</v>
      </c>
      <c r="L1352" t="s">
        <v>146</v>
      </c>
      <c r="M1352" t="s">
        <v>146</v>
      </c>
      <c r="N1352" t="s">
        <v>146</v>
      </c>
      <c r="O1352" t="s">
        <v>146</v>
      </c>
      <c r="BB1352">
        <v>0</v>
      </c>
    </row>
    <row r="1353" spans="1:54" x14ac:dyDescent="0.25">
      <c r="A1353">
        <v>338679</v>
      </c>
      <c r="B1353" t="s">
        <v>121</v>
      </c>
      <c r="C1353" t="s">
        <v>146</v>
      </c>
      <c r="D1353" t="s">
        <v>148</v>
      </c>
      <c r="E1353" t="s">
        <v>148</v>
      </c>
      <c r="F1353" t="s">
        <v>148</v>
      </c>
      <c r="G1353" t="s">
        <v>148</v>
      </c>
      <c r="H1353" t="s">
        <v>148</v>
      </c>
      <c r="I1353" t="s">
        <v>148</v>
      </c>
      <c r="J1353" t="s">
        <v>146</v>
      </c>
      <c r="K1353" t="s">
        <v>146</v>
      </c>
      <c r="L1353" t="s">
        <v>146</v>
      </c>
      <c r="M1353" t="s">
        <v>146</v>
      </c>
      <c r="N1353" t="s">
        <v>146</v>
      </c>
      <c r="O1353" t="s">
        <v>146</v>
      </c>
      <c r="BB1353">
        <v>0</v>
      </c>
    </row>
    <row r="1354" spans="1:54" x14ac:dyDescent="0.25">
      <c r="A1354">
        <v>338681</v>
      </c>
      <c r="B1354" t="s">
        <v>121</v>
      </c>
      <c r="C1354" t="s">
        <v>149</v>
      </c>
      <c r="D1354" t="s">
        <v>149</v>
      </c>
      <c r="E1354" t="s">
        <v>149</v>
      </c>
      <c r="F1354" t="s">
        <v>148</v>
      </c>
      <c r="G1354" t="s">
        <v>149</v>
      </c>
      <c r="H1354" t="s">
        <v>148</v>
      </c>
      <c r="I1354" t="s">
        <v>148</v>
      </c>
      <c r="J1354" t="s">
        <v>146</v>
      </c>
      <c r="K1354" t="s">
        <v>146</v>
      </c>
      <c r="L1354" t="s">
        <v>146</v>
      </c>
      <c r="M1354" t="s">
        <v>146</v>
      </c>
      <c r="N1354" t="s">
        <v>146</v>
      </c>
      <c r="O1354" t="s">
        <v>146</v>
      </c>
      <c r="BB1354">
        <v>0</v>
      </c>
    </row>
    <row r="1355" spans="1:54" x14ac:dyDescent="0.25">
      <c r="A1355">
        <v>338690</v>
      </c>
      <c r="B1355" t="s">
        <v>121</v>
      </c>
      <c r="C1355" t="s">
        <v>148</v>
      </c>
      <c r="D1355" t="s">
        <v>148</v>
      </c>
      <c r="E1355" t="s">
        <v>148</v>
      </c>
      <c r="F1355" t="s">
        <v>148</v>
      </c>
      <c r="G1355" t="s">
        <v>148</v>
      </c>
      <c r="H1355" t="s">
        <v>148</v>
      </c>
      <c r="I1355" t="s">
        <v>148</v>
      </c>
      <c r="J1355" t="s">
        <v>146</v>
      </c>
      <c r="K1355" t="s">
        <v>146</v>
      </c>
      <c r="L1355" t="s">
        <v>146</v>
      </c>
      <c r="M1355" t="s">
        <v>146</v>
      </c>
      <c r="N1355" t="s">
        <v>146</v>
      </c>
      <c r="O1355" t="s">
        <v>146</v>
      </c>
      <c r="BB1355">
        <v>0</v>
      </c>
    </row>
    <row r="1356" spans="1:54" x14ac:dyDescent="0.25">
      <c r="A1356">
        <v>338691</v>
      </c>
      <c r="B1356" t="s">
        <v>121</v>
      </c>
      <c r="D1356" t="s">
        <v>148</v>
      </c>
      <c r="E1356" t="s">
        <v>148</v>
      </c>
      <c r="F1356" t="s">
        <v>148</v>
      </c>
      <c r="G1356" t="s">
        <v>148</v>
      </c>
      <c r="H1356" t="s">
        <v>148</v>
      </c>
      <c r="I1356" t="s">
        <v>148</v>
      </c>
      <c r="J1356" t="s">
        <v>146</v>
      </c>
      <c r="K1356" t="s">
        <v>146</v>
      </c>
      <c r="L1356" t="s">
        <v>146</v>
      </c>
      <c r="M1356" t="s">
        <v>146</v>
      </c>
      <c r="N1356" t="s">
        <v>146</v>
      </c>
      <c r="O1356" t="s">
        <v>146</v>
      </c>
      <c r="BB1356">
        <v>0</v>
      </c>
    </row>
    <row r="1357" spans="1:54" x14ac:dyDescent="0.25">
      <c r="A1357">
        <v>338694</v>
      </c>
      <c r="B1357" t="s">
        <v>121</v>
      </c>
      <c r="D1357" t="s">
        <v>148</v>
      </c>
      <c r="E1357" t="s">
        <v>148</v>
      </c>
      <c r="F1357" t="s">
        <v>148</v>
      </c>
      <c r="G1357" t="s">
        <v>148</v>
      </c>
      <c r="H1357" t="s">
        <v>146</v>
      </c>
      <c r="I1357" t="s">
        <v>146</v>
      </c>
      <c r="J1357" t="s">
        <v>146</v>
      </c>
      <c r="K1357" t="s">
        <v>146</v>
      </c>
      <c r="L1357" t="s">
        <v>146</v>
      </c>
      <c r="M1357" t="s">
        <v>146</v>
      </c>
      <c r="N1357" t="s">
        <v>146</v>
      </c>
      <c r="O1357" t="s">
        <v>146</v>
      </c>
      <c r="BB1357">
        <v>0</v>
      </c>
    </row>
    <row r="1358" spans="1:54" x14ac:dyDescent="0.25">
      <c r="A1358">
        <v>338698</v>
      </c>
      <c r="B1358" t="s">
        <v>121</v>
      </c>
      <c r="C1358" t="s">
        <v>148</v>
      </c>
      <c r="D1358" t="s">
        <v>148</v>
      </c>
      <c r="E1358" t="s">
        <v>148</v>
      </c>
      <c r="F1358" t="s">
        <v>148</v>
      </c>
      <c r="G1358" t="s">
        <v>148</v>
      </c>
      <c r="H1358" t="s">
        <v>148</v>
      </c>
      <c r="I1358" t="s">
        <v>148</v>
      </c>
      <c r="J1358" t="s">
        <v>146</v>
      </c>
      <c r="K1358" t="s">
        <v>146</v>
      </c>
      <c r="L1358" t="s">
        <v>146</v>
      </c>
      <c r="M1358" t="s">
        <v>146</v>
      </c>
      <c r="N1358" t="s">
        <v>146</v>
      </c>
      <c r="O1358" t="s">
        <v>146</v>
      </c>
      <c r="BB1358">
        <v>0</v>
      </c>
    </row>
    <row r="1359" spans="1:54" x14ac:dyDescent="0.25">
      <c r="A1359">
        <v>338706</v>
      </c>
      <c r="B1359" t="s">
        <v>121</v>
      </c>
      <c r="D1359" t="s">
        <v>146</v>
      </c>
      <c r="E1359" t="s">
        <v>148</v>
      </c>
      <c r="F1359" t="s">
        <v>148</v>
      </c>
      <c r="H1359" t="s">
        <v>146</v>
      </c>
      <c r="I1359" t="s">
        <v>146</v>
      </c>
      <c r="J1359" t="s">
        <v>146</v>
      </c>
      <c r="K1359" t="s">
        <v>146</v>
      </c>
      <c r="L1359" t="s">
        <v>146</v>
      </c>
      <c r="M1359" t="s">
        <v>146</v>
      </c>
      <c r="N1359" t="s">
        <v>146</v>
      </c>
      <c r="O1359" t="s">
        <v>146</v>
      </c>
      <c r="BB1359">
        <v>0</v>
      </c>
    </row>
    <row r="1360" spans="1:54" x14ac:dyDescent="0.25">
      <c r="A1360">
        <v>338710</v>
      </c>
      <c r="B1360" t="s">
        <v>121</v>
      </c>
      <c r="C1360" t="s">
        <v>148</v>
      </c>
      <c r="D1360" t="s">
        <v>146</v>
      </c>
      <c r="E1360" t="s">
        <v>148</v>
      </c>
      <c r="F1360" t="s">
        <v>148</v>
      </c>
      <c r="G1360" t="s">
        <v>148</v>
      </c>
      <c r="H1360" t="s">
        <v>148</v>
      </c>
      <c r="I1360" t="s">
        <v>146</v>
      </c>
      <c r="J1360" t="s">
        <v>146</v>
      </c>
      <c r="K1360" t="s">
        <v>146</v>
      </c>
      <c r="L1360" t="s">
        <v>146</v>
      </c>
      <c r="M1360" t="s">
        <v>146</v>
      </c>
      <c r="N1360" t="s">
        <v>146</v>
      </c>
      <c r="O1360" t="s">
        <v>146</v>
      </c>
      <c r="BB1360">
        <v>0</v>
      </c>
    </row>
    <row r="1361" spans="1:54" x14ac:dyDescent="0.25">
      <c r="A1361">
        <v>338713</v>
      </c>
      <c r="B1361" t="s">
        <v>121</v>
      </c>
      <c r="C1361" t="s">
        <v>148</v>
      </c>
      <c r="D1361" t="s">
        <v>148</v>
      </c>
      <c r="E1361" t="s">
        <v>148</v>
      </c>
      <c r="F1361" t="s">
        <v>148</v>
      </c>
      <c r="G1361" t="s">
        <v>148</v>
      </c>
      <c r="H1361" t="s">
        <v>148</v>
      </c>
      <c r="I1361" t="s">
        <v>148</v>
      </c>
      <c r="J1361" t="s">
        <v>146</v>
      </c>
      <c r="K1361" t="s">
        <v>146</v>
      </c>
      <c r="L1361" t="s">
        <v>146</v>
      </c>
      <c r="M1361" t="s">
        <v>146</v>
      </c>
      <c r="N1361" t="s">
        <v>146</v>
      </c>
      <c r="O1361" t="s">
        <v>146</v>
      </c>
      <c r="BB1361">
        <v>0</v>
      </c>
    </row>
    <row r="1362" spans="1:54" x14ac:dyDescent="0.25">
      <c r="A1362">
        <v>338715</v>
      </c>
      <c r="B1362" t="s">
        <v>121</v>
      </c>
      <c r="D1362" t="s">
        <v>148</v>
      </c>
      <c r="F1362" t="s">
        <v>148</v>
      </c>
      <c r="G1362" t="s">
        <v>146</v>
      </c>
      <c r="J1362" t="s">
        <v>148</v>
      </c>
      <c r="K1362" t="s">
        <v>148</v>
      </c>
      <c r="L1362" t="s">
        <v>148</v>
      </c>
      <c r="M1362" t="s">
        <v>146</v>
      </c>
      <c r="N1362" t="s">
        <v>146</v>
      </c>
      <c r="O1362" t="s">
        <v>146</v>
      </c>
      <c r="BB1362">
        <v>0</v>
      </c>
    </row>
    <row r="1363" spans="1:54" x14ac:dyDescent="0.25">
      <c r="A1363">
        <v>338718</v>
      </c>
      <c r="B1363" t="s">
        <v>121</v>
      </c>
      <c r="C1363" t="s">
        <v>149</v>
      </c>
      <c r="D1363" t="s">
        <v>149</v>
      </c>
      <c r="E1363" t="s">
        <v>149</v>
      </c>
      <c r="F1363" t="s">
        <v>149</v>
      </c>
      <c r="G1363" t="s">
        <v>149</v>
      </c>
      <c r="H1363" t="s">
        <v>149</v>
      </c>
      <c r="I1363" t="s">
        <v>149</v>
      </c>
      <c r="J1363" t="s">
        <v>148</v>
      </c>
      <c r="K1363" t="s">
        <v>148</v>
      </c>
      <c r="L1363" t="s">
        <v>148</v>
      </c>
      <c r="M1363" t="s">
        <v>148</v>
      </c>
      <c r="N1363" t="s">
        <v>146</v>
      </c>
      <c r="O1363" t="s">
        <v>146</v>
      </c>
      <c r="BB1363">
        <v>0</v>
      </c>
    </row>
    <row r="1364" spans="1:54" x14ac:dyDescent="0.25">
      <c r="A1364">
        <v>338721</v>
      </c>
      <c r="B1364" t="s">
        <v>121</v>
      </c>
      <c r="C1364" t="s">
        <v>148</v>
      </c>
      <c r="D1364" t="s">
        <v>146</v>
      </c>
      <c r="E1364" t="s">
        <v>148</v>
      </c>
      <c r="F1364" t="s">
        <v>149</v>
      </c>
      <c r="G1364" t="s">
        <v>148</v>
      </c>
      <c r="H1364" t="s">
        <v>146</v>
      </c>
      <c r="I1364" t="s">
        <v>146</v>
      </c>
      <c r="J1364" t="s">
        <v>146</v>
      </c>
      <c r="K1364" t="s">
        <v>146</v>
      </c>
      <c r="L1364" t="s">
        <v>148</v>
      </c>
      <c r="M1364" t="s">
        <v>146</v>
      </c>
      <c r="N1364" t="s">
        <v>146</v>
      </c>
      <c r="O1364" t="s">
        <v>146</v>
      </c>
      <c r="BB1364">
        <v>0</v>
      </c>
    </row>
    <row r="1365" spans="1:54" x14ac:dyDescent="0.25">
      <c r="A1365">
        <v>338723</v>
      </c>
      <c r="B1365" t="s">
        <v>121</v>
      </c>
      <c r="C1365" t="s">
        <v>148</v>
      </c>
      <c r="D1365" t="s">
        <v>148</v>
      </c>
      <c r="F1365" t="s">
        <v>146</v>
      </c>
      <c r="H1365" t="s">
        <v>148</v>
      </c>
      <c r="J1365" t="s">
        <v>146</v>
      </c>
      <c r="K1365" t="s">
        <v>146</v>
      </c>
      <c r="L1365" t="s">
        <v>146</v>
      </c>
      <c r="N1365" t="s">
        <v>146</v>
      </c>
      <c r="O1365" t="s">
        <v>146</v>
      </c>
      <c r="BB1365">
        <v>0</v>
      </c>
    </row>
    <row r="1366" spans="1:54" x14ac:dyDescent="0.25">
      <c r="A1366">
        <v>338728</v>
      </c>
      <c r="B1366" t="s">
        <v>121</v>
      </c>
      <c r="C1366" t="s">
        <v>148</v>
      </c>
      <c r="D1366" t="s">
        <v>146</v>
      </c>
      <c r="E1366" t="s">
        <v>146</v>
      </c>
      <c r="F1366" t="s">
        <v>146</v>
      </c>
      <c r="G1366" t="s">
        <v>148</v>
      </c>
      <c r="H1366" t="s">
        <v>146</v>
      </c>
      <c r="I1366" t="s">
        <v>148</v>
      </c>
      <c r="J1366" t="s">
        <v>146</v>
      </c>
      <c r="K1366" t="s">
        <v>146</v>
      </c>
      <c r="L1366" t="s">
        <v>146</v>
      </c>
      <c r="M1366" t="s">
        <v>146</v>
      </c>
      <c r="N1366" t="s">
        <v>146</v>
      </c>
      <c r="O1366" t="s">
        <v>146</v>
      </c>
      <c r="BB1366">
        <v>0</v>
      </c>
    </row>
    <row r="1367" spans="1:54" x14ac:dyDescent="0.25">
      <c r="A1367">
        <v>338730</v>
      </c>
      <c r="B1367" t="s">
        <v>121</v>
      </c>
      <c r="C1367" t="s">
        <v>148</v>
      </c>
      <c r="D1367" t="s">
        <v>148</v>
      </c>
      <c r="E1367" t="s">
        <v>148</v>
      </c>
      <c r="F1367" t="s">
        <v>148</v>
      </c>
      <c r="G1367" t="s">
        <v>148</v>
      </c>
      <c r="H1367" t="s">
        <v>148</v>
      </c>
      <c r="I1367" t="s">
        <v>148</v>
      </c>
      <c r="J1367" t="s">
        <v>146</v>
      </c>
      <c r="K1367" t="s">
        <v>146</v>
      </c>
      <c r="L1367" t="s">
        <v>146</v>
      </c>
      <c r="M1367" t="s">
        <v>146</v>
      </c>
      <c r="N1367" t="s">
        <v>146</v>
      </c>
      <c r="O1367" t="s">
        <v>146</v>
      </c>
      <c r="BB1367">
        <v>0</v>
      </c>
    </row>
    <row r="1368" spans="1:54" x14ac:dyDescent="0.25">
      <c r="A1368">
        <v>338738</v>
      </c>
      <c r="B1368" t="s">
        <v>121</v>
      </c>
      <c r="C1368" t="s">
        <v>148</v>
      </c>
      <c r="D1368" t="s">
        <v>148</v>
      </c>
      <c r="E1368" t="s">
        <v>146</v>
      </c>
      <c r="F1368" t="s">
        <v>148</v>
      </c>
      <c r="G1368" t="s">
        <v>148</v>
      </c>
      <c r="H1368" t="s">
        <v>148</v>
      </c>
      <c r="I1368" t="s">
        <v>148</v>
      </c>
      <c r="J1368" t="s">
        <v>146</v>
      </c>
      <c r="K1368" t="s">
        <v>146</v>
      </c>
      <c r="L1368" t="s">
        <v>146</v>
      </c>
      <c r="M1368" t="s">
        <v>146</v>
      </c>
      <c r="N1368" t="s">
        <v>146</v>
      </c>
      <c r="O1368" t="s">
        <v>146</v>
      </c>
      <c r="BB1368">
        <v>0</v>
      </c>
    </row>
    <row r="1369" spans="1:54" x14ac:dyDescent="0.25">
      <c r="A1369">
        <v>338739</v>
      </c>
      <c r="B1369" t="s">
        <v>121</v>
      </c>
      <c r="C1369" t="s">
        <v>148</v>
      </c>
      <c r="D1369" t="s">
        <v>148</v>
      </c>
      <c r="E1369" t="s">
        <v>148</v>
      </c>
      <c r="F1369" t="s">
        <v>148</v>
      </c>
      <c r="G1369" t="s">
        <v>148</v>
      </c>
      <c r="H1369" t="s">
        <v>148</v>
      </c>
      <c r="I1369" t="s">
        <v>148</v>
      </c>
      <c r="J1369" t="s">
        <v>146</v>
      </c>
      <c r="K1369" t="s">
        <v>146</v>
      </c>
      <c r="L1369" t="s">
        <v>146</v>
      </c>
      <c r="M1369" t="s">
        <v>146</v>
      </c>
      <c r="N1369" t="s">
        <v>146</v>
      </c>
      <c r="O1369" t="s">
        <v>146</v>
      </c>
      <c r="BB1369">
        <v>0</v>
      </c>
    </row>
    <row r="1370" spans="1:54" x14ac:dyDescent="0.25">
      <c r="A1370">
        <v>338742</v>
      </c>
      <c r="B1370" t="s">
        <v>121</v>
      </c>
      <c r="C1370" t="s">
        <v>149</v>
      </c>
      <c r="D1370" t="s">
        <v>148</v>
      </c>
      <c r="E1370" t="s">
        <v>149</v>
      </c>
      <c r="F1370" t="s">
        <v>149</v>
      </c>
      <c r="G1370" t="s">
        <v>149</v>
      </c>
      <c r="H1370" t="s">
        <v>148</v>
      </c>
      <c r="I1370" t="s">
        <v>146</v>
      </c>
      <c r="J1370" t="s">
        <v>149</v>
      </c>
      <c r="K1370" t="s">
        <v>148</v>
      </c>
      <c r="L1370" t="s">
        <v>148</v>
      </c>
      <c r="M1370" t="s">
        <v>146</v>
      </c>
      <c r="N1370" t="s">
        <v>146</v>
      </c>
      <c r="O1370" t="s">
        <v>146</v>
      </c>
      <c r="BB1370">
        <v>0</v>
      </c>
    </row>
    <row r="1371" spans="1:54" x14ac:dyDescent="0.25">
      <c r="A1371">
        <v>338743</v>
      </c>
      <c r="B1371" t="s">
        <v>121</v>
      </c>
      <c r="C1371" t="s">
        <v>148</v>
      </c>
      <c r="E1371" t="s">
        <v>148</v>
      </c>
      <c r="F1371" t="s">
        <v>148</v>
      </c>
      <c r="G1371" t="s">
        <v>146</v>
      </c>
      <c r="I1371" t="s">
        <v>148</v>
      </c>
      <c r="J1371" t="s">
        <v>146</v>
      </c>
      <c r="K1371" t="s">
        <v>148</v>
      </c>
      <c r="L1371" t="s">
        <v>146</v>
      </c>
      <c r="M1371" t="s">
        <v>148</v>
      </c>
      <c r="N1371" t="s">
        <v>148</v>
      </c>
      <c r="O1371" t="s">
        <v>146</v>
      </c>
      <c r="BB1371">
        <v>0</v>
      </c>
    </row>
    <row r="1372" spans="1:54" x14ac:dyDescent="0.25">
      <c r="A1372">
        <v>338744</v>
      </c>
      <c r="B1372" t="s">
        <v>121</v>
      </c>
      <c r="C1372" t="s">
        <v>148</v>
      </c>
      <c r="D1372" t="s">
        <v>146</v>
      </c>
      <c r="E1372" t="s">
        <v>148</v>
      </c>
      <c r="F1372" t="s">
        <v>148</v>
      </c>
      <c r="G1372" t="s">
        <v>146</v>
      </c>
      <c r="H1372" t="s">
        <v>146</v>
      </c>
      <c r="I1372" t="s">
        <v>146</v>
      </c>
      <c r="J1372" t="s">
        <v>146</v>
      </c>
      <c r="K1372" t="s">
        <v>146</v>
      </c>
      <c r="L1372" t="s">
        <v>146</v>
      </c>
      <c r="M1372" t="s">
        <v>146</v>
      </c>
      <c r="N1372" t="s">
        <v>146</v>
      </c>
      <c r="O1372" t="s">
        <v>146</v>
      </c>
      <c r="BB1372">
        <v>0</v>
      </c>
    </row>
    <row r="1373" spans="1:54" x14ac:dyDescent="0.25">
      <c r="A1373">
        <v>338746</v>
      </c>
      <c r="B1373" t="s">
        <v>121</v>
      </c>
      <c r="C1373" t="s">
        <v>148</v>
      </c>
      <c r="D1373" t="s">
        <v>146</v>
      </c>
      <c r="E1373" t="s">
        <v>148</v>
      </c>
      <c r="F1373" t="s">
        <v>146</v>
      </c>
      <c r="G1373" t="s">
        <v>148</v>
      </c>
      <c r="H1373" t="s">
        <v>146</v>
      </c>
      <c r="I1373" t="s">
        <v>148</v>
      </c>
      <c r="J1373" t="s">
        <v>146</v>
      </c>
      <c r="K1373" t="s">
        <v>146</v>
      </c>
      <c r="L1373" t="s">
        <v>146</v>
      </c>
      <c r="M1373" t="s">
        <v>146</v>
      </c>
      <c r="N1373" t="s">
        <v>146</v>
      </c>
      <c r="O1373" t="s">
        <v>146</v>
      </c>
      <c r="BB1373">
        <v>0</v>
      </c>
    </row>
    <row r="1374" spans="1:54" x14ac:dyDescent="0.25">
      <c r="A1374">
        <v>338748</v>
      </c>
      <c r="B1374" t="s">
        <v>121</v>
      </c>
      <c r="C1374" t="s">
        <v>148</v>
      </c>
      <c r="D1374" t="s">
        <v>146</v>
      </c>
      <c r="E1374" t="s">
        <v>149</v>
      </c>
      <c r="F1374" t="s">
        <v>149</v>
      </c>
      <c r="G1374" t="s">
        <v>149</v>
      </c>
      <c r="H1374" t="s">
        <v>146</v>
      </c>
      <c r="I1374" t="s">
        <v>146</v>
      </c>
      <c r="J1374" t="s">
        <v>146</v>
      </c>
      <c r="K1374" t="s">
        <v>148</v>
      </c>
      <c r="L1374" t="s">
        <v>146</v>
      </c>
      <c r="M1374" t="s">
        <v>148</v>
      </c>
      <c r="N1374" t="s">
        <v>146</v>
      </c>
      <c r="O1374" t="s">
        <v>146</v>
      </c>
      <c r="BB1374">
        <v>0</v>
      </c>
    </row>
    <row r="1375" spans="1:54" x14ac:dyDescent="0.25">
      <c r="A1375">
        <v>338750</v>
      </c>
      <c r="B1375" t="s">
        <v>121</v>
      </c>
      <c r="C1375" t="s">
        <v>149</v>
      </c>
      <c r="D1375" t="s">
        <v>149</v>
      </c>
      <c r="E1375" t="s">
        <v>148</v>
      </c>
      <c r="F1375" t="s">
        <v>148</v>
      </c>
      <c r="G1375" t="s">
        <v>149</v>
      </c>
      <c r="H1375" t="s">
        <v>148</v>
      </c>
      <c r="I1375" t="s">
        <v>149</v>
      </c>
      <c r="J1375" t="s">
        <v>146</v>
      </c>
      <c r="K1375" t="s">
        <v>146</v>
      </c>
      <c r="L1375" t="s">
        <v>146</v>
      </c>
      <c r="M1375" t="s">
        <v>146</v>
      </c>
      <c r="N1375" t="s">
        <v>148</v>
      </c>
      <c r="O1375" t="s">
        <v>146</v>
      </c>
      <c r="BB1375">
        <v>0</v>
      </c>
    </row>
    <row r="1376" spans="1:54" x14ac:dyDescent="0.25">
      <c r="A1376">
        <v>338751</v>
      </c>
      <c r="B1376" t="s">
        <v>121</v>
      </c>
      <c r="C1376" t="s">
        <v>149</v>
      </c>
      <c r="D1376" t="s">
        <v>149</v>
      </c>
      <c r="E1376" t="s">
        <v>148</v>
      </c>
      <c r="F1376" t="s">
        <v>149</v>
      </c>
      <c r="G1376" t="s">
        <v>149</v>
      </c>
      <c r="H1376" t="s">
        <v>148</v>
      </c>
      <c r="I1376" t="s">
        <v>148</v>
      </c>
      <c r="J1376" t="s">
        <v>148</v>
      </c>
      <c r="K1376" t="s">
        <v>148</v>
      </c>
      <c r="L1376" t="s">
        <v>146</v>
      </c>
      <c r="M1376" t="s">
        <v>148</v>
      </c>
      <c r="N1376" t="s">
        <v>148</v>
      </c>
      <c r="O1376" t="s">
        <v>146</v>
      </c>
      <c r="BB1376">
        <v>0</v>
      </c>
    </row>
    <row r="1377" spans="1:54" x14ac:dyDescent="0.25">
      <c r="A1377">
        <v>338762</v>
      </c>
      <c r="B1377" t="s">
        <v>121</v>
      </c>
      <c r="C1377" t="s">
        <v>148</v>
      </c>
      <c r="D1377" t="s">
        <v>148</v>
      </c>
      <c r="E1377" t="s">
        <v>148</v>
      </c>
      <c r="F1377" t="s">
        <v>148</v>
      </c>
      <c r="G1377" t="s">
        <v>148</v>
      </c>
      <c r="H1377" t="s">
        <v>148</v>
      </c>
      <c r="I1377" t="s">
        <v>148</v>
      </c>
      <c r="J1377" t="s">
        <v>146</v>
      </c>
      <c r="K1377" t="s">
        <v>146</v>
      </c>
      <c r="L1377" t="s">
        <v>146</v>
      </c>
      <c r="M1377" t="s">
        <v>146</v>
      </c>
      <c r="N1377" t="s">
        <v>146</v>
      </c>
      <c r="O1377" t="s">
        <v>146</v>
      </c>
      <c r="BB1377">
        <v>0</v>
      </c>
    </row>
    <row r="1378" spans="1:54" x14ac:dyDescent="0.25">
      <c r="A1378">
        <v>338763</v>
      </c>
      <c r="B1378" t="s">
        <v>121</v>
      </c>
      <c r="C1378" t="s">
        <v>148</v>
      </c>
      <c r="D1378" t="s">
        <v>148</v>
      </c>
      <c r="E1378" t="s">
        <v>146</v>
      </c>
      <c r="F1378" t="s">
        <v>146</v>
      </c>
      <c r="G1378" t="s">
        <v>148</v>
      </c>
      <c r="H1378" t="s">
        <v>146</v>
      </c>
      <c r="I1378" t="s">
        <v>146</v>
      </c>
      <c r="J1378" t="s">
        <v>146</v>
      </c>
      <c r="K1378" t="s">
        <v>146</v>
      </c>
      <c r="L1378" t="s">
        <v>146</v>
      </c>
      <c r="M1378" t="s">
        <v>146</v>
      </c>
      <c r="N1378" t="s">
        <v>146</v>
      </c>
      <c r="O1378" t="s">
        <v>146</v>
      </c>
      <c r="BB1378">
        <v>0</v>
      </c>
    </row>
    <row r="1379" spans="1:54" x14ac:dyDescent="0.25">
      <c r="A1379">
        <v>338765</v>
      </c>
      <c r="B1379" t="s">
        <v>121</v>
      </c>
      <c r="C1379" t="s">
        <v>148</v>
      </c>
      <c r="D1379" t="s">
        <v>148</v>
      </c>
      <c r="E1379" t="s">
        <v>148</v>
      </c>
      <c r="F1379" t="s">
        <v>148</v>
      </c>
      <c r="G1379" t="s">
        <v>148</v>
      </c>
      <c r="H1379" t="s">
        <v>148</v>
      </c>
      <c r="I1379" t="s">
        <v>148</v>
      </c>
      <c r="J1379" t="s">
        <v>146</v>
      </c>
      <c r="K1379" t="s">
        <v>146</v>
      </c>
      <c r="L1379" t="s">
        <v>146</v>
      </c>
      <c r="M1379" t="s">
        <v>146</v>
      </c>
      <c r="N1379" t="s">
        <v>146</v>
      </c>
      <c r="O1379" t="s">
        <v>146</v>
      </c>
      <c r="BB1379">
        <v>0</v>
      </c>
    </row>
    <row r="1380" spans="1:54" x14ac:dyDescent="0.25">
      <c r="A1380">
        <v>338768</v>
      </c>
      <c r="B1380" t="s">
        <v>121</v>
      </c>
      <c r="C1380" t="s">
        <v>148</v>
      </c>
      <c r="D1380" t="s">
        <v>148</v>
      </c>
      <c r="E1380" t="s">
        <v>148</v>
      </c>
      <c r="F1380" t="s">
        <v>148</v>
      </c>
      <c r="G1380" t="s">
        <v>148</v>
      </c>
      <c r="H1380" t="s">
        <v>148</v>
      </c>
      <c r="I1380" t="s">
        <v>148</v>
      </c>
      <c r="J1380" t="s">
        <v>146</v>
      </c>
      <c r="K1380" t="s">
        <v>146</v>
      </c>
      <c r="L1380" t="s">
        <v>146</v>
      </c>
      <c r="M1380" t="s">
        <v>146</v>
      </c>
      <c r="N1380" t="s">
        <v>146</v>
      </c>
      <c r="O1380" t="s">
        <v>146</v>
      </c>
      <c r="BB1380">
        <v>0</v>
      </c>
    </row>
    <row r="1381" spans="1:54" x14ac:dyDescent="0.25">
      <c r="A1381">
        <v>338769</v>
      </c>
      <c r="B1381" t="s">
        <v>121</v>
      </c>
      <c r="C1381" t="s">
        <v>148</v>
      </c>
      <c r="D1381" t="s">
        <v>148</v>
      </c>
      <c r="E1381" t="s">
        <v>148</v>
      </c>
      <c r="F1381" t="s">
        <v>148</v>
      </c>
      <c r="G1381" t="s">
        <v>148</v>
      </c>
      <c r="H1381" t="s">
        <v>148</v>
      </c>
      <c r="I1381" t="s">
        <v>148</v>
      </c>
      <c r="J1381" t="s">
        <v>146</v>
      </c>
      <c r="K1381" t="s">
        <v>146</v>
      </c>
      <c r="L1381" t="s">
        <v>146</v>
      </c>
      <c r="M1381" t="s">
        <v>146</v>
      </c>
      <c r="N1381" t="s">
        <v>146</v>
      </c>
      <c r="O1381" t="s">
        <v>146</v>
      </c>
      <c r="BB1381">
        <v>0</v>
      </c>
    </row>
    <row r="1382" spans="1:54" x14ac:dyDescent="0.25">
      <c r="A1382">
        <v>338773</v>
      </c>
      <c r="B1382" t="s">
        <v>121</v>
      </c>
      <c r="C1382" t="s">
        <v>148</v>
      </c>
      <c r="D1382" t="s">
        <v>148</v>
      </c>
      <c r="E1382" t="s">
        <v>146</v>
      </c>
      <c r="F1382" t="s">
        <v>146</v>
      </c>
      <c r="G1382" t="s">
        <v>148</v>
      </c>
      <c r="H1382" t="s">
        <v>148</v>
      </c>
      <c r="I1382" t="s">
        <v>148</v>
      </c>
      <c r="J1382" t="s">
        <v>146</v>
      </c>
      <c r="K1382" t="s">
        <v>146</v>
      </c>
      <c r="L1382" t="s">
        <v>146</v>
      </c>
      <c r="M1382" t="s">
        <v>146</v>
      </c>
      <c r="N1382" t="s">
        <v>146</v>
      </c>
      <c r="O1382" t="s">
        <v>146</v>
      </c>
      <c r="BB1382">
        <v>0</v>
      </c>
    </row>
    <row r="1383" spans="1:54" x14ac:dyDescent="0.25">
      <c r="A1383">
        <v>338775</v>
      </c>
      <c r="B1383" t="s">
        <v>121</v>
      </c>
      <c r="C1383" t="s">
        <v>148</v>
      </c>
      <c r="D1383" t="s">
        <v>146</v>
      </c>
      <c r="E1383" t="s">
        <v>146</v>
      </c>
      <c r="F1383" t="s">
        <v>146</v>
      </c>
      <c r="G1383" t="s">
        <v>146</v>
      </c>
      <c r="H1383" t="s">
        <v>148</v>
      </c>
      <c r="I1383" t="s">
        <v>148</v>
      </c>
      <c r="J1383" t="s">
        <v>146</v>
      </c>
      <c r="K1383" t="s">
        <v>146</v>
      </c>
      <c r="L1383" t="s">
        <v>146</v>
      </c>
      <c r="M1383" t="s">
        <v>146</v>
      </c>
      <c r="N1383" t="s">
        <v>146</v>
      </c>
      <c r="O1383" t="s">
        <v>146</v>
      </c>
      <c r="BB1383">
        <v>0</v>
      </c>
    </row>
    <row r="1384" spans="1:54" x14ac:dyDescent="0.25">
      <c r="A1384">
        <v>338776</v>
      </c>
      <c r="B1384" t="s">
        <v>121</v>
      </c>
      <c r="C1384" t="s">
        <v>148</v>
      </c>
      <c r="D1384" t="s">
        <v>148</v>
      </c>
      <c r="E1384" t="s">
        <v>148</v>
      </c>
      <c r="F1384" t="s">
        <v>148</v>
      </c>
      <c r="G1384" t="s">
        <v>148</v>
      </c>
      <c r="H1384" t="s">
        <v>148</v>
      </c>
      <c r="I1384" t="s">
        <v>148</v>
      </c>
      <c r="J1384" t="s">
        <v>146</v>
      </c>
      <c r="K1384" t="s">
        <v>146</v>
      </c>
      <c r="L1384" t="s">
        <v>146</v>
      </c>
      <c r="M1384" t="s">
        <v>146</v>
      </c>
      <c r="N1384" t="s">
        <v>146</v>
      </c>
      <c r="O1384" t="s">
        <v>146</v>
      </c>
      <c r="BB1384">
        <v>0</v>
      </c>
    </row>
    <row r="1385" spans="1:54" x14ac:dyDescent="0.25">
      <c r="A1385">
        <v>338777</v>
      </c>
      <c r="B1385" t="s">
        <v>121</v>
      </c>
      <c r="C1385" t="s">
        <v>148</v>
      </c>
      <c r="D1385" t="s">
        <v>146</v>
      </c>
      <c r="E1385" t="s">
        <v>146</v>
      </c>
      <c r="F1385" t="s">
        <v>146</v>
      </c>
      <c r="G1385" t="s">
        <v>148</v>
      </c>
      <c r="H1385" t="s">
        <v>146</v>
      </c>
      <c r="I1385" t="s">
        <v>146</v>
      </c>
      <c r="J1385" t="s">
        <v>148</v>
      </c>
      <c r="K1385" t="s">
        <v>146</v>
      </c>
      <c r="L1385" t="s">
        <v>146</v>
      </c>
      <c r="M1385" t="s">
        <v>148</v>
      </c>
      <c r="N1385" t="s">
        <v>146</v>
      </c>
      <c r="O1385" t="s">
        <v>146</v>
      </c>
      <c r="BB1385">
        <v>0</v>
      </c>
    </row>
    <row r="1386" spans="1:54" x14ac:dyDescent="0.25">
      <c r="A1386">
        <v>338778</v>
      </c>
      <c r="B1386" t="s">
        <v>121</v>
      </c>
      <c r="C1386" t="s">
        <v>148</v>
      </c>
      <c r="E1386" t="s">
        <v>148</v>
      </c>
      <c r="F1386" t="s">
        <v>148</v>
      </c>
      <c r="H1386" t="s">
        <v>148</v>
      </c>
      <c r="I1386" t="s">
        <v>148</v>
      </c>
      <c r="J1386" t="s">
        <v>146</v>
      </c>
      <c r="K1386" t="s">
        <v>146</v>
      </c>
      <c r="L1386" t="s">
        <v>146</v>
      </c>
      <c r="M1386" t="s">
        <v>146</v>
      </c>
      <c r="N1386" t="s">
        <v>146</v>
      </c>
      <c r="O1386" t="s">
        <v>146</v>
      </c>
      <c r="BB1386">
        <v>0</v>
      </c>
    </row>
    <row r="1387" spans="1:54" x14ac:dyDescent="0.25">
      <c r="A1387">
        <v>338780</v>
      </c>
      <c r="B1387" t="s">
        <v>121</v>
      </c>
      <c r="C1387" t="s">
        <v>148</v>
      </c>
      <c r="D1387" t="s">
        <v>148</v>
      </c>
      <c r="E1387" t="s">
        <v>148</v>
      </c>
      <c r="F1387" t="s">
        <v>148</v>
      </c>
      <c r="G1387" t="s">
        <v>148</v>
      </c>
      <c r="H1387" t="s">
        <v>148</v>
      </c>
      <c r="I1387" t="s">
        <v>148</v>
      </c>
      <c r="J1387" t="s">
        <v>146</v>
      </c>
      <c r="K1387" t="s">
        <v>146</v>
      </c>
      <c r="L1387" t="s">
        <v>146</v>
      </c>
      <c r="M1387" t="s">
        <v>146</v>
      </c>
      <c r="N1387" t="s">
        <v>146</v>
      </c>
      <c r="O1387" t="s">
        <v>146</v>
      </c>
      <c r="BB1387">
        <v>0</v>
      </c>
    </row>
    <row r="1388" spans="1:54" x14ac:dyDescent="0.25">
      <c r="A1388">
        <v>338783</v>
      </c>
      <c r="B1388" t="s">
        <v>121</v>
      </c>
      <c r="C1388" t="s">
        <v>148</v>
      </c>
      <c r="D1388" t="s">
        <v>148</v>
      </c>
      <c r="E1388" t="s">
        <v>146</v>
      </c>
      <c r="F1388" t="s">
        <v>148</v>
      </c>
      <c r="G1388" t="s">
        <v>146</v>
      </c>
      <c r="H1388" t="s">
        <v>146</v>
      </c>
      <c r="I1388" t="s">
        <v>146</v>
      </c>
      <c r="J1388" t="s">
        <v>146</v>
      </c>
      <c r="K1388" t="s">
        <v>146</v>
      </c>
      <c r="L1388" t="s">
        <v>146</v>
      </c>
      <c r="M1388" t="s">
        <v>146</v>
      </c>
      <c r="N1388" t="s">
        <v>146</v>
      </c>
      <c r="O1388" t="s">
        <v>146</v>
      </c>
      <c r="BB1388">
        <v>0</v>
      </c>
    </row>
    <row r="1389" spans="1:54" x14ac:dyDescent="0.25">
      <c r="A1389">
        <v>338792</v>
      </c>
      <c r="B1389" t="s">
        <v>121</v>
      </c>
      <c r="C1389" t="s">
        <v>148</v>
      </c>
      <c r="D1389" t="s">
        <v>148</v>
      </c>
      <c r="E1389" t="s">
        <v>146</v>
      </c>
      <c r="F1389" t="s">
        <v>148</v>
      </c>
      <c r="G1389" t="s">
        <v>146</v>
      </c>
      <c r="H1389" t="s">
        <v>146</v>
      </c>
      <c r="I1389" t="s">
        <v>146</v>
      </c>
      <c r="J1389" t="s">
        <v>146</v>
      </c>
      <c r="K1389" t="s">
        <v>146</v>
      </c>
      <c r="L1389" t="s">
        <v>146</v>
      </c>
      <c r="M1389" t="s">
        <v>146</v>
      </c>
      <c r="N1389" t="s">
        <v>146</v>
      </c>
      <c r="O1389" t="s">
        <v>146</v>
      </c>
      <c r="BB1389">
        <v>0</v>
      </c>
    </row>
    <row r="1390" spans="1:54" x14ac:dyDescent="0.25">
      <c r="A1390">
        <v>338796</v>
      </c>
      <c r="B1390" t="s">
        <v>121</v>
      </c>
      <c r="G1390" t="s">
        <v>148</v>
      </c>
      <c r="J1390" t="s">
        <v>146</v>
      </c>
      <c r="K1390" t="s">
        <v>146</v>
      </c>
      <c r="L1390" t="s">
        <v>146</v>
      </c>
      <c r="M1390" t="s">
        <v>146</v>
      </c>
      <c r="N1390" t="s">
        <v>146</v>
      </c>
      <c r="O1390" t="s">
        <v>146</v>
      </c>
      <c r="BB1390">
        <v>0</v>
      </c>
    </row>
    <row r="1391" spans="1:54" x14ac:dyDescent="0.25">
      <c r="A1391">
        <v>338798</v>
      </c>
      <c r="B1391" t="s">
        <v>121</v>
      </c>
      <c r="C1391" t="s">
        <v>148</v>
      </c>
      <c r="D1391" t="s">
        <v>148</v>
      </c>
      <c r="E1391" t="s">
        <v>148</v>
      </c>
      <c r="F1391" t="s">
        <v>148</v>
      </c>
      <c r="G1391" t="s">
        <v>148</v>
      </c>
      <c r="H1391" t="s">
        <v>148</v>
      </c>
      <c r="I1391" t="s">
        <v>148</v>
      </c>
      <c r="J1391" t="s">
        <v>146</v>
      </c>
      <c r="K1391" t="s">
        <v>146</v>
      </c>
      <c r="L1391" t="s">
        <v>146</v>
      </c>
      <c r="M1391" t="s">
        <v>146</v>
      </c>
      <c r="N1391" t="s">
        <v>146</v>
      </c>
      <c r="O1391" t="s">
        <v>146</v>
      </c>
      <c r="BB1391">
        <v>0</v>
      </c>
    </row>
    <row r="1392" spans="1:54" x14ac:dyDescent="0.25">
      <c r="A1392">
        <v>338801</v>
      </c>
      <c r="B1392" t="s">
        <v>121</v>
      </c>
      <c r="C1392" t="s">
        <v>149</v>
      </c>
      <c r="D1392" t="s">
        <v>149</v>
      </c>
      <c r="E1392" t="s">
        <v>149</v>
      </c>
      <c r="F1392" t="s">
        <v>149</v>
      </c>
      <c r="G1392" t="s">
        <v>149</v>
      </c>
      <c r="H1392" t="s">
        <v>149</v>
      </c>
      <c r="I1392" t="s">
        <v>149</v>
      </c>
      <c r="J1392" t="s">
        <v>146</v>
      </c>
      <c r="K1392" t="s">
        <v>146</v>
      </c>
      <c r="L1392" t="s">
        <v>146</v>
      </c>
      <c r="M1392" t="s">
        <v>146</v>
      </c>
      <c r="N1392" t="s">
        <v>146</v>
      </c>
      <c r="O1392" t="s">
        <v>146</v>
      </c>
      <c r="BB1392">
        <v>0</v>
      </c>
    </row>
    <row r="1393" spans="1:54" x14ac:dyDescent="0.25">
      <c r="A1393">
        <v>338805</v>
      </c>
      <c r="B1393" t="s">
        <v>121</v>
      </c>
      <c r="C1393" t="s">
        <v>148</v>
      </c>
      <c r="D1393" t="s">
        <v>148</v>
      </c>
      <c r="F1393" t="s">
        <v>148</v>
      </c>
      <c r="G1393" t="s">
        <v>146</v>
      </c>
      <c r="H1393" t="s">
        <v>146</v>
      </c>
      <c r="I1393" t="s">
        <v>146</v>
      </c>
      <c r="J1393" t="s">
        <v>146</v>
      </c>
      <c r="K1393" t="s">
        <v>146</v>
      </c>
      <c r="L1393" t="s">
        <v>146</v>
      </c>
      <c r="M1393" t="s">
        <v>146</v>
      </c>
      <c r="N1393" t="s">
        <v>146</v>
      </c>
      <c r="O1393" t="s">
        <v>146</v>
      </c>
      <c r="BB1393">
        <v>0</v>
      </c>
    </row>
    <row r="1394" spans="1:54" x14ac:dyDescent="0.25">
      <c r="A1394">
        <v>338807</v>
      </c>
      <c r="B1394" t="s">
        <v>121</v>
      </c>
      <c r="C1394" t="s">
        <v>148</v>
      </c>
      <c r="D1394" t="s">
        <v>146</v>
      </c>
      <c r="E1394" t="s">
        <v>148</v>
      </c>
      <c r="F1394" t="s">
        <v>148</v>
      </c>
      <c r="G1394" t="s">
        <v>148</v>
      </c>
      <c r="H1394" t="s">
        <v>146</v>
      </c>
      <c r="I1394" t="s">
        <v>148</v>
      </c>
      <c r="J1394" t="s">
        <v>146</v>
      </c>
      <c r="K1394" t="s">
        <v>146</v>
      </c>
      <c r="L1394" t="s">
        <v>146</v>
      </c>
      <c r="M1394" t="s">
        <v>146</v>
      </c>
      <c r="N1394" t="s">
        <v>146</v>
      </c>
      <c r="O1394" t="s">
        <v>146</v>
      </c>
      <c r="BB1394">
        <v>0</v>
      </c>
    </row>
    <row r="1395" spans="1:54" x14ac:dyDescent="0.25">
      <c r="A1395">
        <v>338816</v>
      </c>
      <c r="B1395" t="s">
        <v>121</v>
      </c>
      <c r="C1395" t="s">
        <v>148</v>
      </c>
      <c r="D1395" t="s">
        <v>148</v>
      </c>
      <c r="E1395" t="s">
        <v>146</v>
      </c>
      <c r="F1395" t="s">
        <v>148</v>
      </c>
      <c r="G1395" t="s">
        <v>148</v>
      </c>
      <c r="H1395" t="s">
        <v>148</v>
      </c>
      <c r="I1395" t="s">
        <v>148</v>
      </c>
      <c r="J1395" t="s">
        <v>146</v>
      </c>
      <c r="K1395" t="s">
        <v>146</v>
      </c>
      <c r="L1395" t="s">
        <v>146</v>
      </c>
      <c r="M1395" t="s">
        <v>146</v>
      </c>
      <c r="N1395" t="s">
        <v>146</v>
      </c>
      <c r="O1395" t="s">
        <v>146</v>
      </c>
      <c r="BB1395">
        <v>0</v>
      </c>
    </row>
    <row r="1396" spans="1:54" x14ac:dyDescent="0.25">
      <c r="A1396">
        <v>338822</v>
      </c>
      <c r="B1396" t="s">
        <v>121</v>
      </c>
      <c r="C1396" t="s">
        <v>148</v>
      </c>
      <c r="D1396" t="s">
        <v>148</v>
      </c>
      <c r="E1396" t="s">
        <v>148</v>
      </c>
      <c r="F1396" t="s">
        <v>148</v>
      </c>
      <c r="G1396" t="s">
        <v>148</v>
      </c>
      <c r="H1396" t="s">
        <v>148</v>
      </c>
      <c r="I1396" t="s">
        <v>148</v>
      </c>
      <c r="J1396" t="s">
        <v>146</v>
      </c>
      <c r="K1396" t="s">
        <v>146</v>
      </c>
      <c r="L1396" t="s">
        <v>146</v>
      </c>
      <c r="M1396" t="s">
        <v>146</v>
      </c>
      <c r="N1396" t="s">
        <v>146</v>
      </c>
      <c r="O1396" t="s">
        <v>146</v>
      </c>
      <c r="BB1396">
        <v>0</v>
      </c>
    </row>
    <row r="1397" spans="1:54" x14ac:dyDescent="0.25">
      <c r="A1397">
        <v>338827</v>
      </c>
      <c r="B1397" t="s">
        <v>121</v>
      </c>
      <c r="C1397" t="s">
        <v>146</v>
      </c>
      <c r="E1397" t="s">
        <v>146</v>
      </c>
      <c r="F1397" t="s">
        <v>146</v>
      </c>
      <c r="H1397" t="s">
        <v>146</v>
      </c>
      <c r="I1397" t="s">
        <v>146</v>
      </c>
      <c r="J1397" t="s">
        <v>146</v>
      </c>
      <c r="K1397" t="s">
        <v>146</v>
      </c>
      <c r="L1397" t="s">
        <v>146</v>
      </c>
      <c r="M1397" t="s">
        <v>146</v>
      </c>
      <c r="N1397" t="s">
        <v>146</v>
      </c>
      <c r="O1397" t="s">
        <v>146</v>
      </c>
      <c r="BB1397">
        <v>0</v>
      </c>
    </row>
    <row r="1398" spans="1:54" x14ac:dyDescent="0.25">
      <c r="A1398">
        <v>338828</v>
      </c>
      <c r="B1398" t="s">
        <v>121</v>
      </c>
      <c r="C1398" t="s">
        <v>148</v>
      </c>
      <c r="D1398" t="s">
        <v>148</v>
      </c>
      <c r="E1398" t="s">
        <v>148</v>
      </c>
      <c r="F1398" t="s">
        <v>148</v>
      </c>
      <c r="G1398" t="s">
        <v>148</v>
      </c>
      <c r="H1398" t="s">
        <v>148</v>
      </c>
      <c r="I1398" t="s">
        <v>148</v>
      </c>
      <c r="J1398" t="s">
        <v>146</v>
      </c>
      <c r="K1398" t="s">
        <v>146</v>
      </c>
      <c r="L1398" t="s">
        <v>146</v>
      </c>
      <c r="M1398" t="s">
        <v>146</v>
      </c>
      <c r="N1398" t="s">
        <v>146</v>
      </c>
      <c r="O1398" t="s">
        <v>146</v>
      </c>
      <c r="BB1398">
        <v>0</v>
      </c>
    </row>
    <row r="1399" spans="1:54" x14ac:dyDescent="0.25">
      <c r="A1399">
        <v>338833</v>
      </c>
      <c r="B1399" t="s">
        <v>121</v>
      </c>
      <c r="C1399" t="s">
        <v>148</v>
      </c>
      <c r="F1399" t="s">
        <v>148</v>
      </c>
      <c r="H1399" t="s">
        <v>149</v>
      </c>
      <c r="J1399" t="s">
        <v>146</v>
      </c>
      <c r="K1399" t="s">
        <v>146</v>
      </c>
      <c r="L1399" t="s">
        <v>146</v>
      </c>
      <c r="M1399" t="s">
        <v>148</v>
      </c>
      <c r="N1399" t="s">
        <v>146</v>
      </c>
      <c r="O1399" t="s">
        <v>146</v>
      </c>
      <c r="BB1399">
        <v>0</v>
      </c>
    </row>
    <row r="1400" spans="1:54" x14ac:dyDescent="0.25">
      <c r="A1400">
        <v>338836</v>
      </c>
      <c r="B1400" t="s">
        <v>121</v>
      </c>
      <c r="C1400" t="s">
        <v>148</v>
      </c>
      <c r="E1400" t="s">
        <v>148</v>
      </c>
      <c r="F1400" t="s">
        <v>148</v>
      </c>
      <c r="I1400" t="s">
        <v>146</v>
      </c>
      <c r="J1400" t="s">
        <v>146</v>
      </c>
      <c r="K1400" t="s">
        <v>146</v>
      </c>
      <c r="L1400" t="s">
        <v>146</v>
      </c>
      <c r="M1400" t="s">
        <v>146</v>
      </c>
      <c r="N1400" t="s">
        <v>146</v>
      </c>
      <c r="O1400" t="s">
        <v>146</v>
      </c>
      <c r="BB1400">
        <v>0</v>
      </c>
    </row>
    <row r="1401" spans="1:54" x14ac:dyDescent="0.25">
      <c r="A1401">
        <v>338840</v>
      </c>
      <c r="B1401" t="s">
        <v>121</v>
      </c>
      <c r="D1401" t="s">
        <v>146</v>
      </c>
      <c r="F1401" t="s">
        <v>148</v>
      </c>
      <c r="K1401" t="s">
        <v>146</v>
      </c>
      <c r="L1401" t="s">
        <v>146</v>
      </c>
      <c r="M1401" t="s">
        <v>146</v>
      </c>
      <c r="N1401" t="s">
        <v>146</v>
      </c>
      <c r="O1401" t="s">
        <v>146</v>
      </c>
      <c r="BB1401">
        <v>0</v>
      </c>
    </row>
    <row r="1402" spans="1:54" x14ac:dyDescent="0.25">
      <c r="A1402">
        <v>338841</v>
      </c>
      <c r="B1402" t="s">
        <v>121</v>
      </c>
      <c r="C1402" t="s">
        <v>148</v>
      </c>
      <c r="D1402" t="s">
        <v>148</v>
      </c>
      <c r="E1402" t="s">
        <v>146</v>
      </c>
      <c r="F1402" t="s">
        <v>148</v>
      </c>
      <c r="G1402" t="s">
        <v>146</v>
      </c>
      <c r="H1402" t="s">
        <v>146</v>
      </c>
      <c r="I1402" t="s">
        <v>146</v>
      </c>
      <c r="J1402" t="s">
        <v>146</v>
      </c>
      <c r="K1402" t="s">
        <v>146</v>
      </c>
      <c r="L1402" t="s">
        <v>146</v>
      </c>
      <c r="M1402" t="s">
        <v>146</v>
      </c>
      <c r="N1402" t="s">
        <v>146</v>
      </c>
      <c r="O1402" t="s">
        <v>146</v>
      </c>
      <c r="BB1402">
        <v>0</v>
      </c>
    </row>
    <row r="1403" spans="1:54" x14ac:dyDescent="0.25">
      <c r="A1403">
        <v>338842</v>
      </c>
      <c r="B1403" t="s">
        <v>121</v>
      </c>
      <c r="C1403" t="s">
        <v>148</v>
      </c>
      <c r="D1403" t="s">
        <v>146</v>
      </c>
      <c r="E1403" t="s">
        <v>146</v>
      </c>
      <c r="F1403" t="s">
        <v>146</v>
      </c>
      <c r="G1403" t="s">
        <v>146</v>
      </c>
      <c r="H1403" t="s">
        <v>148</v>
      </c>
      <c r="I1403" t="s">
        <v>146</v>
      </c>
      <c r="J1403" t="s">
        <v>146</v>
      </c>
      <c r="K1403" t="s">
        <v>146</v>
      </c>
      <c r="L1403" t="s">
        <v>146</v>
      </c>
      <c r="M1403" t="s">
        <v>146</v>
      </c>
      <c r="N1403" t="s">
        <v>146</v>
      </c>
      <c r="O1403" t="s">
        <v>146</v>
      </c>
      <c r="BB1403">
        <v>0</v>
      </c>
    </row>
    <row r="1404" spans="1:54" x14ac:dyDescent="0.25">
      <c r="A1404">
        <v>338843</v>
      </c>
      <c r="B1404" t="s">
        <v>121</v>
      </c>
      <c r="C1404" t="s">
        <v>148</v>
      </c>
      <c r="D1404" t="s">
        <v>148</v>
      </c>
      <c r="E1404" t="s">
        <v>148</v>
      </c>
      <c r="F1404" t="s">
        <v>148</v>
      </c>
      <c r="G1404" t="s">
        <v>148</v>
      </c>
      <c r="H1404" t="s">
        <v>148</v>
      </c>
      <c r="I1404" t="s">
        <v>148</v>
      </c>
      <c r="J1404" t="s">
        <v>146</v>
      </c>
      <c r="K1404" t="s">
        <v>146</v>
      </c>
      <c r="L1404" t="s">
        <v>146</v>
      </c>
      <c r="M1404" t="s">
        <v>146</v>
      </c>
      <c r="N1404" t="s">
        <v>146</v>
      </c>
      <c r="O1404" t="s">
        <v>146</v>
      </c>
      <c r="BB1404">
        <v>0</v>
      </c>
    </row>
    <row r="1405" spans="1:54" x14ac:dyDescent="0.25">
      <c r="A1405">
        <v>338849</v>
      </c>
      <c r="B1405" t="s">
        <v>121</v>
      </c>
      <c r="C1405" t="s">
        <v>146</v>
      </c>
      <c r="F1405" t="s">
        <v>146</v>
      </c>
      <c r="G1405" t="s">
        <v>148</v>
      </c>
      <c r="J1405" t="s">
        <v>146</v>
      </c>
      <c r="K1405" t="s">
        <v>146</v>
      </c>
      <c r="L1405" t="s">
        <v>146</v>
      </c>
      <c r="M1405" t="s">
        <v>146</v>
      </c>
      <c r="N1405" t="s">
        <v>146</v>
      </c>
      <c r="O1405" t="s">
        <v>146</v>
      </c>
      <c r="BB1405">
        <v>0</v>
      </c>
    </row>
    <row r="1406" spans="1:54" x14ac:dyDescent="0.25">
      <c r="A1406">
        <v>338851</v>
      </c>
      <c r="B1406" t="s">
        <v>121</v>
      </c>
      <c r="C1406" t="s">
        <v>148</v>
      </c>
      <c r="D1406" t="s">
        <v>148</v>
      </c>
      <c r="E1406" t="s">
        <v>146</v>
      </c>
      <c r="F1406" t="s">
        <v>146</v>
      </c>
      <c r="G1406" t="s">
        <v>146</v>
      </c>
      <c r="H1406" t="s">
        <v>146</v>
      </c>
      <c r="I1406" t="s">
        <v>146</v>
      </c>
      <c r="J1406" t="s">
        <v>146</v>
      </c>
      <c r="K1406" t="s">
        <v>146</v>
      </c>
      <c r="L1406" t="s">
        <v>146</v>
      </c>
      <c r="M1406" t="s">
        <v>146</v>
      </c>
      <c r="N1406" t="s">
        <v>146</v>
      </c>
      <c r="O1406" t="s">
        <v>146</v>
      </c>
      <c r="BB1406">
        <v>0</v>
      </c>
    </row>
    <row r="1407" spans="1:54" x14ac:dyDescent="0.25">
      <c r="A1407">
        <v>338852</v>
      </c>
      <c r="B1407" t="s">
        <v>121</v>
      </c>
      <c r="C1407" t="s">
        <v>148</v>
      </c>
      <c r="D1407" t="s">
        <v>146</v>
      </c>
      <c r="E1407" t="s">
        <v>148</v>
      </c>
      <c r="F1407" t="s">
        <v>148</v>
      </c>
      <c r="G1407" t="s">
        <v>146</v>
      </c>
      <c r="H1407" t="s">
        <v>148</v>
      </c>
      <c r="I1407" t="s">
        <v>146</v>
      </c>
      <c r="J1407" t="s">
        <v>146</v>
      </c>
      <c r="K1407" t="s">
        <v>146</v>
      </c>
      <c r="L1407" t="s">
        <v>146</v>
      </c>
      <c r="M1407" t="s">
        <v>146</v>
      </c>
      <c r="N1407" t="s">
        <v>146</v>
      </c>
      <c r="O1407" t="s">
        <v>146</v>
      </c>
      <c r="BB1407">
        <v>0</v>
      </c>
    </row>
    <row r="1408" spans="1:54" x14ac:dyDescent="0.25">
      <c r="A1408">
        <v>338859</v>
      </c>
      <c r="B1408" t="s">
        <v>121</v>
      </c>
      <c r="C1408" t="s">
        <v>148</v>
      </c>
      <c r="D1408" t="s">
        <v>148</v>
      </c>
      <c r="E1408" t="s">
        <v>148</v>
      </c>
      <c r="F1408" t="s">
        <v>148</v>
      </c>
      <c r="G1408" t="s">
        <v>148</v>
      </c>
      <c r="H1408" t="s">
        <v>146</v>
      </c>
      <c r="I1408" t="s">
        <v>146</v>
      </c>
      <c r="J1408" t="s">
        <v>146</v>
      </c>
      <c r="K1408" t="s">
        <v>146</v>
      </c>
      <c r="L1408" t="s">
        <v>146</v>
      </c>
      <c r="M1408" t="s">
        <v>146</v>
      </c>
      <c r="N1408" t="s">
        <v>146</v>
      </c>
      <c r="O1408" t="s">
        <v>146</v>
      </c>
      <c r="BB1408">
        <v>0</v>
      </c>
    </row>
    <row r="1409" spans="1:54" x14ac:dyDescent="0.25">
      <c r="A1409">
        <v>338863</v>
      </c>
      <c r="B1409" t="s">
        <v>121</v>
      </c>
      <c r="C1409" t="s">
        <v>146</v>
      </c>
      <c r="D1409" t="s">
        <v>148</v>
      </c>
      <c r="E1409" t="s">
        <v>148</v>
      </c>
      <c r="F1409" t="s">
        <v>148</v>
      </c>
      <c r="G1409" t="s">
        <v>148</v>
      </c>
      <c r="H1409" t="s">
        <v>146</v>
      </c>
      <c r="I1409" t="s">
        <v>146</v>
      </c>
      <c r="J1409" t="s">
        <v>146</v>
      </c>
      <c r="K1409" t="s">
        <v>146</v>
      </c>
      <c r="L1409" t="s">
        <v>146</v>
      </c>
      <c r="M1409" t="s">
        <v>146</v>
      </c>
      <c r="N1409" t="s">
        <v>146</v>
      </c>
      <c r="O1409" t="s">
        <v>146</v>
      </c>
      <c r="BB1409">
        <v>0</v>
      </c>
    </row>
    <row r="1410" spans="1:54" x14ac:dyDescent="0.25">
      <c r="A1410">
        <v>338864</v>
      </c>
      <c r="B1410" t="s">
        <v>121</v>
      </c>
      <c r="C1410" t="s">
        <v>148</v>
      </c>
      <c r="D1410" t="s">
        <v>148</v>
      </c>
      <c r="E1410" t="s">
        <v>148</v>
      </c>
      <c r="F1410" t="s">
        <v>148</v>
      </c>
      <c r="G1410" t="s">
        <v>148</v>
      </c>
      <c r="H1410" t="s">
        <v>148</v>
      </c>
      <c r="I1410" t="s">
        <v>148</v>
      </c>
      <c r="J1410" t="s">
        <v>146</v>
      </c>
      <c r="K1410" t="s">
        <v>146</v>
      </c>
      <c r="L1410" t="s">
        <v>146</v>
      </c>
      <c r="M1410" t="s">
        <v>146</v>
      </c>
      <c r="N1410" t="s">
        <v>146</v>
      </c>
      <c r="O1410" t="s">
        <v>146</v>
      </c>
      <c r="BB1410">
        <v>0</v>
      </c>
    </row>
    <row r="1411" spans="1:54" x14ac:dyDescent="0.25">
      <c r="A1411">
        <v>338866</v>
      </c>
      <c r="B1411" t="s">
        <v>121</v>
      </c>
      <c r="C1411" t="s">
        <v>148</v>
      </c>
      <c r="D1411" t="s">
        <v>148</v>
      </c>
      <c r="E1411" t="s">
        <v>148</v>
      </c>
      <c r="F1411" t="s">
        <v>148</v>
      </c>
      <c r="G1411" t="s">
        <v>148</v>
      </c>
      <c r="H1411" t="s">
        <v>148</v>
      </c>
      <c r="J1411" t="s">
        <v>146</v>
      </c>
      <c r="K1411" t="s">
        <v>146</v>
      </c>
      <c r="L1411" t="s">
        <v>146</v>
      </c>
      <c r="M1411" t="s">
        <v>146</v>
      </c>
      <c r="N1411" t="s">
        <v>146</v>
      </c>
      <c r="O1411" t="s">
        <v>146</v>
      </c>
      <c r="BB1411">
        <v>0</v>
      </c>
    </row>
    <row r="1412" spans="1:54" x14ac:dyDescent="0.25">
      <c r="A1412">
        <v>338867</v>
      </c>
      <c r="B1412" t="s">
        <v>121</v>
      </c>
      <c r="C1412" t="s">
        <v>148</v>
      </c>
      <c r="D1412" t="s">
        <v>146</v>
      </c>
      <c r="E1412" t="s">
        <v>146</v>
      </c>
      <c r="F1412" t="s">
        <v>146</v>
      </c>
      <c r="G1412" t="s">
        <v>146</v>
      </c>
      <c r="H1412" t="s">
        <v>148</v>
      </c>
      <c r="I1412" t="s">
        <v>146</v>
      </c>
      <c r="J1412" t="s">
        <v>146</v>
      </c>
      <c r="K1412" t="s">
        <v>146</v>
      </c>
      <c r="L1412" t="s">
        <v>146</v>
      </c>
      <c r="M1412" t="s">
        <v>146</v>
      </c>
      <c r="N1412" t="s">
        <v>146</v>
      </c>
      <c r="O1412" t="s">
        <v>146</v>
      </c>
      <c r="BB1412">
        <v>0</v>
      </c>
    </row>
    <row r="1413" spans="1:54" x14ac:dyDescent="0.25">
      <c r="A1413">
        <v>338868</v>
      </c>
      <c r="B1413" t="s">
        <v>121</v>
      </c>
      <c r="C1413" t="s">
        <v>148</v>
      </c>
      <c r="D1413" t="s">
        <v>148</v>
      </c>
      <c r="E1413" t="s">
        <v>148</v>
      </c>
      <c r="F1413" t="s">
        <v>146</v>
      </c>
      <c r="G1413" t="s">
        <v>146</v>
      </c>
      <c r="H1413" t="s">
        <v>146</v>
      </c>
      <c r="I1413" t="s">
        <v>146</v>
      </c>
      <c r="J1413" t="s">
        <v>146</v>
      </c>
      <c r="K1413" t="s">
        <v>146</v>
      </c>
      <c r="L1413" t="s">
        <v>146</v>
      </c>
      <c r="M1413" t="s">
        <v>146</v>
      </c>
      <c r="N1413" t="s">
        <v>146</v>
      </c>
      <c r="O1413" t="s">
        <v>146</v>
      </c>
      <c r="BB1413">
        <v>0</v>
      </c>
    </row>
    <row r="1414" spans="1:54" x14ac:dyDescent="0.25">
      <c r="A1414">
        <v>338870</v>
      </c>
      <c r="B1414" t="s">
        <v>121</v>
      </c>
      <c r="F1414" t="s">
        <v>149</v>
      </c>
      <c r="G1414" t="s">
        <v>148</v>
      </c>
      <c r="H1414" t="s">
        <v>149</v>
      </c>
      <c r="I1414" t="s">
        <v>149</v>
      </c>
      <c r="J1414" t="s">
        <v>146</v>
      </c>
      <c r="K1414" t="s">
        <v>148</v>
      </c>
      <c r="L1414" t="s">
        <v>146</v>
      </c>
      <c r="M1414" t="s">
        <v>146</v>
      </c>
      <c r="N1414" t="s">
        <v>146</v>
      </c>
      <c r="O1414" t="s">
        <v>146</v>
      </c>
      <c r="BB1414">
        <v>0</v>
      </c>
    </row>
    <row r="1415" spans="1:54" x14ac:dyDescent="0.25">
      <c r="A1415">
        <v>338871</v>
      </c>
      <c r="B1415" t="s">
        <v>121</v>
      </c>
      <c r="C1415" t="s">
        <v>146</v>
      </c>
      <c r="D1415" t="s">
        <v>148</v>
      </c>
      <c r="E1415" t="s">
        <v>146</v>
      </c>
      <c r="F1415" t="s">
        <v>148</v>
      </c>
      <c r="G1415" t="s">
        <v>146</v>
      </c>
      <c r="H1415" t="s">
        <v>148</v>
      </c>
      <c r="I1415" t="s">
        <v>146</v>
      </c>
      <c r="J1415" t="s">
        <v>146</v>
      </c>
      <c r="K1415" t="s">
        <v>146</v>
      </c>
      <c r="L1415" t="s">
        <v>146</v>
      </c>
      <c r="M1415" t="s">
        <v>146</v>
      </c>
      <c r="N1415" t="s">
        <v>146</v>
      </c>
      <c r="O1415" t="s">
        <v>146</v>
      </c>
      <c r="BB1415">
        <v>0</v>
      </c>
    </row>
    <row r="1416" spans="1:54" x14ac:dyDescent="0.25">
      <c r="A1416">
        <v>338873</v>
      </c>
      <c r="B1416" t="s">
        <v>121</v>
      </c>
      <c r="C1416" t="s">
        <v>149</v>
      </c>
      <c r="D1416" t="s">
        <v>149</v>
      </c>
      <c r="E1416" t="s">
        <v>148</v>
      </c>
      <c r="F1416" t="s">
        <v>148</v>
      </c>
      <c r="G1416" t="s">
        <v>148</v>
      </c>
      <c r="H1416" t="s">
        <v>149</v>
      </c>
      <c r="I1416" t="s">
        <v>149</v>
      </c>
      <c r="J1416" t="s">
        <v>146</v>
      </c>
      <c r="K1416" t="s">
        <v>146</v>
      </c>
      <c r="L1416" t="s">
        <v>146</v>
      </c>
      <c r="M1416" t="s">
        <v>146</v>
      </c>
      <c r="N1416" t="s">
        <v>146</v>
      </c>
      <c r="O1416" t="s">
        <v>146</v>
      </c>
      <c r="BB1416">
        <v>0</v>
      </c>
    </row>
    <row r="1417" spans="1:54" x14ac:dyDescent="0.25">
      <c r="A1417">
        <v>338874</v>
      </c>
      <c r="B1417" t="s">
        <v>121</v>
      </c>
      <c r="C1417" t="s">
        <v>148</v>
      </c>
      <c r="D1417" t="s">
        <v>148</v>
      </c>
      <c r="E1417" t="s">
        <v>146</v>
      </c>
      <c r="F1417" t="s">
        <v>148</v>
      </c>
      <c r="G1417" t="s">
        <v>146</v>
      </c>
      <c r="H1417" t="s">
        <v>148</v>
      </c>
      <c r="I1417" t="s">
        <v>146</v>
      </c>
      <c r="J1417" t="s">
        <v>146</v>
      </c>
      <c r="K1417" t="s">
        <v>146</v>
      </c>
      <c r="L1417" t="s">
        <v>146</v>
      </c>
      <c r="M1417" t="s">
        <v>146</v>
      </c>
      <c r="N1417" t="s">
        <v>146</v>
      </c>
      <c r="O1417" t="s">
        <v>146</v>
      </c>
      <c r="BB1417">
        <v>0</v>
      </c>
    </row>
    <row r="1418" spans="1:54" x14ac:dyDescent="0.25">
      <c r="A1418">
        <v>338877</v>
      </c>
      <c r="B1418" t="s">
        <v>121</v>
      </c>
      <c r="C1418" t="s">
        <v>148</v>
      </c>
      <c r="D1418" t="s">
        <v>146</v>
      </c>
      <c r="E1418" t="s">
        <v>146</v>
      </c>
      <c r="F1418" t="s">
        <v>146</v>
      </c>
      <c r="G1418" t="s">
        <v>146</v>
      </c>
      <c r="H1418" t="s">
        <v>148</v>
      </c>
      <c r="I1418" t="s">
        <v>146</v>
      </c>
      <c r="J1418" t="s">
        <v>146</v>
      </c>
      <c r="K1418" t="s">
        <v>146</v>
      </c>
      <c r="L1418" t="s">
        <v>146</v>
      </c>
      <c r="M1418" t="s">
        <v>146</v>
      </c>
      <c r="N1418" t="s">
        <v>146</v>
      </c>
      <c r="O1418" t="s">
        <v>146</v>
      </c>
      <c r="BB1418">
        <v>0</v>
      </c>
    </row>
    <row r="1419" spans="1:54" x14ac:dyDescent="0.25">
      <c r="A1419">
        <v>338974</v>
      </c>
      <c r="B1419" t="s">
        <v>121</v>
      </c>
      <c r="C1419" t="s">
        <v>148</v>
      </c>
      <c r="D1419" t="s">
        <v>148</v>
      </c>
      <c r="E1419" t="s">
        <v>148</v>
      </c>
      <c r="F1419" t="s">
        <v>148</v>
      </c>
      <c r="G1419" t="s">
        <v>146</v>
      </c>
      <c r="H1419" t="s">
        <v>146</v>
      </c>
      <c r="I1419" t="s">
        <v>148</v>
      </c>
      <c r="J1419" t="s">
        <v>146</v>
      </c>
      <c r="K1419" t="s">
        <v>146</v>
      </c>
      <c r="L1419" t="s">
        <v>146</v>
      </c>
      <c r="M1419" t="s">
        <v>146</v>
      </c>
      <c r="N1419" t="s">
        <v>146</v>
      </c>
      <c r="O1419" t="s">
        <v>146</v>
      </c>
      <c r="BB1419">
        <v>0</v>
      </c>
    </row>
    <row r="1420" spans="1:54" x14ac:dyDescent="0.25">
      <c r="A1420">
        <v>338978</v>
      </c>
      <c r="B1420" t="s">
        <v>121</v>
      </c>
      <c r="C1420" t="s">
        <v>148</v>
      </c>
      <c r="D1420" t="s">
        <v>148</v>
      </c>
      <c r="E1420" t="s">
        <v>148</v>
      </c>
      <c r="F1420" t="s">
        <v>148</v>
      </c>
      <c r="G1420" t="s">
        <v>148</v>
      </c>
      <c r="H1420" t="s">
        <v>148</v>
      </c>
      <c r="I1420" t="s">
        <v>148</v>
      </c>
      <c r="J1420" t="s">
        <v>146</v>
      </c>
      <c r="K1420" t="s">
        <v>146</v>
      </c>
      <c r="L1420" t="s">
        <v>146</v>
      </c>
      <c r="M1420" t="s">
        <v>146</v>
      </c>
      <c r="N1420" t="s">
        <v>146</v>
      </c>
      <c r="O1420" t="s">
        <v>146</v>
      </c>
      <c r="BB1420">
        <v>0</v>
      </c>
    </row>
    <row r="1421" spans="1:54" x14ac:dyDescent="0.25">
      <c r="A1421">
        <v>338980</v>
      </c>
      <c r="B1421" t="s">
        <v>121</v>
      </c>
      <c r="C1421" t="s">
        <v>148</v>
      </c>
      <c r="D1421" t="s">
        <v>146</v>
      </c>
      <c r="E1421" t="s">
        <v>146</v>
      </c>
      <c r="F1421" t="s">
        <v>148</v>
      </c>
      <c r="G1421" t="s">
        <v>146</v>
      </c>
      <c r="H1421" t="s">
        <v>146</v>
      </c>
      <c r="I1421" t="s">
        <v>146</v>
      </c>
      <c r="J1421" t="s">
        <v>146</v>
      </c>
      <c r="K1421" t="s">
        <v>146</v>
      </c>
      <c r="L1421" t="s">
        <v>146</v>
      </c>
      <c r="M1421" t="s">
        <v>146</v>
      </c>
      <c r="N1421" t="s">
        <v>146</v>
      </c>
      <c r="O1421" t="s">
        <v>146</v>
      </c>
      <c r="BB1421">
        <v>0</v>
      </c>
    </row>
    <row r="1422" spans="1:54" x14ac:dyDescent="0.25">
      <c r="A1422">
        <v>338981</v>
      </c>
      <c r="B1422" t="s">
        <v>121</v>
      </c>
      <c r="C1422" t="s">
        <v>146</v>
      </c>
      <c r="E1422" t="s">
        <v>146</v>
      </c>
      <c r="F1422" t="s">
        <v>146</v>
      </c>
      <c r="G1422" t="s">
        <v>148</v>
      </c>
      <c r="J1422" t="s">
        <v>146</v>
      </c>
      <c r="K1422" t="s">
        <v>146</v>
      </c>
      <c r="L1422" t="s">
        <v>146</v>
      </c>
      <c r="M1422" t="s">
        <v>146</v>
      </c>
      <c r="N1422" t="s">
        <v>146</v>
      </c>
      <c r="O1422" t="s">
        <v>146</v>
      </c>
      <c r="BB1422">
        <v>0</v>
      </c>
    </row>
    <row r="1423" spans="1:54" x14ac:dyDescent="0.25">
      <c r="A1423">
        <v>338996</v>
      </c>
      <c r="B1423" t="s">
        <v>121</v>
      </c>
      <c r="C1423" t="s">
        <v>148</v>
      </c>
      <c r="D1423" t="s">
        <v>146</v>
      </c>
      <c r="E1423" t="s">
        <v>148</v>
      </c>
      <c r="F1423" t="s">
        <v>148</v>
      </c>
      <c r="G1423" t="s">
        <v>148</v>
      </c>
      <c r="H1423" t="s">
        <v>146</v>
      </c>
      <c r="I1423" t="s">
        <v>148</v>
      </c>
      <c r="J1423" t="s">
        <v>146</v>
      </c>
      <c r="K1423" t="s">
        <v>146</v>
      </c>
      <c r="L1423" t="s">
        <v>149</v>
      </c>
      <c r="M1423" t="s">
        <v>146</v>
      </c>
      <c r="N1423" t="s">
        <v>148</v>
      </c>
      <c r="O1423" t="s">
        <v>146</v>
      </c>
      <c r="BB1423">
        <v>0</v>
      </c>
    </row>
    <row r="1424" spans="1:54" x14ac:dyDescent="0.25">
      <c r="A1424">
        <v>339005</v>
      </c>
      <c r="B1424" t="s">
        <v>121</v>
      </c>
      <c r="C1424" t="s">
        <v>148</v>
      </c>
      <c r="D1424" t="s">
        <v>148</v>
      </c>
      <c r="E1424" t="s">
        <v>146</v>
      </c>
      <c r="F1424" t="s">
        <v>146</v>
      </c>
      <c r="G1424" t="s">
        <v>148</v>
      </c>
      <c r="H1424" t="s">
        <v>148</v>
      </c>
      <c r="I1424" t="s">
        <v>148</v>
      </c>
      <c r="J1424" t="s">
        <v>146</v>
      </c>
      <c r="K1424" t="s">
        <v>146</v>
      </c>
      <c r="L1424" t="s">
        <v>146</v>
      </c>
      <c r="M1424" t="s">
        <v>146</v>
      </c>
      <c r="N1424" t="s">
        <v>146</v>
      </c>
      <c r="O1424" t="s">
        <v>146</v>
      </c>
      <c r="BB1424">
        <v>0</v>
      </c>
    </row>
    <row r="1425" spans="1:54" x14ac:dyDescent="0.25">
      <c r="A1425">
        <v>339009</v>
      </c>
      <c r="B1425" t="s">
        <v>121</v>
      </c>
      <c r="C1425" t="s">
        <v>146</v>
      </c>
      <c r="D1425" t="s">
        <v>146</v>
      </c>
      <c r="E1425" t="s">
        <v>146</v>
      </c>
      <c r="F1425" t="s">
        <v>146</v>
      </c>
      <c r="G1425" t="s">
        <v>146</v>
      </c>
      <c r="H1425" t="s">
        <v>146</v>
      </c>
      <c r="I1425" t="s">
        <v>146</v>
      </c>
      <c r="J1425" t="s">
        <v>146</v>
      </c>
      <c r="K1425" t="s">
        <v>146</v>
      </c>
      <c r="L1425" t="s">
        <v>146</v>
      </c>
      <c r="M1425" t="s">
        <v>146</v>
      </c>
      <c r="N1425" t="s">
        <v>146</v>
      </c>
      <c r="O1425" t="s">
        <v>146</v>
      </c>
      <c r="BB1425">
        <v>0</v>
      </c>
    </row>
    <row r="1426" spans="1:54" x14ac:dyDescent="0.25">
      <c r="A1426">
        <v>339011</v>
      </c>
      <c r="B1426" t="s">
        <v>121</v>
      </c>
      <c r="C1426" t="s">
        <v>148</v>
      </c>
      <c r="D1426" t="s">
        <v>148</v>
      </c>
      <c r="E1426" t="s">
        <v>148</v>
      </c>
      <c r="F1426" t="s">
        <v>148</v>
      </c>
      <c r="G1426" t="s">
        <v>148</v>
      </c>
      <c r="H1426" t="s">
        <v>148</v>
      </c>
      <c r="I1426" t="s">
        <v>148</v>
      </c>
      <c r="J1426" t="s">
        <v>146</v>
      </c>
      <c r="K1426" t="s">
        <v>146</v>
      </c>
      <c r="L1426" t="s">
        <v>146</v>
      </c>
      <c r="M1426" t="s">
        <v>146</v>
      </c>
      <c r="N1426" t="s">
        <v>146</v>
      </c>
      <c r="O1426" t="s">
        <v>146</v>
      </c>
      <c r="BB1426">
        <v>0</v>
      </c>
    </row>
    <row r="1427" spans="1:54" x14ac:dyDescent="0.25">
      <c r="A1427">
        <v>339015</v>
      </c>
      <c r="B1427" t="s">
        <v>121</v>
      </c>
      <c r="C1427" t="s">
        <v>148</v>
      </c>
      <c r="D1427" t="s">
        <v>148</v>
      </c>
      <c r="E1427" t="s">
        <v>146</v>
      </c>
      <c r="F1427" t="s">
        <v>146</v>
      </c>
      <c r="G1427" t="s">
        <v>148</v>
      </c>
      <c r="H1427" t="s">
        <v>148</v>
      </c>
      <c r="I1427" t="s">
        <v>148</v>
      </c>
      <c r="J1427" t="s">
        <v>146</v>
      </c>
      <c r="K1427" t="s">
        <v>146</v>
      </c>
      <c r="L1427" t="s">
        <v>146</v>
      </c>
      <c r="M1427" t="s">
        <v>146</v>
      </c>
      <c r="N1427" t="s">
        <v>146</v>
      </c>
      <c r="O1427" t="s">
        <v>146</v>
      </c>
      <c r="BB1427">
        <v>0</v>
      </c>
    </row>
    <row r="1428" spans="1:54" x14ac:dyDescent="0.25">
      <c r="A1428">
        <v>339016</v>
      </c>
      <c r="B1428" t="s">
        <v>121</v>
      </c>
      <c r="C1428" t="s">
        <v>146</v>
      </c>
      <c r="D1428" t="s">
        <v>146</v>
      </c>
      <c r="E1428" t="s">
        <v>146</v>
      </c>
      <c r="F1428" t="s">
        <v>146</v>
      </c>
      <c r="G1428" t="s">
        <v>146</v>
      </c>
      <c r="H1428" t="s">
        <v>146</v>
      </c>
      <c r="I1428" t="s">
        <v>146</v>
      </c>
      <c r="J1428" t="s">
        <v>146</v>
      </c>
      <c r="K1428" t="s">
        <v>146</v>
      </c>
      <c r="L1428" t="s">
        <v>146</v>
      </c>
      <c r="M1428" t="s">
        <v>146</v>
      </c>
      <c r="N1428" t="s">
        <v>146</v>
      </c>
      <c r="O1428" t="s">
        <v>146</v>
      </c>
      <c r="BB1428">
        <v>0</v>
      </c>
    </row>
    <row r="1429" spans="1:54" x14ac:dyDescent="0.25">
      <c r="A1429">
        <v>339017</v>
      </c>
      <c r="B1429" t="s">
        <v>121</v>
      </c>
      <c r="C1429" t="s">
        <v>148</v>
      </c>
      <c r="D1429" t="s">
        <v>146</v>
      </c>
      <c r="E1429" t="s">
        <v>148</v>
      </c>
      <c r="F1429" t="s">
        <v>149</v>
      </c>
      <c r="G1429" t="s">
        <v>148</v>
      </c>
      <c r="I1429" t="s">
        <v>149</v>
      </c>
      <c r="J1429" t="s">
        <v>148</v>
      </c>
      <c r="K1429" t="s">
        <v>146</v>
      </c>
      <c r="L1429" t="s">
        <v>146</v>
      </c>
      <c r="M1429" t="s">
        <v>146</v>
      </c>
      <c r="N1429" t="s">
        <v>148</v>
      </c>
      <c r="O1429" t="s">
        <v>146</v>
      </c>
      <c r="BB1429">
        <v>0</v>
      </c>
    </row>
    <row r="1430" spans="1:54" x14ac:dyDescent="0.25">
      <c r="A1430">
        <v>339020</v>
      </c>
      <c r="B1430" t="s">
        <v>121</v>
      </c>
      <c r="D1430" t="s">
        <v>148</v>
      </c>
      <c r="E1430" t="s">
        <v>148</v>
      </c>
      <c r="F1430" t="s">
        <v>148</v>
      </c>
      <c r="G1430" t="s">
        <v>148</v>
      </c>
      <c r="H1430" t="s">
        <v>146</v>
      </c>
      <c r="I1430" t="s">
        <v>146</v>
      </c>
      <c r="J1430" t="s">
        <v>146</v>
      </c>
      <c r="K1430" t="s">
        <v>146</v>
      </c>
      <c r="L1430" t="s">
        <v>146</v>
      </c>
      <c r="M1430" t="s">
        <v>146</v>
      </c>
      <c r="N1430" t="s">
        <v>146</v>
      </c>
      <c r="O1430" t="s">
        <v>146</v>
      </c>
      <c r="BB1430">
        <v>0</v>
      </c>
    </row>
    <row r="1431" spans="1:54" x14ac:dyDescent="0.25">
      <c r="A1431">
        <v>339021</v>
      </c>
      <c r="B1431" t="s">
        <v>121</v>
      </c>
      <c r="D1431" t="s">
        <v>148</v>
      </c>
      <c r="E1431" t="s">
        <v>149</v>
      </c>
      <c r="F1431" t="s">
        <v>149</v>
      </c>
      <c r="G1431" t="s">
        <v>146</v>
      </c>
      <c r="H1431" t="s">
        <v>149</v>
      </c>
      <c r="I1431" t="s">
        <v>146</v>
      </c>
      <c r="J1431" t="s">
        <v>146</v>
      </c>
      <c r="K1431" t="s">
        <v>146</v>
      </c>
      <c r="L1431" t="s">
        <v>146</v>
      </c>
      <c r="M1431" t="s">
        <v>146</v>
      </c>
      <c r="N1431" t="s">
        <v>146</v>
      </c>
      <c r="O1431" t="s">
        <v>146</v>
      </c>
      <c r="BB1431">
        <v>0</v>
      </c>
    </row>
    <row r="1432" spans="1:54" x14ac:dyDescent="0.25">
      <c r="A1432">
        <v>339023</v>
      </c>
      <c r="B1432" t="s">
        <v>121</v>
      </c>
      <c r="C1432" t="s">
        <v>148</v>
      </c>
      <c r="D1432" t="s">
        <v>148</v>
      </c>
      <c r="E1432" t="s">
        <v>146</v>
      </c>
      <c r="F1432" t="s">
        <v>148</v>
      </c>
      <c r="G1432" t="s">
        <v>148</v>
      </c>
      <c r="H1432" t="s">
        <v>148</v>
      </c>
      <c r="I1432" t="s">
        <v>146</v>
      </c>
      <c r="J1432" t="s">
        <v>146</v>
      </c>
      <c r="K1432" t="s">
        <v>146</v>
      </c>
      <c r="L1432" t="s">
        <v>146</v>
      </c>
      <c r="M1432" t="s">
        <v>146</v>
      </c>
      <c r="N1432" t="s">
        <v>146</v>
      </c>
      <c r="O1432" t="s">
        <v>146</v>
      </c>
      <c r="BB1432">
        <v>0</v>
      </c>
    </row>
    <row r="1433" spans="1:54" x14ac:dyDescent="0.25">
      <c r="A1433">
        <v>339027</v>
      </c>
      <c r="B1433" t="s">
        <v>121</v>
      </c>
      <c r="C1433" t="s">
        <v>149</v>
      </c>
      <c r="F1433" t="s">
        <v>149</v>
      </c>
      <c r="G1433" t="s">
        <v>149</v>
      </c>
      <c r="J1433" t="s">
        <v>146</v>
      </c>
      <c r="K1433" t="s">
        <v>146</v>
      </c>
      <c r="L1433" t="s">
        <v>146</v>
      </c>
      <c r="M1433" t="s">
        <v>146</v>
      </c>
      <c r="N1433" t="s">
        <v>146</v>
      </c>
      <c r="O1433" t="s">
        <v>146</v>
      </c>
      <c r="BB1433">
        <v>0</v>
      </c>
    </row>
    <row r="1434" spans="1:54" x14ac:dyDescent="0.25">
      <c r="A1434">
        <v>339028</v>
      </c>
      <c r="B1434" t="s">
        <v>121</v>
      </c>
      <c r="C1434" t="s">
        <v>148</v>
      </c>
      <c r="D1434" t="s">
        <v>146</v>
      </c>
      <c r="E1434" t="s">
        <v>148</v>
      </c>
      <c r="F1434" t="s">
        <v>146</v>
      </c>
      <c r="G1434" t="s">
        <v>148</v>
      </c>
      <c r="H1434" t="s">
        <v>146</v>
      </c>
      <c r="I1434" t="s">
        <v>146</v>
      </c>
      <c r="J1434" t="s">
        <v>146</v>
      </c>
      <c r="K1434" t="s">
        <v>146</v>
      </c>
      <c r="L1434" t="s">
        <v>146</v>
      </c>
      <c r="M1434" t="s">
        <v>146</v>
      </c>
      <c r="N1434" t="s">
        <v>146</v>
      </c>
      <c r="O1434" t="s">
        <v>146</v>
      </c>
      <c r="BB1434">
        <v>0</v>
      </c>
    </row>
    <row r="1435" spans="1:54" x14ac:dyDescent="0.25">
      <c r="A1435">
        <v>339029</v>
      </c>
      <c r="B1435" t="s">
        <v>121</v>
      </c>
      <c r="C1435" t="s">
        <v>148</v>
      </c>
      <c r="D1435" t="s">
        <v>148</v>
      </c>
      <c r="E1435" t="s">
        <v>148</v>
      </c>
      <c r="G1435" t="s">
        <v>148</v>
      </c>
      <c r="H1435" t="s">
        <v>148</v>
      </c>
      <c r="I1435" t="s">
        <v>148</v>
      </c>
      <c r="J1435" t="s">
        <v>146</v>
      </c>
      <c r="K1435" t="s">
        <v>146</v>
      </c>
      <c r="L1435" t="s">
        <v>146</v>
      </c>
      <c r="M1435" t="s">
        <v>146</v>
      </c>
      <c r="N1435" t="s">
        <v>146</v>
      </c>
      <c r="O1435" t="s">
        <v>146</v>
      </c>
      <c r="BB1435">
        <v>0</v>
      </c>
    </row>
    <row r="1436" spans="1:54" x14ac:dyDescent="0.25">
      <c r="A1436">
        <v>339031</v>
      </c>
      <c r="B1436" t="s">
        <v>121</v>
      </c>
      <c r="D1436" t="s">
        <v>148</v>
      </c>
      <c r="E1436" t="s">
        <v>148</v>
      </c>
      <c r="F1436" t="s">
        <v>149</v>
      </c>
      <c r="G1436" t="s">
        <v>148</v>
      </c>
      <c r="H1436" t="s">
        <v>149</v>
      </c>
      <c r="I1436" t="s">
        <v>146</v>
      </c>
      <c r="K1436" t="s">
        <v>148</v>
      </c>
      <c r="M1436" t="s">
        <v>148</v>
      </c>
      <c r="N1436" t="s">
        <v>146</v>
      </c>
      <c r="O1436" t="s">
        <v>146</v>
      </c>
      <c r="BB1436">
        <v>0</v>
      </c>
    </row>
    <row r="1437" spans="1:54" x14ac:dyDescent="0.25">
      <c r="A1437">
        <v>339032</v>
      </c>
      <c r="B1437" t="s">
        <v>121</v>
      </c>
      <c r="C1437" t="s">
        <v>146</v>
      </c>
      <c r="D1437" t="s">
        <v>146</v>
      </c>
      <c r="E1437" t="s">
        <v>146</v>
      </c>
      <c r="F1437" t="s">
        <v>146</v>
      </c>
      <c r="G1437" t="s">
        <v>146</v>
      </c>
      <c r="H1437" t="s">
        <v>146</v>
      </c>
      <c r="I1437" t="s">
        <v>146</v>
      </c>
      <c r="J1437" t="s">
        <v>146</v>
      </c>
      <c r="K1437" t="s">
        <v>146</v>
      </c>
      <c r="L1437" t="s">
        <v>146</v>
      </c>
      <c r="M1437" t="s">
        <v>146</v>
      </c>
      <c r="N1437" t="s">
        <v>146</v>
      </c>
      <c r="O1437" t="s">
        <v>146</v>
      </c>
      <c r="BB1437">
        <v>0</v>
      </c>
    </row>
    <row r="1438" spans="1:54" x14ac:dyDescent="0.25">
      <c r="A1438">
        <v>339035</v>
      </c>
      <c r="B1438" t="s">
        <v>121</v>
      </c>
      <c r="C1438" t="s">
        <v>146</v>
      </c>
      <c r="D1438" t="s">
        <v>148</v>
      </c>
      <c r="E1438" t="s">
        <v>148</v>
      </c>
      <c r="F1438" t="s">
        <v>148</v>
      </c>
      <c r="G1438" t="s">
        <v>146</v>
      </c>
      <c r="H1438" t="s">
        <v>148</v>
      </c>
      <c r="I1438" t="s">
        <v>146</v>
      </c>
      <c r="J1438" t="s">
        <v>146</v>
      </c>
      <c r="K1438" t="s">
        <v>146</v>
      </c>
      <c r="L1438" t="s">
        <v>146</v>
      </c>
      <c r="M1438" t="s">
        <v>146</v>
      </c>
      <c r="N1438" t="s">
        <v>146</v>
      </c>
      <c r="O1438" t="s">
        <v>146</v>
      </c>
      <c r="BB1438">
        <v>0</v>
      </c>
    </row>
    <row r="1439" spans="1:54" x14ac:dyDescent="0.25">
      <c r="A1439">
        <v>339045</v>
      </c>
      <c r="B1439" t="s">
        <v>121</v>
      </c>
      <c r="C1439" t="s">
        <v>148</v>
      </c>
      <c r="D1439" t="s">
        <v>146</v>
      </c>
      <c r="E1439" t="s">
        <v>148</v>
      </c>
      <c r="F1439" t="s">
        <v>146</v>
      </c>
      <c r="G1439" t="s">
        <v>146</v>
      </c>
      <c r="H1439" t="s">
        <v>146</v>
      </c>
      <c r="I1439" t="s">
        <v>146</v>
      </c>
      <c r="J1439" t="s">
        <v>146</v>
      </c>
      <c r="K1439" t="s">
        <v>146</v>
      </c>
      <c r="L1439" t="s">
        <v>146</v>
      </c>
      <c r="M1439" t="s">
        <v>146</v>
      </c>
      <c r="N1439" t="s">
        <v>146</v>
      </c>
      <c r="O1439" t="s">
        <v>146</v>
      </c>
      <c r="BB1439">
        <v>0</v>
      </c>
    </row>
    <row r="1440" spans="1:54" x14ac:dyDescent="0.25">
      <c r="A1440">
        <v>339047</v>
      </c>
      <c r="B1440" t="s">
        <v>121</v>
      </c>
      <c r="C1440" t="s">
        <v>149</v>
      </c>
      <c r="D1440" t="s">
        <v>149</v>
      </c>
      <c r="E1440" t="s">
        <v>148</v>
      </c>
      <c r="F1440" t="s">
        <v>148</v>
      </c>
      <c r="G1440" t="s">
        <v>148</v>
      </c>
      <c r="H1440" t="s">
        <v>148</v>
      </c>
      <c r="I1440" t="s">
        <v>148</v>
      </c>
      <c r="J1440" t="s">
        <v>146</v>
      </c>
      <c r="K1440" t="s">
        <v>146</v>
      </c>
      <c r="L1440" t="s">
        <v>146</v>
      </c>
      <c r="M1440" t="s">
        <v>146</v>
      </c>
      <c r="N1440" t="s">
        <v>146</v>
      </c>
      <c r="O1440" t="s">
        <v>146</v>
      </c>
      <c r="BB1440">
        <v>0</v>
      </c>
    </row>
    <row r="1441" spans="1:54" x14ac:dyDescent="0.25">
      <c r="A1441">
        <v>339049</v>
      </c>
      <c r="B1441" t="s">
        <v>121</v>
      </c>
      <c r="C1441" t="s">
        <v>148</v>
      </c>
      <c r="D1441" t="s">
        <v>148</v>
      </c>
      <c r="E1441" t="s">
        <v>148</v>
      </c>
      <c r="F1441" t="s">
        <v>148</v>
      </c>
      <c r="G1441" t="s">
        <v>148</v>
      </c>
      <c r="H1441" t="s">
        <v>148</v>
      </c>
      <c r="I1441" t="s">
        <v>148</v>
      </c>
      <c r="J1441" t="s">
        <v>146</v>
      </c>
      <c r="K1441" t="s">
        <v>146</v>
      </c>
      <c r="L1441" t="s">
        <v>146</v>
      </c>
      <c r="M1441" t="s">
        <v>146</v>
      </c>
      <c r="N1441" t="s">
        <v>146</v>
      </c>
      <c r="O1441" t="s">
        <v>146</v>
      </c>
      <c r="BB1441">
        <v>0</v>
      </c>
    </row>
    <row r="1442" spans="1:54" x14ac:dyDescent="0.25">
      <c r="A1442">
        <v>339052</v>
      </c>
      <c r="B1442" t="s">
        <v>121</v>
      </c>
      <c r="C1442" t="s">
        <v>148</v>
      </c>
      <c r="D1442" t="s">
        <v>148</v>
      </c>
      <c r="E1442" t="s">
        <v>148</v>
      </c>
      <c r="F1442" t="s">
        <v>148</v>
      </c>
      <c r="G1442" t="s">
        <v>148</v>
      </c>
      <c r="H1442" t="s">
        <v>148</v>
      </c>
      <c r="I1442" t="s">
        <v>148</v>
      </c>
      <c r="J1442" t="s">
        <v>146</v>
      </c>
      <c r="K1442" t="s">
        <v>146</v>
      </c>
      <c r="L1442" t="s">
        <v>146</v>
      </c>
      <c r="M1442" t="s">
        <v>146</v>
      </c>
      <c r="N1442" t="s">
        <v>146</v>
      </c>
      <c r="O1442" t="s">
        <v>146</v>
      </c>
      <c r="BB1442">
        <v>0</v>
      </c>
    </row>
    <row r="1443" spans="1:54" x14ac:dyDescent="0.25">
      <c r="A1443">
        <v>339053</v>
      </c>
      <c r="B1443" t="s">
        <v>121</v>
      </c>
      <c r="C1443" t="s">
        <v>148</v>
      </c>
      <c r="D1443" t="s">
        <v>148</v>
      </c>
      <c r="E1443" t="s">
        <v>148</v>
      </c>
      <c r="F1443" t="s">
        <v>148</v>
      </c>
      <c r="G1443" t="s">
        <v>148</v>
      </c>
      <c r="H1443" t="s">
        <v>148</v>
      </c>
      <c r="I1443" t="s">
        <v>148</v>
      </c>
      <c r="J1443" t="s">
        <v>146</v>
      </c>
      <c r="K1443" t="s">
        <v>146</v>
      </c>
      <c r="L1443" t="s">
        <v>146</v>
      </c>
      <c r="M1443" t="s">
        <v>146</v>
      </c>
      <c r="N1443" t="s">
        <v>146</v>
      </c>
      <c r="O1443" t="s">
        <v>146</v>
      </c>
      <c r="BB1443">
        <v>0</v>
      </c>
    </row>
    <row r="1444" spans="1:54" x14ac:dyDescent="0.25">
      <c r="A1444">
        <v>339054</v>
      </c>
      <c r="B1444" t="s">
        <v>121</v>
      </c>
      <c r="C1444" t="s">
        <v>149</v>
      </c>
      <c r="G1444" t="s">
        <v>149</v>
      </c>
      <c r="H1444" t="s">
        <v>149</v>
      </c>
      <c r="I1444" t="s">
        <v>146</v>
      </c>
      <c r="J1444" t="s">
        <v>148</v>
      </c>
      <c r="K1444" t="s">
        <v>148</v>
      </c>
      <c r="L1444" t="s">
        <v>148</v>
      </c>
      <c r="M1444" t="s">
        <v>148</v>
      </c>
      <c r="N1444" t="s">
        <v>146</v>
      </c>
      <c r="O1444" t="s">
        <v>146</v>
      </c>
      <c r="BB1444">
        <v>0</v>
      </c>
    </row>
    <row r="1445" spans="1:54" x14ac:dyDescent="0.25">
      <c r="A1445">
        <v>339057</v>
      </c>
      <c r="B1445" t="s">
        <v>121</v>
      </c>
      <c r="D1445" t="s">
        <v>148</v>
      </c>
      <c r="E1445" t="s">
        <v>148</v>
      </c>
      <c r="G1445" t="s">
        <v>146</v>
      </c>
      <c r="K1445" t="s">
        <v>149</v>
      </c>
      <c r="L1445" t="s">
        <v>148</v>
      </c>
      <c r="N1445" t="s">
        <v>146</v>
      </c>
      <c r="O1445" t="s">
        <v>146</v>
      </c>
      <c r="BB1445">
        <v>0</v>
      </c>
    </row>
    <row r="1446" spans="1:54" x14ac:dyDescent="0.25">
      <c r="A1446">
        <v>339064</v>
      </c>
      <c r="B1446" t="s">
        <v>121</v>
      </c>
      <c r="E1446" t="s">
        <v>148</v>
      </c>
      <c r="F1446" t="s">
        <v>148</v>
      </c>
      <c r="G1446" t="s">
        <v>148</v>
      </c>
      <c r="H1446" t="s">
        <v>148</v>
      </c>
      <c r="I1446" t="s">
        <v>148</v>
      </c>
      <c r="J1446" t="s">
        <v>146</v>
      </c>
      <c r="K1446" t="s">
        <v>146</v>
      </c>
      <c r="L1446" t="s">
        <v>146</v>
      </c>
      <c r="M1446" t="s">
        <v>146</v>
      </c>
      <c r="N1446" t="s">
        <v>146</v>
      </c>
      <c r="O1446" t="s">
        <v>146</v>
      </c>
      <c r="BB1446">
        <v>0</v>
      </c>
    </row>
    <row r="1447" spans="1:54" x14ac:dyDescent="0.25">
      <c r="A1447">
        <v>339080</v>
      </c>
      <c r="B1447" t="s">
        <v>121</v>
      </c>
      <c r="C1447" t="s">
        <v>148</v>
      </c>
      <c r="D1447" t="s">
        <v>148</v>
      </c>
      <c r="E1447" t="s">
        <v>148</v>
      </c>
      <c r="F1447" t="s">
        <v>148</v>
      </c>
      <c r="G1447" t="s">
        <v>148</v>
      </c>
      <c r="H1447" t="s">
        <v>148</v>
      </c>
      <c r="I1447" t="s">
        <v>148</v>
      </c>
      <c r="J1447" t="s">
        <v>146</v>
      </c>
      <c r="K1447" t="s">
        <v>146</v>
      </c>
      <c r="L1447" t="s">
        <v>146</v>
      </c>
      <c r="M1447" t="s">
        <v>146</v>
      </c>
      <c r="N1447" t="s">
        <v>146</v>
      </c>
      <c r="O1447" t="s">
        <v>146</v>
      </c>
      <c r="BB1447">
        <v>0</v>
      </c>
    </row>
    <row r="1448" spans="1:54" x14ac:dyDescent="0.25">
      <c r="A1448">
        <v>339082</v>
      </c>
      <c r="B1448" t="s">
        <v>121</v>
      </c>
      <c r="C1448" t="s">
        <v>148</v>
      </c>
      <c r="D1448" t="s">
        <v>148</v>
      </c>
      <c r="E1448" t="s">
        <v>148</v>
      </c>
      <c r="F1448" t="s">
        <v>148</v>
      </c>
      <c r="G1448" t="s">
        <v>148</v>
      </c>
      <c r="H1448" t="s">
        <v>148</v>
      </c>
      <c r="I1448" t="s">
        <v>148</v>
      </c>
      <c r="J1448" t="s">
        <v>146</v>
      </c>
      <c r="K1448" t="s">
        <v>146</v>
      </c>
      <c r="L1448" t="s">
        <v>146</v>
      </c>
      <c r="M1448" t="s">
        <v>146</v>
      </c>
      <c r="N1448" t="s">
        <v>146</v>
      </c>
      <c r="O1448" t="s">
        <v>146</v>
      </c>
      <c r="BB1448">
        <v>0</v>
      </c>
    </row>
    <row r="1449" spans="1:54" x14ac:dyDescent="0.25">
      <c r="A1449">
        <v>339087</v>
      </c>
      <c r="B1449" t="s">
        <v>121</v>
      </c>
      <c r="C1449" t="s">
        <v>146</v>
      </c>
      <c r="F1449" t="s">
        <v>146</v>
      </c>
      <c r="G1449" t="s">
        <v>146</v>
      </c>
      <c r="H1449" t="s">
        <v>148</v>
      </c>
      <c r="I1449" t="s">
        <v>148</v>
      </c>
      <c r="J1449" t="s">
        <v>146</v>
      </c>
      <c r="K1449" t="s">
        <v>146</v>
      </c>
      <c r="L1449" t="s">
        <v>146</v>
      </c>
      <c r="M1449" t="s">
        <v>146</v>
      </c>
      <c r="N1449" t="s">
        <v>146</v>
      </c>
      <c r="O1449" t="s">
        <v>146</v>
      </c>
      <c r="BB1449">
        <v>0</v>
      </c>
    </row>
    <row r="1450" spans="1:54" x14ac:dyDescent="0.25">
      <c r="A1450">
        <v>339097</v>
      </c>
      <c r="B1450" t="s">
        <v>121</v>
      </c>
      <c r="C1450" t="s">
        <v>148</v>
      </c>
      <c r="D1450" t="s">
        <v>148</v>
      </c>
      <c r="E1450" t="s">
        <v>148</v>
      </c>
      <c r="F1450" t="s">
        <v>148</v>
      </c>
      <c r="G1450" t="s">
        <v>148</v>
      </c>
      <c r="H1450" t="s">
        <v>148</v>
      </c>
      <c r="I1450" t="s">
        <v>148</v>
      </c>
      <c r="J1450" t="s">
        <v>146</v>
      </c>
      <c r="K1450" t="s">
        <v>146</v>
      </c>
      <c r="L1450" t="s">
        <v>146</v>
      </c>
      <c r="M1450" t="s">
        <v>146</v>
      </c>
      <c r="N1450" t="s">
        <v>146</v>
      </c>
      <c r="O1450" t="s">
        <v>146</v>
      </c>
      <c r="BB1450">
        <v>0</v>
      </c>
    </row>
    <row r="1451" spans="1:54" x14ac:dyDescent="0.25">
      <c r="A1451">
        <v>339099</v>
      </c>
      <c r="B1451" t="s">
        <v>121</v>
      </c>
      <c r="C1451" t="s">
        <v>146</v>
      </c>
      <c r="D1451" t="s">
        <v>146</v>
      </c>
      <c r="E1451" t="s">
        <v>148</v>
      </c>
      <c r="F1451" t="s">
        <v>148</v>
      </c>
      <c r="G1451" t="s">
        <v>148</v>
      </c>
      <c r="H1451" t="s">
        <v>146</v>
      </c>
      <c r="I1451" t="s">
        <v>148</v>
      </c>
      <c r="J1451" t="s">
        <v>146</v>
      </c>
      <c r="K1451" t="s">
        <v>146</v>
      </c>
      <c r="L1451" t="s">
        <v>146</v>
      </c>
      <c r="M1451" t="s">
        <v>146</v>
      </c>
      <c r="N1451" t="s">
        <v>146</v>
      </c>
      <c r="O1451" t="s">
        <v>146</v>
      </c>
      <c r="BB1451">
        <v>0</v>
      </c>
    </row>
    <row r="1452" spans="1:54" x14ac:dyDescent="0.25">
      <c r="A1452">
        <v>339100</v>
      </c>
      <c r="B1452" t="s">
        <v>121</v>
      </c>
      <c r="C1452" t="s">
        <v>146</v>
      </c>
      <c r="D1452" t="s">
        <v>146</v>
      </c>
      <c r="E1452" t="s">
        <v>146</v>
      </c>
      <c r="F1452" t="s">
        <v>146</v>
      </c>
      <c r="G1452" t="s">
        <v>146</v>
      </c>
      <c r="H1452" t="s">
        <v>146</v>
      </c>
      <c r="I1452" t="s">
        <v>146</v>
      </c>
      <c r="J1452" t="s">
        <v>146</v>
      </c>
      <c r="K1452" t="s">
        <v>146</v>
      </c>
      <c r="L1452" t="s">
        <v>146</v>
      </c>
      <c r="M1452" t="s">
        <v>146</v>
      </c>
      <c r="N1452" t="s">
        <v>146</v>
      </c>
      <c r="O1452" t="s">
        <v>146</v>
      </c>
      <c r="BB1452">
        <v>0</v>
      </c>
    </row>
    <row r="1453" spans="1:54" x14ac:dyDescent="0.25">
      <c r="A1453">
        <v>339106</v>
      </c>
      <c r="B1453" t="s">
        <v>121</v>
      </c>
      <c r="C1453" t="s">
        <v>146</v>
      </c>
      <c r="D1453" t="s">
        <v>148</v>
      </c>
      <c r="E1453" t="s">
        <v>148</v>
      </c>
      <c r="F1453" t="s">
        <v>146</v>
      </c>
      <c r="G1453" t="s">
        <v>146</v>
      </c>
      <c r="H1453" t="s">
        <v>146</v>
      </c>
      <c r="I1453" t="s">
        <v>146</v>
      </c>
      <c r="J1453" t="s">
        <v>146</v>
      </c>
      <c r="K1453" t="s">
        <v>146</v>
      </c>
      <c r="L1453" t="s">
        <v>146</v>
      </c>
      <c r="M1453" t="s">
        <v>146</v>
      </c>
      <c r="N1453" t="s">
        <v>146</v>
      </c>
      <c r="O1453" t="s">
        <v>146</v>
      </c>
      <c r="BB1453">
        <v>0</v>
      </c>
    </row>
    <row r="1454" spans="1:54" x14ac:dyDescent="0.25">
      <c r="A1454">
        <v>339114</v>
      </c>
      <c r="B1454" t="s">
        <v>121</v>
      </c>
      <c r="C1454" t="s">
        <v>148</v>
      </c>
      <c r="D1454" t="s">
        <v>148</v>
      </c>
      <c r="E1454" t="s">
        <v>148</v>
      </c>
      <c r="F1454" t="s">
        <v>148</v>
      </c>
      <c r="G1454" t="s">
        <v>148</v>
      </c>
      <c r="H1454" t="s">
        <v>148</v>
      </c>
      <c r="I1454" t="s">
        <v>148</v>
      </c>
      <c r="J1454" t="s">
        <v>146</v>
      </c>
      <c r="K1454" t="s">
        <v>146</v>
      </c>
      <c r="L1454" t="s">
        <v>146</v>
      </c>
      <c r="M1454" t="s">
        <v>146</v>
      </c>
      <c r="N1454" t="s">
        <v>146</v>
      </c>
      <c r="O1454" t="s">
        <v>146</v>
      </c>
      <c r="BB1454">
        <v>0</v>
      </c>
    </row>
    <row r="1455" spans="1:54" x14ac:dyDescent="0.25">
      <c r="A1455">
        <v>339116</v>
      </c>
      <c r="B1455" t="s">
        <v>121</v>
      </c>
      <c r="C1455" t="s">
        <v>149</v>
      </c>
      <c r="D1455" t="s">
        <v>146</v>
      </c>
      <c r="E1455" t="s">
        <v>146</v>
      </c>
      <c r="G1455" t="s">
        <v>146</v>
      </c>
      <c r="H1455" t="s">
        <v>149</v>
      </c>
      <c r="J1455" t="s">
        <v>148</v>
      </c>
      <c r="K1455" t="s">
        <v>149</v>
      </c>
      <c r="L1455" t="s">
        <v>148</v>
      </c>
      <c r="M1455" t="s">
        <v>148</v>
      </c>
      <c r="N1455" t="s">
        <v>149</v>
      </c>
      <c r="O1455" t="s">
        <v>146</v>
      </c>
      <c r="BB1455">
        <v>0</v>
      </c>
    </row>
    <row r="1456" spans="1:54" x14ac:dyDescent="0.25">
      <c r="A1456">
        <v>339127</v>
      </c>
      <c r="B1456" t="s">
        <v>121</v>
      </c>
      <c r="C1456" t="s">
        <v>148</v>
      </c>
      <c r="D1456" t="s">
        <v>148</v>
      </c>
      <c r="E1456" t="s">
        <v>148</v>
      </c>
      <c r="F1456" t="s">
        <v>148</v>
      </c>
      <c r="G1456" t="s">
        <v>148</v>
      </c>
      <c r="H1456" t="s">
        <v>148</v>
      </c>
      <c r="I1456" t="s">
        <v>148</v>
      </c>
      <c r="J1456" t="s">
        <v>146</v>
      </c>
      <c r="K1456" t="s">
        <v>146</v>
      </c>
      <c r="L1456" t="s">
        <v>146</v>
      </c>
      <c r="M1456" t="s">
        <v>146</v>
      </c>
      <c r="N1456" t="s">
        <v>146</v>
      </c>
      <c r="O1456" t="s">
        <v>146</v>
      </c>
      <c r="BB1456">
        <v>0</v>
      </c>
    </row>
    <row r="1457" spans="1:54" x14ac:dyDescent="0.25">
      <c r="A1457">
        <v>339155</v>
      </c>
      <c r="B1457" t="s">
        <v>121</v>
      </c>
      <c r="C1457" t="s">
        <v>148</v>
      </c>
      <c r="D1457" t="s">
        <v>148</v>
      </c>
      <c r="E1457" t="s">
        <v>148</v>
      </c>
      <c r="F1457" t="s">
        <v>148</v>
      </c>
      <c r="G1457" t="s">
        <v>148</v>
      </c>
      <c r="H1457" t="s">
        <v>148</v>
      </c>
      <c r="I1457" t="s">
        <v>148</v>
      </c>
      <c r="J1457" t="s">
        <v>146</v>
      </c>
      <c r="K1457" t="s">
        <v>146</v>
      </c>
      <c r="L1457" t="s">
        <v>146</v>
      </c>
      <c r="M1457" t="s">
        <v>146</v>
      </c>
      <c r="N1457" t="s">
        <v>146</v>
      </c>
      <c r="O1457" t="s">
        <v>146</v>
      </c>
      <c r="BB1457">
        <v>0</v>
      </c>
    </row>
    <row r="1458" spans="1:54" x14ac:dyDescent="0.25">
      <c r="A1458">
        <v>339158</v>
      </c>
      <c r="B1458" t="s">
        <v>121</v>
      </c>
      <c r="E1458" t="s">
        <v>148</v>
      </c>
      <c r="G1458" t="s">
        <v>148</v>
      </c>
      <c r="J1458" t="s">
        <v>148</v>
      </c>
      <c r="K1458" t="s">
        <v>146</v>
      </c>
      <c r="L1458" t="s">
        <v>148</v>
      </c>
      <c r="M1458" t="s">
        <v>146</v>
      </c>
      <c r="N1458" t="s">
        <v>148</v>
      </c>
      <c r="O1458" t="s">
        <v>146</v>
      </c>
      <c r="BB1458">
        <v>0</v>
      </c>
    </row>
    <row r="1459" spans="1:54" x14ac:dyDescent="0.25">
      <c r="A1459">
        <v>339161</v>
      </c>
      <c r="B1459" t="s">
        <v>121</v>
      </c>
      <c r="C1459" t="s">
        <v>149</v>
      </c>
      <c r="D1459" t="s">
        <v>149</v>
      </c>
      <c r="E1459" t="s">
        <v>149</v>
      </c>
      <c r="F1459" t="s">
        <v>149</v>
      </c>
      <c r="G1459" t="s">
        <v>149</v>
      </c>
      <c r="H1459" t="s">
        <v>148</v>
      </c>
      <c r="I1459" t="s">
        <v>148</v>
      </c>
      <c r="J1459" t="s">
        <v>146</v>
      </c>
      <c r="K1459" t="s">
        <v>146</v>
      </c>
      <c r="L1459" t="s">
        <v>146</v>
      </c>
      <c r="M1459" t="s">
        <v>148</v>
      </c>
      <c r="N1459" t="s">
        <v>146</v>
      </c>
      <c r="O1459" t="s">
        <v>146</v>
      </c>
      <c r="BB1459">
        <v>0</v>
      </c>
    </row>
    <row r="1460" spans="1:54" x14ac:dyDescent="0.25">
      <c r="A1460">
        <v>339167</v>
      </c>
      <c r="B1460" t="s">
        <v>121</v>
      </c>
      <c r="D1460" t="s">
        <v>148</v>
      </c>
      <c r="F1460" t="s">
        <v>148</v>
      </c>
      <c r="G1460" t="s">
        <v>148</v>
      </c>
      <c r="H1460" t="s">
        <v>148</v>
      </c>
      <c r="I1460" t="s">
        <v>148</v>
      </c>
      <c r="J1460" t="s">
        <v>146</v>
      </c>
      <c r="K1460" t="s">
        <v>146</v>
      </c>
      <c r="L1460" t="s">
        <v>146</v>
      </c>
      <c r="M1460" t="s">
        <v>146</v>
      </c>
      <c r="N1460" t="s">
        <v>146</v>
      </c>
      <c r="O1460" t="s">
        <v>146</v>
      </c>
      <c r="BB1460">
        <v>0</v>
      </c>
    </row>
    <row r="1461" spans="1:54" x14ac:dyDescent="0.25">
      <c r="A1461">
        <v>339180</v>
      </c>
      <c r="B1461" t="s">
        <v>121</v>
      </c>
      <c r="C1461" t="s">
        <v>149</v>
      </c>
      <c r="E1461" t="s">
        <v>149</v>
      </c>
      <c r="G1461" t="s">
        <v>149</v>
      </c>
      <c r="I1461" t="s">
        <v>149</v>
      </c>
      <c r="J1461" t="s">
        <v>149</v>
      </c>
      <c r="K1461" t="s">
        <v>149</v>
      </c>
      <c r="L1461" t="s">
        <v>149</v>
      </c>
      <c r="M1461" t="s">
        <v>149</v>
      </c>
      <c r="N1461" t="s">
        <v>149</v>
      </c>
      <c r="O1461" t="s">
        <v>146</v>
      </c>
      <c r="BB1461">
        <v>0</v>
      </c>
    </row>
    <row r="1462" spans="1:54" x14ac:dyDescent="0.25">
      <c r="A1462">
        <v>339200</v>
      </c>
      <c r="B1462" t="s">
        <v>121</v>
      </c>
      <c r="C1462" t="s">
        <v>149</v>
      </c>
      <c r="D1462" t="s">
        <v>148</v>
      </c>
      <c r="E1462" t="s">
        <v>148</v>
      </c>
      <c r="F1462" t="s">
        <v>146</v>
      </c>
      <c r="G1462" t="s">
        <v>149</v>
      </c>
      <c r="H1462" t="s">
        <v>148</v>
      </c>
      <c r="I1462" t="s">
        <v>146</v>
      </c>
      <c r="J1462" t="s">
        <v>148</v>
      </c>
      <c r="K1462" t="s">
        <v>146</v>
      </c>
      <c r="L1462" t="s">
        <v>146</v>
      </c>
      <c r="M1462" t="s">
        <v>146</v>
      </c>
      <c r="N1462" t="s">
        <v>146</v>
      </c>
      <c r="O1462" t="s">
        <v>146</v>
      </c>
      <c r="BB1462">
        <v>0</v>
      </c>
    </row>
    <row r="1463" spans="1:54" x14ac:dyDescent="0.25">
      <c r="A1463">
        <v>339208</v>
      </c>
      <c r="B1463" t="s">
        <v>121</v>
      </c>
      <c r="D1463" t="s">
        <v>148</v>
      </c>
      <c r="F1463" t="s">
        <v>148</v>
      </c>
      <c r="G1463" t="s">
        <v>148</v>
      </c>
      <c r="H1463" t="s">
        <v>148</v>
      </c>
      <c r="I1463" t="s">
        <v>148</v>
      </c>
      <c r="J1463" t="s">
        <v>146</v>
      </c>
      <c r="K1463" t="s">
        <v>146</v>
      </c>
      <c r="L1463" t="s">
        <v>146</v>
      </c>
      <c r="M1463" t="s">
        <v>146</v>
      </c>
      <c r="N1463" t="s">
        <v>146</v>
      </c>
      <c r="O1463" t="s">
        <v>146</v>
      </c>
      <c r="BB1463">
        <v>0</v>
      </c>
    </row>
    <row r="1464" spans="1:54" x14ac:dyDescent="0.25">
      <c r="A1464">
        <v>339214</v>
      </c>
      <c r="B1464" t="s">
        <v>121</v>
      </c>
      <c r="E1464" t="s">
        <v>148</v>
      </c>
      <c r="F1464" t="s">
        <v>148</v>
      </c>
      <c r="G1464" t="s">
        <v>148</v>
      </c>
      <c r="I1464" t="s">
        <v>148</v>
      </c>
      <c r="J1464" t="s">
        <v>146</v>
      </c>
      <c r="K1464" t="s">
        <v>146</v>
      </c>
      <c r="L1464" t="s">
        <v>146</v>
      </c>
      <c r="M1464" t="s">
        <v>146</v>
      </c>
      <c r="N1464" t="s">
        <v>146</v>
      </c>
      <c r="O1464" t="s">
        <v>146</v>
      </c>
      <c r="BB1464">
        <v>0</v>
      </c>
    </row>
    <row r="1465" spans="1:54" x14ac:dyDescent="0.25">
      <c r="A1465">
        <v>339216</v>
      </c>
      <c r="B1465" t="s">
        <v>121</v>
      </c>
      <c r="D1465" t="s">
        <v>148</v>
      </c>
      <c r="E1465" t="s">
        <v>148</v>
      </c>
      <c r="F1465" t="s">
        <v>148</v>
      </c>
      <c r="G1465" t="s">
        <v>146</v>
      </c>
      <c r="H1465" t="s">
        <v>148</v>
      </c>
      <c r="I1465" t="s">
        <v>148</v>
      </c>
      <c r="J1465" t="s">
        <v>148</v>
      </c>
      <c r="K1465" t="s">
        <v>149</v>
      </c>
      <c r="L1465" t="s">
        <v>148</v>
      </c>
      <c r="N1465" t="s">
        <v>146</v>
      </c>
      <c r="O1465" t="s">
        <v>146</v>
      </c>
      <c r="BB1465">
        <v>0</v>
      </c>
    </row>
    <row r="1466" spans="1:54" x14ac:dyDescent="0.25">
      <c r="A1466">
        <v>339218</v>
      </c>
      <c r="B1466" t="s">
        <v>121</v>
      </c>
      <c r="D1466" t="s">
        <v>146</v>
      </c>
      <c r="E1466" t="s">
        <v>148</v>
      </c>
      <c r="F1466" t="s">
        <v>148</v>
      </c>
      <c r="H1466" t="s">
        <v>146</v>
      </c>
      <c r="I1466" t="s">
        <v>148</v>
      </c>
      <c r="J1466" t="s">
        <v>146</v>
      </c>
      <c r="K1466" t="s">
        <v>146</v>
      </c>
      <c r="L1466" t="s">
        <v>146</v>
      </c>
      <c r="M1466" t="s">
        <v>146</v>
      </c>
      <c r="N1466" t="s">
        <v>146</v>
      </c>
      <c r="O1466" t="s">
        <v>146</v>
      </c>
      <c r="BB1466">
        <v>0</v>
      </c>
    </row>
    <row r="1467" spans="1:54" x14ac:dyDescent="0.25">
      <c r="A1467">
        <v>339223</v>
      </c>
      <c r="B1467" t="s">
        <v>121</v>
      </c>
      <c r="C1467" t="s">
        <v>146</v>
      </c>
      <c r="D1467" t="s">
        <v>148</v>
      </c>
      <c r="E1467" t="s">
        <v>148</v>
      </c>
      <c r="F1467" t="s">
        <v>146</v>
      </c>
      <c r="G1467" t="s">
        <v>148</v>
      </c>
      <c r="H1467" t="s">
        <v>148</v>
      </c>
      <c r="I1467" t="s">
        <v>148</v>
      </c>
      <c r="J1467" t="s">
        <v>148</v>
      </c>
      <c r="K1467" t="s">
        <v>146</v>
      </c>
      <c r="L1467" t="s">
        <v>146</v>
      </c>
      <c r="M1467" t="s">
        <v>146</v>
      </c>
      <c r="N1467" t="s">
        <v>146</v>
      </c>
      <c r="O1467" t="s">
        <v>146</v>
      </c>
      <c r="BB1467">
        <v>0</v>
      </c>
    </row>
    <row r="1468" spans="1:54" x14ac:dyDescent="0.25">
      <c r="A1468">
        <v>339226</v>
      </c>
      <c r="B1468" t="s">
        <v>121</v>
      </c>
      <c r="C1468" t="s">
        <v>149</v>
      </c>
      <c r="D1468" t="s">
        <v>149</v>
      </c>
      <c r="E1468" t="s">
        <v>149</v>
      </c>
      <c r="F1468" t="s">
        <v>149</v>
      </c>
      <c r="G1468" t="s">
        <v>149</v>
      </c>
      <c r="H1468" t="s">
        <v>149</v>
      </c>
      <c r="I1468" t="s">
        <v>149</v>
      </c>
      <c r="J1468" t="s">
        <v>148</v>
      </c>
      <c r="K1468" t="s">
        <v>148</v>
      </c>
      <c r="L1468" t="s">
        <v>148</v>
      </c>
      <c r="M1468" t="s">
        <v>148</v>
      </c>
      <c r="N1468" t="s">
        <v>148</v>
      </c>
      <c r="O1468" t="s">
        <v>146</v>
      </c>
      <c r="BB1468">
        <v>0</v>
      </c>
    </row>
    <row r="1469" spans="1:54" x14ac:dyDescent="0.25">
      <c r="A1469">
        <v>339230</v>
      </c>
      <c r="B1469" t="s">
        <v>121</v>
      </c>
      <c r="C1469" t="s">
        <v>148</v>
      </c>
      <c r="D1469" t="s">
        <v>148</v>
      </c>
      <c r="E1469" t="s">
        <v>148</v>
      </c>
      <c r="F1469" t="s">
        <v>148</v>
      </c>
      <c r="G1469" t="s">
        <v>148</v>
      </c>
      <c r="H1469" t="s">
        <v>148</v>
      </c>
      <c r="I1469" t="s">
        <v>148</v>
      </c>
      <c r="J1469" t="s">
        <v>148</v>
      </c>
      <c r="K1469" t="s">
        <v>148</v>
      </c>
      <c r="L1469" t="s">
        <v>148</v>
      </c>
      <c r="M1469" t="s">
        <v>148</v>
      </c>
      <c r="N1469" t="s">
        <v>148</v>
      </c>
      <c r="O1469" t="s">
        <v>146</v>
      </c>
      <c r="BB1469">
        <v>0</v>
      </c>
    </row>
    <row r="1470" spans="1:54" x14ac:dyDescent="0.25">
      <c r="A1470">
        <v>339234</v>
      </c>
      <c r="B1470" t="s">
        <v>121</v>
      </c>
      <c r="C1470" t="s">
        <v>148</v>
      </c>
      <c r="D1470" t="s">
        <v>146</v>
      </c>
      <c r="E1470" t="s">
        <v>146</v>
      </c>
      <c r="F1470" t="s">
        <v>148</v>
      </c>
      <c r="G1470" t="s">
        <v>148</v>
      </c>
      <c r="H1470" t="s">
        <v>148</v>
      </c>
      <c r="I1470" t="s">
        <v>148</v>
      </c>
      <c r="J1470" t="s">
        <v>146</v>
      </c>
      <c r="K1470" t="s">
        <v>146</v>
      </c>
      <c r="L1470" t="s">
        <v>146</v>
      </c>
      <c r="M1470" t="s">
        <v>146</v>
      </c>
      <c r="N1470" t="s">
        <v>146</v>
      </c>
      <c r="O1470" t="s">
        <v>146</v>
      </c>
      <c r="BB1470">
        <v>0</v>
      </c>
    </row>
    <row r="1471" spans="1:54" x14ac:dyDescent="0.25">
      <c r="A1471">
        <v>339235</v>
      </c>
      <c r="B1471" t="s">
        <v>121</v>
      </c>
      <c r="G1471" t="s">
        <v>148</v>
      </c>
      <c r="J1471" t="s">
        <v>146</v>
      </c>
      <c r="K1471" t="s">
        <v>146</v>
      </c>
      <c r="L1471" t="s">
        <v>146</v>
      </c>
      <c r="M1471" t="s">
        <v>146</v>
      </c>
      <c r="N1471" t="s">
        <v>146</v>
      </c>
      <c r="O1471" t="s">
        <v>146</v>
      </c>
      <c r="BB1471">
        <v>0</v>
      </c>
    </row>
    <row r="1472" spans="1:54" x14ac:dyDescent="0.25">
      <c r="A1472">
        <v>339236</v>
      </c>
      <c r="B1472" t="s">
        <v>121</v>
      </c>
      <c r="C1472" t="s">
        <v>148</v>
      </c>
      <c r="D1472" t="s">
        <v>148</v>
      </c>
      <c r="E1472" t="s">
        <v>146</v>
      </c>
      <c r="F1472" t="s">
        <v>148</v>
      </c>
      <c r="G1472" t="s">
        <v>146</v>
      </c>
      <c r="H1472" t="s">
        <v>148</v>
      </c>
      <c r="I1472" t="s">
        <v>146</v>
      </c>
      <c r="J1472" t="s">
        <v>146</v>
      </c>
      <c r="K1472" t="s">
        <v>146</v>
      </c>
      <c r="L1472" t="s">
        <v>146</v>
      </c>
      <c r="M1472" t="s">
        <v>146</v>
      </c>
      <c r="N1472" t="s">
        <v>146</v>
      </c>
      <c r="O1472" t="s">
        <v>146</v>
      </c>
      <c r="BB1472">
        <v>0</v>
      </c>
    </row>
    <row r="1473" spans="1:54" x14ac:dyDescent="0.25">
      <c r="A1473">
        <v>339238</v>
      </c>
      <c r="B1473" t="s">
        <v>121</v>
      </c>
      <c r="C1473" t="s">
        <v>148</v>
      </c>
      <c r="D1473" t="s">
        <v>148</v>
      </c>
      <c r="E1473" t="s">
        <v>148</v>
      </c>
      <c r="F1473" t="s">
        <v>148</v>
      </c>
      <c r="G1473" t="s">
        <v>148</v>
      </c>
      <c r="H1473" t="s">
        <v>148</v>
      </c>
      <c r="I1473" t="s">
        <v>148</v>
      </c>
      <c r="J1473" t="s">
        <v>146</v>
      </c>
      <c r="K1473" t="s">
        <v>146</v>
      </c>
      <c r="L1473" t="s">
        <v>146</v>
      </c>
      <c r="M1473" t="s">
        <v>146</v>
      </c>
      <c r="N1473" t="s">
        <v>146</v>
      </c>
      <c r="O1473" t="s">
        <v>146</v>
      </c>
      <c r="BB1473">
        <v>0</v>
      </c>
    </row>
    <row r="1474" spans="1:54" x14ac:dyDescent="0.25">
      <c r="A1474">
        <v>339243</v>
      </c>
      <c r="B1474" t="s">
        <v>121</v>
      </c>
      <c r="C1474" t="s">
        <v>146</v>
      </c>
      <c r="D1474" t="s">
        <v>148</v>
      </c>
      <c r="E1474" t="s">
        <v>148</v>
      </c>
      <c r="F1474" t="s">
        <v>146</v>
      </c>
      <c r="G1474" t="s">
        <v>146</v>
      </c>
      <c r="H1474" t="s">
        <v>146</v>
      </c>
      <c r="I1474" t="s">
        <v>146</v>
      </c>
      <c r="J1474" t="s">
        <v>146</v>
      </c>
      <c r="K1474" t="s">
        <v>146</v>
      </c>
      <c r="L1474" t="s">
        <v>146</v>
      </c>
      <c r="M1474" t="s">
        <v>146</v>
      </c>
      <c r="N1474" t="s">
        <v>146</v>
      </c>
      <c r="O1474" t="s">
        <v>146</v>
      </c>
      <c r="BB1474">
        <v>0</v>
      </c>
    </row>
    <row r="1475" spans="1:54" x14ac:dyDescent="0.25">
      <c r="A1475">
        <v>339244</v>
      </c>
      <c r="B1475" t="s">
        <v>121</v>
      </c>
      <c r="C1475" t="s">
        <v>148</v>
      </c>
      <c r="D1475" t="s">
        <v>146</v>
      </c>
      <c r="E1475" t="s">
        <v>146</v>
      </c>
      <c r="F1475" t="s">
        <v>148</v>
      </c>
      <c r="G1475" t="s">
        <v>148</v>
      </c>
      <c r="H1475" t="s">
        <v>148</v>
      </c>
      <c r="I1475" t="s">
        <v>148</v>
      </c>
      <c r="K1475" t="s">
        <v>148</v>
      </c>
      <c r="L1475" t="s">
        <v>148</v>
      </c>
      <c r="M1475" t="s">
        <v>149</v>
      </c>
      <c r="N1475" t="s">
        <v>148</v>
      </c>
      <c r="O1475" t="s">
        <v>146</v>
      </c>
      <c r="BB1475">
        <v>0</v>
      </c>
    </row>
    <row r="1476" spans="1:54" x14ac:dyDescent="0.25">
      <c r="A1476">
        <v>339247</v>
      </c>
      <c r="B1476" t="s">
        <v>121</v>
      </c>
      <c r="C1476" t="s">
        <v>149</v>
      </c>
      <c r="E1476" t="s">
        <v>149</v>
      </c>
      <c r="F1476" t="s">
        <v>148</v>
      </c>
      <c r="H1476" t="s">
        <v>149</v>
      </c>
      <c r="I1476" t="s">
        <v>149</v>
      </c>
      <c r="J1476" t="s">
        <v>148</v>
      </c>
      <c r="K1476" t="s">
        <v>146</v>
      </c>
      <c r="L1476" t="s">
        <v>148</v>
      </c>
      <c r="M1476" t="s">
        <v>146</v>
      </c>
      <c r="N1476" t="s">
        <v>146</v>
      </c>
      <c r="O1476" t="s">
        <v>146</v>
      </c>
      <c r="BB1476">
        <v>0</v>
      </c>
    </row>
    <row r="1477" spans="1:54" x14ac:dyDescent="0.25">
      <c r="A1477">
        <v>339254</v>
      </c>
      <c r="B1477" t="s">
        <v>121</v>
      </c>
      <c r="C1477" t="s">
        <v>149</v>
      </c>
      <c r="D1477" t="s">
        <v>149</v>
      </c>
      <c r="E1477" t="s">
        <v>149</v>
      </c>
      <c r="F1477" t="s">
        <v>149</v>
      </c>
      <c r="G1477" t="s">
        <v>149</v>
      </c>
      <c r="H1477" t="s">
        <v>149</v>
      </c>
      <c r="I1477" t="s">
        <v>149</v>
      </c>
      <c r="J1477" t="s">
        <v>146</v>
      </c>
      <c r="K1477" t="s">
        <v>146</v>
      </c>
      <c r="L1477" t="s">
        <v>146</v>
      </c>
      <c r="M1477" t="s">
        <v>146</v>
      </c>
      <c r="N1477" t="s">
        <v>146</v>
      </c>
      <c r="O1477" t="s">
        <v>146</v>
      </c>
      <c r="BB1477">
        <v>0</v>
      </c>
    </row>
    <row r="1478" spans="1:54" x14ac:dyDescent="0.25">
      <c r="A1478">
        <v>339256</v>
      </c>
      <c r="B1478" t="s">
        <v>121</v>
      </c>
      <c r="C1478" t="s">
        <v>148</v>
      </c>
      <c r="E1478" t="s">
        <v>148</v>
      </c>
      <c r="F1478" t="s">
        <v>148</v>
      </c>
      <c r="H1478" t="s">
        <v>148</v>
      </c>
      <c r="I1478" t="s">
        <v>148</v>
      </c>
      <c r="J1478" t="s">
        <v>146</v>
      </c>
      <c r="K1478" t="s">
        <v>146</v>
      </c>
      <c r="L1478" t="s">
        <v>146</v>
      </c>
      <c r="M1478" t="s">
        <v>146</v>
      </c>
      <c r="N1478" t="s">
        <v>146</v>
      </c>
      <c r="O1478" t="s">
        <v>146</v>
      </c>
      <c r="BB1478">
        <v>0</v>
      </c>
    </row>
    <row r="1479" spans="1:54" x14ac:dyDescent="0.25">
      <c r="A1479">
        <v>339266</v>
      </c>
      <c r="B1479" t="s">
        <v>121</v>
      </c>
      <c r="C1479" t="s">
        <v>148</v>
      </c>
      <c r="D1479" t="s">
        <v>148</v>
      </c>
      <c r="E1479" t="s">
        <v>148</v>
      </c>
      <c r="F1479" t="s">
        <v>148</v>
      </c>
      <c r="G1479" t="s">
        <v>146</v>
      </c>
      <c r="H1479" t="s">
        <v>146</v>
      </c>
      <c r="I1479" t="s">
        <v>146</v>
      </c>
      <c r="J1479" t="s">
        <v>146</v>
      </c>
      <c r="K1479" t="s">
        <v>146</v>
      </c>
      <c r="L1479" t="s">
        <v>146</v>
      </c>
      <c r="M1479" t="s">
        <v>146</v>
      </c>
      <c r="N1479" t="s">
        <v>146</v>
      </c>
      <c r="O1479" t="s">
        <v>146</v>
      </c>
      <c r="BB1479">
        <v>0</v>
      </c>
    </row>
    <row r="1480" spans="1:54" x14ac:dyDescent="0.25">
      <c r="A1480">
        <v>339268</v>
      </c>
      <c r="B1480" t="s">
        <v>121</v>
      </c>
      <c r="C1480" t="s">
        <v>146</v>
      </c>
      <c r="D1480" t="s">
        <v>146</v>
      </c>
      <c r="E1480" t="s">
        <v>148</v>
      </c>
      <c r="F1480" t="s">
        <v>146</v>
      </c>
      <c r="G1480" t="s">
        <v>146</v>
      </c>
      <c r="H1480" t="s">
        <v>146</v>
      </c>
      <c r="J1480" t="s">
        <v>146</v>
      </c>
      <c r="K1480" t="s">
        <v>146</v>
      </c>
      <c r="L1480" t="s">
        <v>146</v>
      </c>
      <c r="M1480" t="s">
        <v>146</v>
      </c>
      <c r="N1480" t="s">
        <v>146</v>
      </c>
      <c r="O1480" t="s">
        <v>146</v>
      </c>
      <c r="BB1480">
        <v>0</v>
      </c>
    </row>
    <row r="1481" spans="1:54" x14ac:dyDescent="0.25">
      <c r="A1481">
        <v>339273</v>
      </c>
      <c r="B1481" t="s">
        <v>121</v>
      </c>
      <c r="C1481" t="s">
        <v>148</v>
      </c>
      <c r="D1481" t="s">
        <v>148</v>
      </c>
      <c r="E1481" t="s">
        <v>148</v>
      </c>
      <c r="F1481" t="s">
        <v>148</v>
      </c>
      <c r="G1481" t="s">
        <v>148</v>
      </c>
      <c r="H1481" t="s">
        <v>148</v>
      </c>
      <c r="I1481" t="s">
        <v>148</v>
      </c>
      <c r="J1481" t="s">
        <v>146</v>
      </c>
      <c r="K1481" t="s">
        <v>146</v>
      </c>
      <c r="L1481" t="s">
        <v>146</v>
      </c>
      <c r="M1481" t="s">
        <v>146</v>
      </c>
      <c r="N1481" t="s">
        <v>146</v>
      </c>
      <c r="O1481" t="s">
        <v>146</v>
      </c>
      <c r="BB1481">
        <v>0</v>
      </c>
    </row>
    <row r="1482" spans="1:54" x14ac:dyDescent="0.25">
      <c r="A1482">
        <v>339283</v>
      </c>
      <c r="B1482" t="s">
        <v>121</v>
      </c>
      <c r="F1482" t="s">
        <v>149</v>
      </c>
      <c r="J1482" t="s">
        <v>146</v>
      </c>
      <c r="K1482" t="s">
        <v>146</v>
      </c>
      <c r="L1482" t="s">
        <v>146</v>
      </c>
      <c r="M1482" t="s">
        <v>146</v>
      </c>
      <c r="N1482" t="s">
        <v>146</v>
      </c>
      <c r="O1482" t="s">
        <v>146</v>
      </c>
      <c r="BB1482">
        <v>0</v>
      </c>
    </row>
    <row r="1483" spans="1:54" x14ac:dyDescent="0.25">
      <c r="A1483">
        <v>339290</v>
      </c>
      <c r="B1483" t="s">
        <v>121</v>
      </c>
      <c r="C1483" t="s">
        <v>148</v>
      </c>
      <c r="D1483" t="s">
        <v>148</v>
      </c>
      <c r="E1483" t="s">
        <v>148</v>
      </c>
      <c r="F1483" t="s">
        <v>148</v>
      </c>
      <c r="G1483" t="s">
        <v>148</v>
      </c>
      <c r="H1483" t="s">
        <v>148</v>
      </c>
      <c r="I1483" t="s">
        <v>148</v>
      </c>
      <c r="J1483" t="s">
        <v>146</v>
      </c>
      <c r="K1483" t="s">
        <v>146</v>
      </c>
      <c r="L1483" t="s">
        <v>146</v>
      </c>
      <c r="M1483" t="s">
        <v>146</v>
      </c>
      <c r="N1483" t="s">
        <v>146</v>
      </c>
      <c r="O1483" t="s">
        <v>146</v>
      </c>
      <c r="BB1483">
        <v>0</v>
      </c>
    </row>
    <row r="1484" spans="1:54" x14ac:dyDescent="0.25">
      <c r="A1484">
        <v>339295</v>
      </c>
      <c r="B1484" t="s">
        <v>121</v>
      </c>
      <c r="C1484" t="s">
        <v>148</v>
      </c>
      <c r="D1484" t="s">
        <v>148</v>
      </c>
      <c r="E1484" t="s">
        <v>148</v>
      </c>
      <c r="F1484" t="s">
        <v>148</v>
      </c>
      <c r="G1484" t="s">
        <v>148</v>
      </c>
      <c r="H1484" t="s">
        <v>148</v>
      </c>
      <c r="I1484" t="s">
        <v>146</v>
      </c>
      <c r="J1484" t="s">
        <v>146</v>
      </c>
      <c r="K1484" t="s">
        <v>146</v>
      </c>
      <c r="L1484" t="s">
        <v>146</v>
      </c>
      <c r="M1484" t="s">
        <v>146</v>
      </c>
      <c r="N1484" t="s">
        <v>146</v>
      </c>
      <c r="O1484" t="s">
        <v>146</v>
      </c>
      <c r="BB1484">
        <v>0</v>
      </c>
    </row>
    <row r="1485" spans="1:54" x14ac:dyDescent="0.25">
      <c r="A1485">
        <v>339306</v>
      </c>
      <c r="B1485" t="s">
        <v>121</v>
      </c>
      <c r="C1485" t="s">
        <v>148</v>
      </c>
      <c r="D1485" t="s">
        <v>148</v>
      </c>
      <c r="E1485" t="s">
        <v>148</v>
      </c>
      <c r="F1485" t="s">
        <v>148</v>
      </c>
      <c r="G1485" t="s">
        <v>148</v>
      </c>
      <c r="H1485" t="s">
        <v>148</v>
      </c>
      <c r="I1485" t="s">
        <v>148</v>
      </c>
      <c r="J1485" t="s">
        <v>146</v>
      </c>
      <c r="K1485" t="s">
        <v>146</v>
      </c>
      <c r="L1485" t="s">
        <v>146</v>
      </c>
      <c r="M1485" t="s">
        <v>146</v>
      </c>
      <c r="N1485" t="s">
        <v>146</v>
      </c>
      <c r="O1485" t="s">
        <v>146</v>
      </c>
      <c r="BB1485">
        <v>0</v>
      </c>
    </row>
    <row r="1486" spans="1:54" x14ac:dyDescent="0.25">
      <c r="A1486">
        <v>339307</v>
      </c>
      <c r="B1486" t="s">
        <v>121</v>
      </c>
      <c r="F1486" t="s">
        <v>148</v>
      </c>
      <c r="J1486" t="s">
        <v>146</v>
      </c>
      <c r="K1486" t="s">
        <v>146</v>
      </c>
      <c r="L1486" t="s">
        <v>146</v>
      </c>
      <c r="M1486" t="s">
        <v>146</v>
      </c>
      <c r="N1486" t="s">
        <v>146</v>
      </c>
      <c r="O1486" t="s">
        <v>146</v>
      </c>
      <c r="BB1486">
        <v>0</v>
      </c>
    </row>
    <row r="1487" spans="1:54" x14ac:dyDescent="0.25">
      <c r="A1487">
        <v>339309</v>
      </c>
      <c r="B1487" t="s">
        <v>121</v>
      </c>
      <c r="C1487" t="s">
        <v>149</v>
      </c>
      <c r="D1487" t="s">
        <v>149</v>
      </c>
      <c r="E1487" t="s">
        <v>149</v>
      </c>
      <c r="F1487" t="s">
        <v>148</v>
      </c>
      <c r="G1487" t="s">
        <v>149</v>
      </c>
      <c r="H1487" t="s">
        <v>149</v>
      </c>
      <c r="I1487" t="s">
        <v>149</v>
      </c>
      <c r="J1487" t="s">
        <v>146</v>
      </c>
      <c r="K1487" t="s">
        <v>146</v>
      </c>
      <c r="L1487" t="s">
        <v>146</v>
      </c>
      <c r="M1487" t="s">
        <v>146</v>
      </c>
      <c r="N1487" t="s">
        <v>146</v>
      </c>
      <c r="O1487" t="s">
        <v>146</v>
      </c>
      <c r="BB1487">
        <v>0</v>
      </c>
    </row>
    <row r="1488" spans="1:54" x14ac:dyDescent="0.25">
      <c r="A1488">
        <v>339310</v>
      </c>
      <c r="B1488" t="s">
        <v>121</v>
      </c>
      <c r="C1488" t="s">
        <v>148</v>
      </c>
      <c r="D1488" t="s">
        <v>148</v>
      </c>
      <c r="E1488" t="s">
        <v>148</v>
      </c>
      <c r="F1488" t="s">
        <v>146</v>
      </c>
      <c r="G1488" t="s">
        <v>146</v>
      </c>
      <c r="H1488" t="s">
        <v>148</v>
      </c>
      <c r="I1488" t="s">
        <v>148</v>
      </c>
      <c r="J1488" t="s">
        <v>146</v>
      </c>
      <c r="K1488" t="s">
        <v>146</v>
      </c>
      <c r="L1488" t="s">
        <v>146</v>
      </c>
      <c r="M1488" t="s">
        <v>146</v>
      </c>
      <c r="N1488" t="s">
        <v>146</v>
      </c>
      <c r="O1488" t="s">
        <v>146</v>
      </c>
      <c r="BB1488">
        <v>0</v>
      </c>
    </row>
    <row r="1489" spans="1:54" x14ac:dyDescent="0.25">
      <c r="A1489">
        <v>339314</v>
      </c>
      <c r="B1489" t="s">
        <v>121</v>
      </c>
      <c r="C1489" t="s">
        <v>148</v>
      </c>
      <c r="D1489" t="s">
        <v>148</v>
      </c>
      <c r="E1489" t="s">
        <v>148</v>
      </c>
      <c r="F1489" t="s">
        <v>148</v>
      </c>
      <c r="G1489" t="s">
        <v>148</v>
      </c>
      <c r="H1489" t="s">
        <v>148</v>
      </c>
      <c r="I1489" t="s">
        <v>148</v>
      </c>
      <c r="J1489" t="s">
        <v>146</v>
      </c>
      <c r="K1489" t="s">
        <v>146</v>
      </c>
      <c r="L1489" t="s">
        <v>146</v>
      </c>
      <c r="M1489" t="s">
        <v>146</v>
      </c>
      <c r="N1489" t="s">
        <v>146</v>
      </c>
      <c r="O1489" t="s">
        <v>146</v>
      </c>
      <c r="BB1489">
        <v>0</v>
      </c>
    </row>
    <row r="1490" spans="1:54" x14ac:dyDescent="0.25">
      <c r="A1490">
        <v>339319</v>
      </c>
      <c r="B1490" t="s">
        <v>121</v>
      </c>
      <c r="C1490" t="s">
        <v>148</v>
      </c>
      <c r="D1490" t="s">
        <v>146</v>
      </c>
      <c r="E1490" t="s">
        <v>148</v>
      </c>
      <c r="F1490" t="s">
        <v>148</v>
      </c>
      <c r="G1490" t="s">
        <v>146</v>
      </c>
      <c r="H1490" t="s">
        <v>148</v>
      </c>
      <c r="I1490" t="s">
        <v>146</v>
      </c>
      <c r="J1490" t="s">
        <v>146</v>
      </c>
      <c r="K1490" t="s">
        <v>146</v>
      </c>
      <c r="L1490" t="s">
        <v>146</v>
      </c>
      <c r="M1490" t="s">
        <v>146</v>
      </c>
      <c r="N1490" t="s">
        <v>146</v>
      </c>
      <c r="O1490" t="s">
        <v>146</v>
      </c>
      <c r="BB1490">
        <v>0</v>
      </c>
    </row>
    <row r="1491" spans="1:54" x14ac:dyDescent="0.25">
      <c r="A1491">
        <v>339320</v>
      </c>
      <c r="B1491" t="s">
        <v>121</v>
      </c>
      <c r="C1491" t="s">
        <v>148</v>
      </c>
      <c r="D1491" t="s">
        <v>148</v>
      </c>
      <c r="E1491" t="s">
        <v>148</v>
      </c>
      <c r="F1491" t="s">
        <v>148</v>
      </c>
      <c r="G1491" t="s">
        <v>148</v>
      </c>
      <c r="H1491" t="s">
        <v>148</v>
      </c>
      <c r="I1491" t="s">
        <v>148</v>
      </c>
      <c r="J1491" t="s">
        <v>146</v>
      </c>
      <c r="K1491" t="s">
        <v>146</v>
      </c>
      <c r="L1491" t="s">
        <v>146</v>
      </c>
      <c r="M1491" t="s">
        <v>146</v>
      </c>
      <c r="N1491" t="s">
        <v>146</v>
      </c>
      <c r="O1491" t="s">
        <v>146</v>
      </c>
      <c r="BB1491">
        <v>0</v>
      </c>
    </row>
    <row r="1492" spans="1:54" x14ac:dyDescent="0.25">
      <c r="A1492">
        <v>339325</v>
      </c>
      <c r="B1492" t="s">
        <v>121</v>
      </c>
      <c r="C1492" t="s">
        <v>148</v>
      </c>
      <c r="D1492" t="s">
        <v>148</v>
      </c>
      <c r="E1492" t="s">
        <v>148</v>
      </c>
      <c r="F1492" t="s">
        <v>148</v>
      </c>
      <c r="G1492" t="s">
        <v>148</v>
      </c>
      <c r="H1492" t="s">
        <v>148</v>
      </c>
      <c r="I1492" t="s">
        <v>148</v>
      </c>
      <c r="J1492" t="s">
        <v>146</v>
      </c>
      <c r="K1492" t="s">
        <v>146</v>
      </c>
      <c r="L1492" t="s">
        <v>146</v>
      </c>
      <c r="M1492" t="s">
        <v>146</v>
      </c>
      <c r="N1492" t="s">
        <v>146</v>
      </c>
      <c r="O1492" t="s">
        <v>146</v>
      </c>
      <c r="BB1492">
        <v>0</v>
      </c>
    </row>
    <row r="1493" spans="1:54" x14ac:dyDescent="0.25">
      <c r="A1493">
        <v>339328</v>
      </c>
      <c r="B1493" t="s">
        <v>121</v>
      </c>
      <c r="C1493" t="s">
        <v>148</v>
      </c>
      <c r="D1493" t="s">
        <v>148</v>
      </c>
      <c r="E1493" t="s">
        <v>148</v>
      </c>
      <c r="F1493" t="s">
        <v>148</v>
      </c>
      <c r="G1493" t="s">
        <v>148</v>
      </c>
      <c r="H1493" t="s">
        <v>148</v>
      </c>
      <c r="I1493" t="s">
        <v>146</v>
      </c>
      <c r="J1493" t="s">
        <v>146</v>
      </c>
      <c r="K1493" t="s">
        <v>146</v>
      </c>
      <c r="L1493" t="s">
        <v>146</v>
      </c>
      <c r="M1493" t="s">
        <v>146</v>
      </c>
      <c r="N1493" t="s">
        <v>146</v>
      </c>
      <c r="O1493" t="s">
        <v>146</v>
      </c>
      <c r="BB1493">
        <v>0</v>
      </c>
    </row>
    <row r="1494" spans="1:54" x14ac:dyDescent="0.25">
      <c r="A1494">
        <v>339329</v>
      </c>
      <c r="B1494" t="s">
        <v>121</v>
      </c>
      <c r="C1494" t="s">
        <v>148</v>
      </c>
      <c r="D1494" t="s">
        <v>148</v>
      </c>
      <c r="E1494" t="s">
        <v>148</v>
      </c>
      <c r="F1494" t="s">
        <v>148</v>
      </c>
      <c r="G1494" t="s">
        <v>148</v>
      </c>
      <c r="H1494" t="s">
        <v>148</v>
      </c>
      <c r="I1494" t="s">
        <v>146</v>
      </c>
      <c r="J1494" t="s">
        <v>146</v>
      </c>
      <c r="K1494" t="s">
        <v>146</v>
      </c>
      <c r="L1494" t="s">
        <v>146</v>
      </c>
      <c r="M1494" t="s">
        <v>146</v>
      </c>
      <c r="N1494" t="s">
        <v>146</v>
      </c>
      <c r="O1494" t="s">
        <v>146</v>
      </c>
      <c r="BB1494">
        <v>0</v>
      </c>
    </row>
    <row r="1495" spans="1:54" x14ac:dyDescent="0.25">
      <c r="A1495">
        <v>339333</v>
      </c>
      <c r="B1495" t="s">
        <v>121</v>
      </c>
      <c r="C1495" t="s">
        <v>148</v>
      </c>
      <c r="D1495" t="s">
        <v>148</v>
      </c>
      <c r="E1495" t="s">
        <v>148</v>
      </c>
      <c r="F1495" t="s">
        <v>148</v>
      </c>
      <c r="G1495" t="s">
        <v>148</v>
      </c>
      <c r="H1495" t="s">
        <v>148</v>
      </c>
      <c r="I1495" t="s">
        <v>148</v>
      </c>
      <c r="J1495" t="s">
        <v>146</v>
      </c>
      <c r="K1495" t="s">
        <v>146</v>
      </c>
      <c r="L1495" t="s">
        <v>146</v>
      </c>
      <c r="M1495" t="s">
        <v>146</v>
      </c>
      <c r="N1495" t="s">
        <v>146</v>
      </c>
      <c r="O1495" t="s">
        <v>146</v>
      </c>
      <c r="BB1495">
        <v>0</v>
      </c>
    </row>
    <row r="1496" spans="1:54" x14ac:dyDescent="0.25">
      <c r="A1496">
        <v>339335</v>
      </c>
      <c r="B1496" t="s">
        <v>121</v>
      </c>
      <c r="C1496" t="s">
        <v>148</v>
      </c>
      <c r="D1496" t="s">
        <v>148</v>
      </c>
      <c r="E1496" t="s">
        <v>148</v>
      </c>
      <c r="F1496" t="s">
        <v>148</v>
      </c>
      <c r="G1496" t="s">
        <v>146</v>
      </c>
      <c r="H1496" t="s">
        <v>146</v>
      </c>
      <c r="I1496" t="s">
        <v>148</v>
      </c>
      <c r="J1496" t="s">
        <v>146</v>
      </c>
      <c r="K1496" t="s">
        <v>146</v>
      </c>
      <c r="L1496" t="s">
        <v>146</v>
      </c>
      <c r="M1496" t="s">
        <v>146</v>
      </c>
      <c r="N1496" t="s">
        <v>146</v>
      </c>
      <c r="O1496" t="s">
        <v>146</v>
      </c>
      <c r="BB1496">
        <v>0</v>
      </c>
    </row>
    <row r="1497" spans="1:54" x14ac:dyDescent="0.25">
      <c r="A1497">
        <v>339342</v>
      </c>
      <c r="B1497" t="s">
        <v>121</v>
      </c>
      <c r="C1497" t="s">
        <v>148</v>
      </c>
      <c r="D1497" t="s">
        <v>148</v>
      </c>
      <c r="E1497" t="s">
        <v>148</v>
      </c>
      <c r="F1497" t="s">
        <v>148</v>
      </c>
      <c r="G1497" t="s">
        <v>148</v>
      </c>
      <c r="H1497" t="s">
        <v>148</v>
      </c>
      <c r="I1497" t="s">
        <v>148</v>
      </c>
      <c r="J1497" t="s">
        <v>146</v>
      </c>
      <c r="K1497" t="s">
        <v>146</v>
      </c>
      <c r="L1497" t="s">
        <v>146</v>
      </c>
      <c r="M1497" t="s">
        <v>146</v>
      </c>
      <c r="N1497" t="s">
        <v>146</v>
      </c>
      <c r="O1497" t="s">
        <v>146</v>
      </c>
      <c r="BB1497">
        <v>0</v>
      </c>
    </row>
    <row r="1498" spans="1:54" x14ac:dyDescent="0.25">
      <c r="A1498">
        <v>339344</v>
      </c>
      <c r="B1498" t="s">
        <v>121</v>
      </c>
      <c r="C1498" t="s">
        <v>148</v>
      </c>
      <c r="D1498" t="s">
        <v>148</v>
      </c>
      <c r="E1498" t="s">
        <v>148</v>
      </c>
      <c r="G1498" t="s">
        <v>148</v>
      </c>
      <c r="H1498" t="s">
        <v>148</v>
      </c>
      <c r="I1498" t="s">
        <v>146</v>
      </c>
      <c r="J1498" t="s">
        <v>146</v>
      </c>
      <c r="K1498" t="s">
        <v>146</v>
      </c>
      <c r="L1498" t="s">
        <v>146</v>
      </c>
      <c r="M1498" t="s">
        <v>146</v>
      </c>
      <c r="N1498" t="s">
        <v>146</v>
      </c>
      <c r="O1498" t="s">
        <v>146</v>
      </c>
      <c r="BB1498">
        <v>0</v>
      </c>
    </row>
    <row r="1499" spans="1:54" x14ac:dyDescent="0.25">
      <c r="A1499">
        <v>339348</v>
      </c>
      <c r="B1499" t="s">
        <v>121</v>
      </c>
      <c r="C1499" t="s">
        <v>146</v>
      </c>
      <c r="D1499" t="s">
        <v>146</v>
      </c>
      <c r="E1499" t="s">
        <v>146</v>
      </c>
      <c r="F1499" t="s">
        <v>146</v>
      </c>
      <c r="G1499" t="s">
        <v>146</v>
      </c>
      <c r="H1499" t="s">
        <v>146</v>
      </c>
      <c r="I1499" t="s">
        <v>146</v>
      </c>
      <c r="J1499" t="s">
        <v>146</v>
      </c>
      <c r="K1499" t="s">
        <v>146</v>
      </c>
      <c r="L1499" t="s">
        <v>146</v>
      </c>
      <c r="M1499" t="s">
        <v>146</v>
      </c>
      <c r="N1499" t="s">
        <v>146</v>
      </c>
      <c r="O1499" t="s">
        <v>146</v>
      </c>
      <c r="BB1499">
        <v>0</v>
      </c>
    </row>
    <row r="1500" spans="1:54" x14ac:dyDescent="0.25">
      <c r="A1500">
        <v>339351</v>
      </c>
      <c r="B1500" t="s">
        <v>121</v>
      </c>
      <c r="C1500" t="s">
        <v>146</v>
      </c>
      <c r="D1500" t="s">
        <v>146</v>
      </c>
      <c r="E1500" t="s">
        <v>146</v>
      </c>
      <c r="F1500" t="s">
        <v>146</v>
      </c>
      <c r="G1500" t="s">
        <v>146</v>
      </c>
      <c r="H1500" t="s">
        <v>146</v>
      </c>
      <c r="I1500" t="s">
        <v>146</v>
      </c>
      <c r="J1500" t="s">
        <v>146</v>
      </c>
      <c r="K1500" t="s">
        <v>146</v>
      </c>
      <c r="L1500" t="s">
        <v>146</v>
      </c>
      <c r="M1500" t="s">
        <v>146</v>
      </c>
      <c r="N1500" t="s">
        <v>146</v>
      </c>
      <c r="O1500" t="s">
        <v>146</v>
      </c>
      <c r="BB1500">
        <v>0</v>
      </c>
    </row>
    <row r="1501" spans="1:54" x14ac:dyDescent="0.25">
      <c r="A1501">
        <v>339353</v>
      </c>
      <c r="B1501" t="s">
        <v>121</v>
      </c>
      <c r="C1501" t="s">
        <v>148</v>
      </c>
      <c r="D1501" t="s">
        <v>148</v>
      </c>
      <c r="E1501" t="s">
        <v>148</v>
      </c>
      <c r="F1501" t="s">
        <v>148</v>
      </c>
      <c r="G1501" t="s">
        <v>148</v>
      </c>
      <c r="H1501" t="s">
        <v>148</v>
      </c>
      <c r="I1501" t="s">
        <v>148</v>
      </c>
      <c r="J1501" t="s">
        <v>146</v>
      </c>
      <c r="K1501" t="s">
        <v>146</v>
      </c>
      <c r="L1501" t="s">
        <v>146</v>
      </c>
      <c r="M1501" t="s">
        <v>146</v>
      </c>
      <c r="N1501" t="s">
        <v>146</v>
      </c>
      <c r="O1501" t="s">
        <v>146</v>
      </c>
      <c r="BB1501">
        <v>0</v>
      </c>
    </row>
    <row r="1502" spans="1:54" x14ac:dyDescent="0.25">
      <c r="A1502">
        <v>339354</v>
      </c>
      <c r="B1502" t="s">
        <v>121</v>
      </c>
      <c r="C1502" t="s">
        <v>148</v>
      </c>
      <c r="D1502" t="s">
        <v>148</v>
      </c>
      <c r="E1502" t="s">
        <v>148</v>
      </c>
      <c r="F1502" t="s">
        <v>146</v>
      </c>
      <c r="G1502" t="s">
        <v>148</v>
      </c>
      <c r="H1502" t="s">
        <v>148</v>
      </c>
      <c r="I1502" t="s">
        <v>146</v>
      </c>
      <c r="J1502" t="s">
        <v>146</v>
      </c>
      <c r="K1502" t="s">
        <v>146</v>
      </c>
      <c r="L1502" t="s">
        <v>146</v>
      </c>
      <c r="M1502" t="s">
        <v>146</v>
      </c>
      <c r="N1502" t="s">
        <v>146</v>
      </c>
      <c r="O1502" t="s">
        <v>146</v>
      </c>
      <c r="BB1502">
        <v>0</v>
      </c>
    </row>
    <row r="1503" spans="1:54" x14ac:dyDescent="0.25">
      <c r="A1503">
        <v>339364</v>
      </c>
      <c r="B1503" t="s">
        <v>121</v>
      </c>
      <c r="C1503" t="s">
        <v>148</v>
      </c>
      <c r="D1503" t="s">
        <v>148</v>
      </c>
      <c r="E1503" t="s">
        <v>148</v>
      </c>
      <c r="F1503" t="s">
        <v>148</v>
      </c>
      <c r="G1503" t="s">
        <v>148</v>
      </c>
      <c r="H1503" t="s">
        <v>148</v>
      </c>
      <c r="I1503" t="s">
        <v>148</v>
      </c>
      <c r="J1503" t="s">
        <v>146</v>
      </c>
      <c r="K1503" t="s">
        <v>146</v>
      </c>
      <c r="L1503" t="s">
        <v>146</v>
      </c>
      <c r="M1503" t="s">
        <v>146</v>
      </c>
      <c r="N1503" t="s">
        <v>146</v>
      </c>
      <c r="O1503" t="s">
        <v>146</v>
      </c>
      <c r="BB1503">
        <v>0</v>
      </c>
    </row>
    <row r="1504" spans="1:54" x14ac:dyDescent="0.25">
      <c r="A1504">
        <v>339377</v>
      </c>
      <c r="B1504" t="s">
        <v>121</v>
      </c>
      <c r="F1504" t="s">
        <v>148</v>
      </c>
      <c r="H1504" t="s">
        <v>148</v>
      </c>
      <c r="J1504" t="s">
        <v>146</v>
      </c>
      <c r="K1504" t="s">
        <v>146</v>
      </c>
      <c r="L1504" t="s">
        <v>146</v>
      </c>
      <c r="M1504" t="s">
        <v>146</v>
      </c>
      <c r="N1504" t="s">
        <v>146</v>
      </c>
      <c r="O1504" t="s">
        <v>146</v>
      </c>
      <c r="BB1504">
        <v>0</v>
      </c>
    </row>
    <row r="1505" spans="1:54" x14ac:dyDescent="0.25">
      <c r="A1505">
        <v>339386</v>
      </c>
      <c r="B1505" t="s">
        <v>121</v>
      </c>
      <c r="C1505" t="s">
        <v>148</v>
      </c>
      <c r="D1505" t="s">
        <v>148</v>
      </c>
      <c r="E1505" t="s">
        <v>148</v>
      </c>
      <c r="F1505" t="s">
        <v>148</v>
      </c>
      <c r="G1505" t="s">
        <v>148</v>
      </c>
      <c r="H1505" t="s">
        <v>148</v>
      </c>
      <c r="I1505" t="s">
        <v>148</v>
      </c>
      <c r="J1505" t="s">
        <v>146</v>
      </c>
      <c r="K1505" t="s">
        <v>146</v>
      </c>
      <c r="L1505" t="s">
        <v>146</v>
      </c>
      <c r="M1505" t="s">
        <v>146</v>
      </c>
      <c r="N1505" t="s">
        <v>146</v>
      </c>
      <c r="O1505" t="s">
        <v>146</v>
      </c>
      <c r="BB1505">
        <v>0</v>
      </c>
    </row>
    <row r="1506" spans="1:54" x14ac:dyDescent="0.25">
      <c r="A1506">
        <v>339395</v>
      </c>
      <c r="B1506" t="s">
        <v>121</v>
      </c>
      <c r="C1506" t="s">
        <v>148</v>
      </c>
      <c r="D1506" t="s">
        <v>148</v>
      </c>
      <c r="E1506" t="s">
        <v>148</v>
      </c>
      <c r="F1506" t="s">
        <v>148</v>
      </c>
      <c r="G1506" t="s">
        <v>148</v>
      </c>
      <c r="H1506" t="s">
        <v>148</v>
      </c>
      <c r="I1506" t="s">
        <v>148</v>
      </c>
      <c r="J1506" t="s">
        <v>146</v>
      </c>
      <c r="K1506" t="s">
        <v>146</v>
      </c>
      <c r="L1506" t="s">
        <v>146</v>
      </c>
      <c r="M1506" t="s">
        <v>146</v>
      </c>
      <c r="N1506" t="s">
        <v>146</v>
      </c>
      <c r="O1506" t="s">
        <v>146</v>
      </c>
      <c r="BB1506">
        <v>0</v>
      </c>
    </row>
    <row r="1507" spans="1:54" x14ac:dyDescent="0.25">
      <c r="A1507">
        <v>339396</v>
      </c>
      <c r="B1507" t="s">
        <v>121</v>
      </c>
      <c r="C1507" t="s">
        <v>148</v>
      </c>
      <c r="E1507" t="s">
        <v>148</v>
      </c>
      <c r="F1507" t="s">
        <v>146</v>
      </c>
      <c r="G1507" t="s">
        <v>146</v>
      </c>
      <c r="H1507" t="s">
        <v>146</v>
      </c>
      <c r="I1507" t="s">
        <v>146</v>
      </c>
      <c r="J1507" t="s">
        <v>146</v>
      </c>
      <c r="K1507" t="s">
        <v>146</v>
      </c>
      <c r="L1507" t="s">
        <v>146</v>
      </c>
      <c r="M1507" t="s">
        <v>146</v>
      </c>
      <c r="N1507" t="s">
        <v>146</v>
      </c>
      <c r="O1507" t="s">
        <v>146</v>
      </c>
      <c r="BB1507">
        <v>0</v>
      </c>
    </row>
    <row r="1508" spans="1:54" x14ac:dyDescent="0.25">
      <c r="A1508">
        <v>339397</v>
      </c>
      <c r="B1508" t="s">
        <v>121</v>
      </c>
      <c r="C1508" t="s">
        <v>148</v>
      </c>
      <c r="D1508" t="s">
        <v>148</v>
      </c>
      <c r="E1508" t="s">
        <v>148</v>
      </c>
      <c r="F1508" t="s">
        <v>148</v>
      </c>
      <c r="G1508" t="s">
        <v>146</v>
      </c>
      <c r="H1508" t="s">
        <v>148</v>
      </c>
      <c r="I1508" t="s">
        <v>146</v>
      </c>
      <c r="J1508" t="s">
        <v>146</v>
      </c>
      <c r="K1508" t="s">
        <v>146</v>
      </c>
      <c r="L1508" t="s">
        <v>146</v>
      </c>
      <c r="M1508" t="s">
        <v>146</v>
      </c>
      <c r="N1508" t="s">
        <v>146</v>
      </c>
      <c r="O1508" t="s">
        <v>146</v>
      </c>
      <c r="BB1508">
        <v>0</v>
      </c>
    </row>
    <row r="1509" spans="1:54" x14ac:dyDescent="0.25">
      <c r="A1509">
        <v>339401</v>
      </c>
      <c r="B1509" t="s">
        <v>121</v>
      </c>
      <c r="E1509" t="s">
        <v>146</v>
      </c>
      <c r="F1509" t="s">
        <v>146</v>
      </c>
      <c r="I1509" t="s">
        <v>146</v>
      </c>
      <c r="J1509" t="s">
        <v>146</v>
      </c>
      <c r="K1509" t="s">
        <v>146</v>
      </c>
      <c r="L1509" t="s">
        <v>146</v>
      </c>
      <c r="M1509" t="s">
        <v>146</v>
      </c>
      <c r="N1509" t="s">
        <v>146</v>
      </c>
      <c r="O1509" t="s">
        <v>146</v>
      </c>
      <c r="BB1509">
        <v>0</v>
      </c>
    </row>
    <row r="1510" spans="1:54" x14ac:dyDescent="0.25">
      <c r="A1510">
        <v>339403</v>
      </c>
      <c r="B1510" t="s">
        <v>121</v>
      </c>
      <c r="C1510" t="s">
        <v>149</v>
      </c>
      <c r="D1510" t="s">
        <v>149</v>
      </c>
      <c r="F1510" t="s">
        <v>149</v>
      </c>
      <c r="G1510" t="s">
        <v>149</v>
      </c>
      <c r="J1510" t="s">
        <v>146</v>
      </c>
      <c r="K1510" t="s">
        <v>146</v>
      </c>
      <c r="L1510" t="s">
        <v>146</v>
      </c>
      <c r="M1510" t="s">
        <v>146</v>
      </c>
      <c r="N1510" t="s">
        <v>146</v>
      </c>
      <c r="O1510" t="s">
        <v>146</v>
      </c>
      <c r="BB1510">
        <v>0</v>
      </c>
    </row>
    <row r="1511" spans="1:54" x14ac:dyDescent="0.25">
      <c r="A1511">
        <v>339404</v>
      </c>
      <c r="B1511" t="s">
        <v>121</v>
      </c>
      <c r="D1511" t="s">
        <v>148</v>
      </c>
      <c r="E1511" t="s">
        <v>148</v>
      </c>
      <c r="F1511" t="s">
        <v>148</v>
      </c>
      <c r="H1511" t="s">
        <v>148</v>
      </c>
      <c r="J1511" t="s">
        <v>146</v>
      </c>
      <c r="K1511" t="s">
        <v>146</v>
      </c>
      <c r="L1511" t="s">
        <v>146</v>
      </c>
      <c r="M1511" t="s">
        <v>148</v>
      </c>
      <c r="N1511" t="s">
        <v>148</v>
      </c>
      <c r="O1511" t="s">
        <v>146</v>
      </c>
      <c r="BB1511">
        <v>0</v>
      </c>
    </row>
    <row r="1512" spans="1:54" x14ac:dyDescent="0.25">
      <c r="A1512">
        <v>339409</v>
      </c>
      <c r="B1512" t="s">
        <v>121</v>
      </c>
      <c r="C1512" t="s">
        <v>146</v>
      </c>
      <c r="D1512" t="s">
        <v>146</v>
      </c>
      <c r="E1512" t="s">
        <v>146</v>
      </c>
      <c r="F1512" t="s">
        <v>146</v>
      </c>
      <c r="G1512" t="s">
        <v>146</v>
      </c>
      <c r="H1512" t="s">
        <v>146</v>
      </c>
      <c r="I1512" t="s">
        <v>146</v>
      </c>
      <c r="J1512" t="s">
        <v>146</v>
      </c>
      <c r="K1512" t="s">
        <v>146</v>
      </c>
      <c r="L1512" t="s">
        <v>146</v>
      </c>
      <c r="M1512" t="s">
        <v>146</v>
      </c>
      <c r="N1512" t="s">
        <v>146</v>
      </c>
      <c r="O1512" t="s">
        <v>146</v>
      </c>
      <c r="BB1512">
        <v>0</v>
      </c>
    </row>
    <row r="1513" spans="1:54" x14ac:dyDescent="0.25">
      <c r="A1513">
        <v>339412</v>
      </c>
      <c r="B1513" t="s">
        <v>121</v>
      </c>
      <c r="C1513" t="s">
        <v>146</v>
      </c>
      <c r="D1513" t="s">
        <v>146</v>
      </c>
      <c r="E1513" t="s">
        <v>146</v>
      </c>
      <c r="F1513" t="s">
        <v>146</v>
      </c>
      <c r="G1513" t="s">
        <v>146</v>
      </c>
      <c r="H1513" t="s">
        <v>148</v>
      </c>
      <c r="I1513" t="s">
        <v>148</v>
      </c>
      <c r="J1513" t="s">
        <v>146</v>
      </c>
      <c r="K1513" t="s">
        <v>146</v>
      </c>
      <c r="L1513" t="s">
        <v>146</v>
      </c>
      <c r="M1513" t="s">
        <v>146</v>
      </c>
      <c r="N1513" t="s">
        <v>146</v>
      </c>
      <c r="O1513" t="s">
        <v>146</v>
      </c>
      <c r="BB1513">
        <v>0</v>
      </c>
    </row>
    <row r="1514" spans="1:54" x14ac:dyDescent="0.25">
      <c r="A1514">
        <v>339413</v>
      </c>
      <c r="B1514" t="s">
        <v>121</v>
      </c>
      <c r="D1514" t="s">
        <v>146</v>
      </c>
      <c r="E1514" t="s">
        <v>146</v>
      </c>
      <c r="F1514" t="s">
        <v>146</v>
      </c>
      <c r="G1514" t="s">
        <v>148</v>
      </c>
      <c r="I1514" t="s">
        <v>148</v>
      </c>
      <c r="J1514" t="s">
        <v>149</v>
      </c>
      <c r="K1514" t="s">
        <v>148</v>
      </c>
      <c r="L1514" t="s">
        <v>146</v>
      </c>
      <c r="M1514" t="s">
        <v>146</v>
      </c>
      <c r="N1514" t="s">
        <v>149</v>
      </c>
      <c r="O1514" t="s">
        <v>146</v>
      </c>
      <c r="BB1514">
        <v>0</v>
      </c>
    </row>
    <row r="1515" spans="1:54" x14ac:dyDescent="0.25">
      <c r="A1515">
        <v>339417</v>
      </c>
      <c r="B1515" t="s">
        <v>121</v>
      </c>
      <c r="D1515" t="s">
        <v>146</v>
      </c>
      <c r="F1515" t="s">
        <v>146</v>
      </c>
      <c r="G1515" t="s">
        <v>146</v>
      </c>
      <c r="H1515" t="s">
        <v>146</v>
      </c>
      <c r="I1515" t="s">
        <v>148</v>
      </c>
      <c r="J1515" t="s">
        <v>148</v>
      </c>
      <c r="K1515" t="s">
        <v>146</v>
      </c>
      <c r="L1515" t="s">
        <v>148</v>
      </c>
      <c r="M1515" t="s">
        <v>148</v>
      </c>
      <c r="N1515" t="s">
        <v>146</v>
      </c>
      <c r="O1515" t="s">
        <v>146</v>
      </c>
      <c r="BB1515">
        <v>0</v>
      </c>
    </row>
    <row r="1516" spans="1:54" x14ac:dyDescent="0.25">
      <c r="A1516">
        <v>339418</v>
      </c>
      <c r="B1516" t="s">
        <v>121</v>
      </c>
      <c r="C1516" t="s">
        <v>148</v>
      </c>
      <c r="D1516" t="s">
        <v>148</v>
      </c>
      <c r="E1516" t="s">
        <v>148</v>
      </c>
      <c r="F1516" t="s">
        <v>148</v>
      </c>
      <c r="G1516" t="s">
        <v>148</v>
      </c>
      <c r="H1516" t="s">
        <v>146</v>
      </c>
      <c r="I1516" t="s">
        <v>148</v>
      </c>
      <c r="J1516" t="s">
        <v>146</v>
      </c>
      <c r="K1516" t="s">
        <v>146</v>
      </c>
      <c r="L1516" t="s">
        <v>146</v>
      </c>
      <c r="M1516" t="s">
        <v>146</v>
      </c>
      <c r="N1516" t="s">
        <v>146</v>
      </c>
      <c r="O1516" t="s">
        <v>146</v>
      </c>
      <c r="BB1516">
        <v>0</v>
      </c>
    </row>
    <row r="1517" spans="1:54" x14ac:dyDescent="0.25">
      <c r="A1517">
        <v>339425</v>
      </c>
      <c r="B1517" t="s">
        <v>121</v>
      </c>
      <c r="C1517" t="s">
        <v>149</v>
      </c>
      <c r="D1517" t="s">
        <v>149</v>
      </c>
      <c r="G1517" t="s">
        <v>149</v>
      </c>
      <c r="H1517" t="s">
        <v>149</v>
      </c>
      <c r="I1517" t="s">
        <v>149</v>
      </c>
      <c r="J1517" t="s">
        <v>148</v>
      </c>
      <c r="K1517" t="s">
        <v>148</v>
      </c>
      <c r="M1517" t="s">
        <v>146</v>
      </c>
      <c r="N1517" t="s">
        <v>149</v>
      </c>
      <c r="O1517" t="s">
        <v>146</v>
      </c>
      <c r="BB1517">
        <v>0</v>
      </c>
    </row>
    <row r="1518" spans="1:54" x14ac:dyDescent="0.25">
      <c r="A1518">
        <v>339428</v>
      </c>
      <c r="B1518" t="s">
        <v>121</v>
      </c>
      <c r="C1518" t="s">
        <v>148</v>
      </c>
      <c r="D1518" t="s">
        <v>148</v>
      </c>
      <c r="E1518" t="s">
        <v>148</v>
      </c>
      <c r="F1518" t="s">
        <v>146</v>
      </c>
      <c r="G1518" t="s">
        <v>146</v>
      </c>
      <c r="H1518" t="s">
        <v>146</v>
      </c>
      <c r="I1518" t="s">
        <v>146</v>
      </c>
      <c r="J1518" t="s">
        <v>146</v>
      </c>
      <c r="K1518" t="s">
        <v>146</v>
      </c>
      <c r="L1518" t="s">
        <v>146</v>
      </c>
      <c r="M1518" t="s">
        <v>146</v>
      </c>
      <c r="N1518" t="s">
        <v>146</v>
      </c>
      <c r="O1518" t="s">
        <v>146</v>
      </c>
      <c r="BB1518">
        <v>0</v>
      </c>
    </row>
    <row r="1519" spans="1:54" x14ac:dyDescent="0.25">
      <c r="A1519">
        <v>339429</v>
      </c>
      <c r="B1519" t="s">
        <v>121</v>
      </c>
      <c r="C1519" t="s">
        <v>148</v>
      </c>
      <c r="D1519" t="s">
        <v>148</v>
      </c>
      <c r="E1519" t="s">
        <v>148</v>
      </c>
      <c r="F1519" t="s">
        <v>148</v>
      </c>
      <c r="G1519" t="s">
        <v>148</v>
      </c>
      <c r="H1519" t="s">
        <v>148</v>
      </c>
      <c r="I1519" t="s">
        <v>148</v>
      </c>
      <c r="J1519" t="s">
        <v>146</v>
      </c>
      <c r="K1519" t="s">
        <v>146</v>
      </c>
      <c r="L1519" t="s">
        <v>146</v>
      </c>
      <c r="M1519" t="s">
        <v>146</v>
      </c>
      <c r="N1519" t="s">
        <v>146</v>
      </c>
      <c r="O1519" t="s">
        <v>146</v>
      </c>
      <c r="BB1519">
        <v>0</v>
      </c>
    </row>
    <row r="1520" spans="1:54" x14ac:dyDescent="0.25">
      <c r="A1520">
        <v>339431</v>
      </c>
      <c r="B1520" t="s">
        <v>121</v>
      </c>
      <c r="C1520" t="s">
        <v>148</v>
      </c>
      <c r="D1520" t="s">
        <v>148</v>
      </c>
      <c r="E1520" t="s">
        <v>148</v>
      </c>
      <c r="F1520" t="s">
        <v>146</v>
      </c>
      <c r="G1520" t="s">
        <v>146</v>
      </c>
      <c r="H1520" t="s">
        <v>146</v>
      </c>
      <c r="I1520" t="s">
        <v>146</v>
      </c>
      <c r="J1520" t="s">
        <v>146</v>
      </c>
      <c r="K1520" t="s">
        <v>146</v>
      </c>
      <c r="L1520" t="s">
        <v>146</v>
      </c>
      <c r="M1520" t="s">
        <v>146</v>
      </c>
      <c r="N1520" t="s">
        <v>146</v>
      </c>
      <c r="O1520" t="s">
        <v>146</v>
      </c>
      <c r="BB1520">
        <v>0</v>
      </c>
    </row>
    <row r="1521" spans="1:54" x14ac:dyDescent="0.25">
      <c r="A1521">
        <v>339432</v>
      </c>
      <c r="B1521" t="s">
        <v>121</v>
      </c>
      <c r="C1521" t="s">
        <v>148</v>
      </c>
      <c r="E1521" t="s">
        <v>148</v>
      </c>
      <c r="F1521" t="s">
        <v>146</v>
      </c>
      <c r="G1521" t="s">
        <v>146</v>
      </c>
      <c r="H1521" t="s">
        <v>146</v>
      </c>
      <c r="I1521" t="s">
        <v>146</v>
      </c>
      <c r="J1521" t="s">
        <v>146</v>
      </c>
      <c r="K1521" t="s">
        <v>146</v>
      </c>
      <c r="L1521" t="s">
        <v>146</v>
      </c>
      <c r="M1521" t="s">
        <v>146</v>
      </c>
      <c r="N1521" t="s">
        <v>146</v>
      </c>
      <c r="O1521" t="s">
        <v>146</v>
      </c>
      <c r="BB1521">
        <v>0</v>
      </c>
    </row>
    <row r="1522" spans="1:54" x14ac:dyDescent="0.25">
      <c r="A1522">
        <v>339434</v>
      </c>
      <c r="B1522" t="s">
        <v>121</v>
      </c>
      <c r="C1522" t="s">
        <v>148</v>
      </c>
      <c r="D1522" t="s">
        <v>148</v>
      </c>
      <c r="E1522" t="s">
        <v>148</v>
      </c>
      <c r="F1522" t="s">
        <v>148</v>
      </c>
      <c r="G1522" t="s">
        <v>148</v>
      </c>
      <c r="H1522" t="s">
        <v>148</v>
      </c>
      <c r="I1522" t="s">
        <v>148</v>
      </c>
      <c r="J1522" t="s">
        <v>146</v>
      </c>
      <c r="K1522" t="s">
        <v>146</v>
      </c>
      <c r="L1522" t="s">
        <v>146</v>
      </c>
      <c r="M1522" t="s">
        <v>146</v>
      </c>
      <c r="N1522" t="s">
        <v>146</v>
      </c>
      <c r="O1522" t="s">
        <v>146</v>
      </c>
      <c r="BB1522">
        <v>0</v>
      </c>
    </row>
    <row r="1523" spans="1:54" x14ac:dyDescent="0.25">
      <c r="A1523">
        <v>339441</v>
      </c>
      <c r="B1523" t="s">
        <v>121</v>
      </c>
      <c r="D1523" t="s">
        <v>148</v>
      </c>
      <c r="E1523" t="s">
        <v>148</v>
      </c>
      <c r="F1523" t="s">
        <v>146</v>
      </c>
      <c r="G1523" t="s">
        <v>148</v>
      </c>
      <c r="H1523" t="s">
        <v>148</v>
      </c>
      <c r="I1523" t="s">
        <v>148</v>
      </c>
      <c r="J1523" t="s">
        <v>146</v>
      </c>
      <c r="K1523" t="s">
        <v>146</v>
      </c>
      <c r="L1523" t="s">
        <v>146</v>
      </c>
      <c r="M1523" t="s">
        <v>146</v>
      </c>
      <c r="N1523" t="s">
        <v>146</v>
      </c>
      <c r="O1523" t="s">
        <v>146</v>
      </c>
      <c r="BB1523">
        <v>0</v>
      </c>
    </row>
    <row r="1524" spans="1:54" x14ac:dyDescent="0.25">
      <c r="A1524">
        <v>339449</v>
      </c>
      <c r="B1524" t="s">
        <v>121</v>
      </c>
      <c r="C1524" t="s">
        <v>148</v>
      </c>
      <c r="D1524" t="s">
        <v>148</v>
      </c>
      <c r="E1524" t="s">
        <v>148</v>
      </c>
      <c r="F1524" t="s">
        <v>148</v>
      </c>
      <c r="G1524" t="s">
        <v>148</v>
      </c>
      <c r="H1524" t="s">
        <v>148</v>
      </c>
      <c r="I1524" t="s">
        <v>148</v>
      </c>
      <c r="J1524" t="s">
        <v>146</v>
      </c>
      <c r="K1524" t="s">
        <v>146</v>
      </c>
      <c r="L1524" t="s">
        <v>146</v>
      </c>
      <c r="M1524" t="s">
        <v>146</v>
      </c>
      <c r="N1524" t="s">
        <v>146</v>
      </c>
      <c r="O1524" t="s">
        <v>146</v>
      </c>
      <c r="BB1524">
        <v>0</v>
      </c>
    </row>
    <row r="1525" spans="1:54" x14ac:dyDescent="0.25">
      <c r="A1525">
        <v>339454</v>
      </c>
      <c r="B1525" t="s">
        <v>121</v>
      </c>
      <c r="C1525" t="s">
        <v>148</v>
      </c>
      <c r="D1525" t="s">
        <v>148</v>
      </c>
      <c r="E1525" t="s">
        <v>146</v>
      </c>
      <c r="F1525" t="s">
        <v>148</v>
      </c>
      <c r="G1525" t="s">
        <v>146</v>
      </c>
      <c r="H1525" t="s">
        <v>148</v>
      </c>
      <c r="I1525" t="s">
        <v>146</v>
      </c>
      <c r="J1525" t="s">
        <v>146</v>
      </c>
      <c r="K1525" t="s">
        <v>146</v>
      </c>
      <c r="L1525" t="s">
        <v>146</v>
      </c>
      <c r="M1525" t="s">
        <v>146</v>
      </c>
      <c r="N1525" t="s">
        <v>146</v>
      </c>
      <c r="O1525" t="s">
        <v>146</v>
      </c>
      <c r="BB1525">
        <v>0</v>
      </c>
    </row>
    <row r="1526" spans="1:54" x14ac:dyDescent="0.25">
      <c r="A1526">
        <v>339455</v>
      </c>
      <c r="B1526" t="s">
        <v>121</v>
      </c>
      <c r="C1526" t="s">
        <v>148</v>
      </c>
      <c r="D1526" t="s">
        <v>148</v>
      </c>
      <c r="F1526" t="s">
        <v>148</v>
      </c>
      <c r="G1526" t="s">
        <v>148</v>
      </c>
      <c r="H1526" t="s">
        <v>148</v>
      </c>
      <c r="I1526" t="s">
        <v>148</v>
      </c>
      <c r="J1526" t="s">
        <v>146</v>
      </c>
      <c r="K1526" t="s">
        <v>146</v>
      </c>
      <c r="L1526" t="s">
        <v>146</v>
      </c>
      <c r="M1526" t="s">
        <v>146</v>
      </c>
      <c r="N1526" t="s">
        <v>146</v>
      </c>
      <c r="O1526" t="s">
        <v>146</v>
      </c>
      <c r="BB1526">
        <v>0</v>
      </c>
    </row>
    <row r="1527" spans="1:54" x14ac:dyDescent="0.25">
      <c r="A1527">
        <v>339456</v>
      </c>
      <c r="B1527" t="s">
        <v>121</v>
      </c>
      <c r="C1527" t="s">
        <v>148</v>
      </c>
      <c r="D1527" t="s">
        <v>148</v>
      </c>
      <c r="E1527" t="s">
        <v>146</v>
      </c>
      <c r="F1527" t="s">
        <v>148</v>
      </c>
      <c r="G1527" t="s">
        <v>146</v>
      </c>
      <c r="H1527" t="s">
        <v>146</v>
      </c>
      <c r="I1527" t="s">
        <v>146</v>
      </c>
      <c r="J1527" t="s">
        <v>146</v>
      </c>
      <c r="K1527" t="s">
        <v>146</v>
      </c>
      <c r="L1527" t="s">
        <v>146</v>
      </c>
      <c r="M1527" t="s">
        <v>146</v>
      </c>
      <c r="N1527" t="s">
        <v>146</v>
      </c>
      <c r="O1527" t="s">
        <v>146</v>
      </c>
      <c r="BB1527">
        <v>0</v>
      </c>
    </row>
    <row r="1528" spans="1:54" x14ac:dyDescent="0.25">
      <c r="A1528">
        <v>339463</v>
      </c>
      <c r="B1528" t="s">
        <v>121</v>
      </c>
      <c r="C1528" t="s">
        <v>146</v>
      </c>
      <c r="D1528" t="s">
        <v>146</v>
      </c>
      <c r="E1528" t="s">
        <v>148</v>
      </c>
      <c r="F1528" t="s">
        <v>148</v>
      </c>
      <c r="G1528" t="s">
        <v>146</v>
      </c>
      <c r="H1528" t="s">
        <v>146</v>
      </c>
      <c r="I1528" t="s">
        <v>148</v>
      </c>
      <c r="J1528" t="s">
        <v>146</v>
      </c>
      <c r="K1528" t="s">
        <v>146</v>
      </c>
      <c r="L1528" t="s">
        <v>146</v>
      </c>
      <c r="M1528" t="s">
        <v>146</v>
      </c>
      <c r="N1528" t="s">
        <v>146</v>
      </c>
      <c r="O1528" t="s">
        <v>146</v>
      </c>
      <c r="BB1528">
        <v>0</v>
      </c>
    </row>
    <row r="1529" spans="1:54" x14ac:dyDescent="0.25">
      <c r="A1529">
        <v>339468</v>
      </c>
      <c r="B1529" t="s">
        <v>121</v>
      </c>
      <c r="C1529" t="s">
        <v>146</v>
      </c>
      <c r="D1529" t="s">
        <v>146</v>
      </c>
      <c r="E1529" t="s">
        <v>148</v>
      </c>
      <c r="F1529" t="s">
        <v>148</v>
      </c>
      <c r="G1529" t="s">
        <v>148</v>
      </c>
      <c r="H1529" t="s">
        <v>148</v>
      </c>
      <c r="I1529" t="s">
        <v>148</v>
      </c>
      <c r="J1529" t="s">
        <v>146</v>
      </c>
      <c r="K1529" t="s">
        <v>146</v>
      </c>
      <c r="L1529" t="s">
        <v>146</v>
      </c>
      <c r="M1529" t="s">
        <v>146</v>
      </c>
      <c r="N1529" t="s">
        <v>146</v>
      </c>
      <c r="O1529" t="s">
        <v>146</v>
      </c>
      <c r="BB1529">
        <v>0</v>
      </c>
    </row>
    <row r="1530" spans="1:54" x14ac:dyDescent="0.25">
      <c r="A1530">
        <v>339469</v>
      </c>
      <c r="B1530" t="s">
        <v>121</v>
      </c>
      <c r="C1530" t="s">
        <v>148</v>
      </c>
      <c r="D1530" t="s">
        <v>148</v>
      </c>
      <c r="E1530" t="s">
        <v>149</v>
      </c>
      <c r="F1530" t="s">
        <v>148</v>
      </c>
      <c r="H1530" t="s">
        <v>149</v>
      </c>
      <c r="I1530" t="s">
        <v>149</v>
      </c>
      <c r="J1530" t="s">
        <v>146</v>
      </c>
      <c r="K1530" t="s">
        <v>146</v>
      </c>
      <c r="L1530" t="s">
        <v>146</v>
      </c>
      <c r="M1530" t="s">
        <v>146</v>
      </c>
      <c r="N1530" t="s">
        <v>146</v>
      </c>
      <c r="O1530" t="s">
        <v>146</v>
      </c>
      <c r="BB1530">
        <v>0</v>
      </c>
    </row>
    <row r="1531" spans="1:54" x14ac:dyDescent="0.25">
      <c r="A1531">
        <v>339493</v>
      </c>
      <c r="B1531" t="s">
        <v>121</v>
      </c>
      <c r="C1531" t="s">
        <v>148</v>
      </c>
      <c r="D1531" t="s">
        <v>146</v>
      </c>
      <c r="E1531" t="s">
        <v>146</v>
      </c>
      <c r="F1531" t="s">
        <v>146</v>
      </c>
      <c r="G1531" t="s">
        <v>148</v>
      </c>
      <c r="H1531" t="s">
        <v>148</v>
      </c>
      <c r="J1531" t="s">
        <v>146</v>
      </c>
      <c r="K1531" t="s">
        <v>146</v>
      </c>
      <c r="L1531" t="s">
        <v>148</v>
      </c>
      <c r="M1531" t="s">
        <v>146</v>
      </c>
      <c r="N1531" t="s">
        <v>148</v>
      </c>
      <c r="O1531" t="s">
        <v>146</v>
      </c>
      <c r="BB1531">
        <v>0</v>
      </c>
    </row>
    <row r="1532" spans="1:54" x14ac:dyDescent="0.25">
      <c r="A1532">
        <v>339497</v>
      </c>
      <c r="B1532" t="s">
        <v>121</v>
      </c>
      <c r="D1532" t="s">
        <v>149</v>
      </c>
      <c r="E1532" t="s">
        <v>146</v>
      </c>
      <c r="F1532" t="s">
        <v>146</v>
      </c>
      <c r="G1532" t="s">
        <v>149</v>
      </c>
      <c r="H1532" t="s">
        <v>149</v>
      </c>
      <c r="I1532" t="s">
        <v>149</v>
      </c>
      <c r="J1532" t="s">
        <v>149</v>
      </c>
      <c r="K1532" t="s">
        <v>146</v>
      </c>
      <c r="L1532" t="s">
        <v>149</v>
      </c>
      <c r="M1532" t="s">
        <v>146</v>
      </c>
      <c r="N1532" t="s">
        <v>149</v>
      </c>
      <c r="O1532" t="s">
        <v>146</v>
      </c>
      <c r="BB1532">
        <v>0</v>
      </c>
    </row>
    <row r="1533" spans="1:54" x14ac:dyDescent="0.25">
      <c r="A1533">
        <v>339506</v>
      </c>
      <c r="B1533" t="s">
        <v>121</v>
      </c>
      <c r="C1533" t="s">
        <v>146</v>
      </c>
      <c r="D1533" t="s">
        <v>146</v>
      </c>
      <c r="E1533" t="s">
        <v>146</v>
      </c>
      <c r="F1533" t="s">
        <v>146</v>
      </c>
      <c r="G1533" t="s">
        <v>146</v>
      </c>
      <c r="H1533" t="s">
        <v>146</v>
      </c>
      <c r="I1533" t="s">
        <v>146</v>
      </c>
      <c r="J1533" t="s">
        <v>146</v>
      </c>
      <c r="K1533" t="s">
        <v>146</v>
      </c>
      <c r="L1533" t="s">
        <v>146</v>
      </c>
      <c r="M1533" t="s">
        <v>146</v>
      </c>
      <c r="N1533" t="s">
        <v>146</v>
      </c>
      <c r="O1533" t="s">
        <v>146</v>
      </c>
      <c r="BB1533">
        <v>0</v>
      </c>
    </row>
    <row r="1534" spans="1:54" x14ac:dyDescent="0.25">
      <c r="A1534">
        <v>339515</v>
      </c>
      <c r="B1534" t="s">
        <v>121</v>
      </c>
      <c r="C1534" t="s">
        <v>148</v>
      </c>
      <c r="D1534" t="s">
        <v>148</v>
      </c>
      <c r="E1534" t="s">
        <v>146</v>
      </c>
      <c r="F1534" t="s">
        <v>146</v>
      </c>
      <c r="G1534" t="s">
        <v>146</v>
      </c>
      <c r="H1534" t="s">
        <v>148</v>
      </c>
      <c r="I1534" t="s">
        <v>148</v>
      </c>
      <c r="J1534" t="s">
        <v>146</v>
      </c>
      <c r="K1534" t="s">
        <v>146</v>
      </c>
      <c r="L1534" t="s">
        <v>146</v>
      </c>
      <c r="M1534" t="s">
        <v>146</v>
      </c>
      <c r="N1534" t="s">
        <v>146</v>
      </c>
      <c r="O1534" t="s">
        <v>146</v>
      </c>
      <c r="BB1534">
        <v>0</v>
      </c>
    </row>
    <row r="1535" spans="1:54" x14ac:dyDescent="0.25">
      <c r="A1535">
        <v>339525</v>
      </c>
      <c r="B1535" t="s">
        <v>121</v>
      </c>
      <c r="D1535" t="s">
        <v>146</v>
      </c>
      <c r="E1535" t="s">
        <v>146</v>
      </c>
      <c r="G1535" t="s">
        <v>146</v>
      </c>
      <c r="J1535" t="s">
        <v>146</v>
      </c>
      <c r="K1535" t="s">
        <v>146</v>
      </c>
      <c r="L1535" t="s">
        <v>146</v>
      </c>
      <c r="M1535" t="s">
        <v>146</v>
      </c>
      <c r="N1535" t="s">
        <v>146</v>
      </c>
      <c r="O1535" t="s">
        <v>146</v>
      </c>
      <c r="BB1535">
        <v>0</v>
      </c>
    </row>
    <row r="1536" spans="1:54" x14ac:dyDescent="0.25">
      <c r="A1536">
        <v>339531</v>
      </c>
      <c r="B1536" t="s">
        <v>121</v>
      </c>
      <c r="C1536" t="s">
        <v>148</v>
      </c>
      <c r="D1536" t="s">
        <v>146</v>
      </c>
      <c r="E1536" t="s">
        <v>148</v>
      </c>
      <c r="F1536" t="s">
        <v>148</v>
      </c>
      <c r="G1536" t="s">
        <v>146</v>
      </c>
      <c r="H1536" t="s">
        <v>148</v>
      </c>
      <c r="I1536" t="s">
        <v>148</v>
      </c>
      <c r="J1536" t="s">
        <v>146</v>
      </c>
      <c r="K1536" t="s">
        <v>146</v>
      </c>
      <c r="L1536" t="s">
        <v>146</v>
      </c>
      <c r="M1536" t="s">
        <v>146</v>
      </c>
      <c r="N1536" t="s">
        <v>146</v>
      </c>
      <c r="O1536" t="s">
        <v>146</v>
      </c>
      <c r="BB1536">
        <v>0</v>
      </c>
    </row>
    <row r="1537" spans="1:54" x14ac:dyDescent="0.25">
      <c r="A1537">
        <v>339533</v>
      </c>
      <c r="B1537" t="s">
        <v>121</v>
      </c>
      <c r="C1537" t="s">
        <v>148</v>
      </c>
      <c r="D1537" t="s">
        <v>148</v>
      </c>
      <c r="E1537" t="s">
        <v>148</v>
      </c>
      <c r="F1537" t="s">
        <v>148</v>
      </c>
      <c r="G1537" t="s">
        <v>148</v>
      </c>
      <c r="H1537" t="s">
        <v>148</v>
      </c>
      <c r="I1537" t="s">
        <v>148</v>
      </c>
      <c r="J1537" t="s">
        <v>146</v>
      </c>
      <c r="K1537" t="s">
        <v>146</v>
      </c>
      <c r="L1537" t="s">
        <v>146</v>
      </c>
      <c r="M1537" t="s">
        <v>146</v>
      </c>
      <c r="N1537" t="s">
        <v>146</v>
      </c>
      <c r="O1537" t="s">
        <v>146</v>
      </c>
      <c r="BB1537">
        <v>0</v>
      </c>
    </row>
    <row r="1538" spans="1:54" x14ac:dyDescent="0.25">
      <c r="A1538">
        <v>339540</v>
      </c>
      <c r="B1538" t="s">
        <v>121</v>
      </c>
      <c r="D1538" t="s">
        <v>148</v>
      </c>
      <c r="E1538" t="s">
        <v>148</v>
      </c>
      <c r="G1538" t="s">
        <v>148</v>
      </c>
      <c r="H1538" t="s">
        <v>149</v>
      </c>
      <c r="J1538" t="s">
        <v>149</v>
      </c>
      <c r="K1538" t="s">
        <v>148</v>
      </c>
      <c r="L1538" t="s">
        <v>149</v>
      </c>
      <c r="M1538" t="s">
        <v>148</v>
      </c>
      <c r="N1538" t="s">
        <v>146</v>
      </c>
      <c r="O1538" t="s">
        <v>146</v>
      </c>
      <c r="BB1538">
        <v>0</v>
      </c>
    </row>
    <row r="1539" spans="1:54" x14ac:dyDescent="0.25">
      <c r="A1539">
        <v>339542</v>
      </c>
      <c r="B1539" t="s">
        <v>121</v>
      </c>
      <c r="C1539" t="s">
        <v>148</v>
      </c>
      <c r="D1539" t="s">
        <v>146</v>
      </c>
      <c r="E1539" t="s">
        <v>146</v>
      </c>
      <c r="F1539" t="s">
        <v>148</v>
      </c>
      <c r="G1539" t="s">
        <v>146</v>
      </c>
      <c r="H1539" t="s">
        <v>146</v>
      </c>
      <c r="I1539" t="s">
        <v>146</v>
      </c>
      <c r="J1539" t="s">
        <v>146</v>
      </c>
      <c r="K1539" t="s">
        <v>146</v>
      </c>
      <c r="L1539" t="s">
        <v>146</v>
      </c>
      <c r="M1539" t="s">
        <v>146</v>
      </c>
      <c r="N1539" t="s">
        <v>146</v>
      </c>
      <c r="O1539" t="s">
        <v>146</v>
      </c>
      <c r="BB1539">
        <v>0</v>
      </c>
    </row>
    <row r="1540" spans="1:54" x14ac:dyDescent="0.25">
      <c r="A1540">
        <v>339543</v>
      </c>
      <c r="B1540" t="s">
        <v>121</v>
      </c>
      <c r="C1540" t="s">
        <v>148</v>
      </c>
      <c r="D1540" t="s">
        <v>148</v>
      </c>
      <c r="E1540" t="s">
        <v>148</v>
      </c>
      <c r="F1540" t="s">
        <v>148</v>
      </c>
      <c r="G1540" t="s">
        <v>148</v>
      </c>
      <c r="H1540" t="s">
        <v>148</v>
      </c>
      <c r="I1540" t="s">
        <v>148</v>
      </c>
      <c r="J1540" t="s">
        <v>146</v>
      </c>
      <c r="K1540" t="s">
        <v>146</v>
      </c>
      <c r="L1540" t="s">
        <v>146</v>
      </c>
      <c r="M1540" t="s">
        <v>146</v>
      </c>
      <c r="N1540" t="s">
        <v>146</v>
      </c>
      <c r="O1540" t="s">
        <v>146</v>
      </c>
      <c r="BB1540">
        <v>0</v>
      </c>
    </row>
    <row r="1541" spans="1:54" x14ac:dyDescent="0.25">
      <c r="A1541">
        <v>339546</v>
      </c>
      <c r="B1541" t="s">
        <v>121</v>
      </c>
      <c r="C1541" t="s">
        <v>148</v>
      </c>
      <c r="D1541" t="s">
        <v>148</v>
      </c>
      <c r="E1541" t="s">
        <v>148</v>
      </c>
      <c r="F1541" t="s">
        <v>148</v>
      </c>
      <c r="G1541" t="s">
        <v>148</v>
      </c>
      <c r="H1541" t="s">
        <v>148</v>
      </c>
      <c r="I1541" t="s">
        <v>148</v>
      </c>
      <c r="J1541" t="s">
        <v>146</v>
      </c>
      <c r="K1541" t="s">
        <v>146</v>
      </c>
      <c r="L1541" t="s">
        <v>146</v>
      </c>
      <c r="M1541" t="s">
        <v>146</v>
      </c>
      <c r="N1541" t="s">
        <v>146</v>
      </c>
      <c r="O1541" t="s">
        <v>146</v>
      </c>
      <c r="BB1541">
        <v>0</v>
      </c>
    </row>
    <row r="1542" spans="1:54" x14ac:dyDescent="0.25">
      <c r="A1542">
        <v>339552</v>
      </c>
      <c r="B1542" t="s">
        <v>121</v>
      </c>
      <c r="C1542" t="s">
        <v>148</v>
      </c>
      <c r="D1542" t="s">
        <v>148</v>
      </c>
      <c r="E1542" t="s">
        <v>148</v>
      </c>
      <c r="F1542" t="s">
        <v>148</v>
      </c>
      <c r="G1542" t="s">
        <v>148</v>
      </c>
      <c r="H1542" t="s">
        <v>148</v>
      </c>
      <c r="I1542" t="s">
        <v>148</v>
      </c>
      <c r="J1542" t="s">
        <v>146</v>
      </c>
      <c r="K1542" t="s">
        <v>146</v>
      </c>
      <c r="L1542" t="s">
        <v>146</v>
      </c>
      <c r="M1542" t="s">
        <v>146</v>
      </c>
      <c r="N1542" t="s">
        <v>146</v>
      </c>
      <c r="O1542" t="s">
        <v>146</v>
      </c>
      <c r="BB1542">
        <v>0</v>
      </c>
    </row>
    <row r="1543" spans="1:54" x14ac:dyDescent="0.25">
      <c r="A1543">
        <v>339555</v>
      </c>
      <c r="B1543" t="s">
        <v>121</v>
      </c>
      <c r="C1543" t="s">
        <v>146</v>
      </c>
      <c r="D1543" t="s">
        <v>146</v>
      </c>
      <c r="E1543" t="s">
        <v>146</v>
      </c>
      <c r="F1543" t="s">
        <v>146</v>
      </c>
      <c r="G1543" t="s">
        <v>146</v>
      </c>
      <c r="H1543" t="s">
        <v>146</v>
      </c>
      <c r="I1543" t="s">
        <v>146</v>
      </c>
      <c r="J1543" t="s">
        <v>146</v>
      </c>
      <c r="K1543" t="s">
        <v>146</v>
      </c>
      <c r="L1543" t="s">
        <v>146</v>
      </c>
      <c r="M1543" t="s">
        <v>146</v>
      </c>
      <c r="N1543" t="s">
        <v>146</v>
      </c>
      <c r="O1543" t="s">
        <v>146</v>
      </c>
      <c r="BB1543">
        <v>0</v>
      </c>
    </row>
    <row r="1544" spans="1:54" x14ac:dyDescent="0.25">
      <c r="A1544">
        <v>339557</v>
      </c>
      <c r="B1544" t="s">
        <v>121</v>
      </c>
      <c r="C1544" t="s">
        <v>148</v>
      </c>
      <c r="D1544" t="s">
        <v>148</v>
      </c>
      <c r="E1544" t="s">
        <v>148</v>
      </c>
      <c r="F1544" t="s">
        <v>148</v>
      </c>
      <c r="G1544" t="s">
        <v>148</v>
      </c>
      <c r="H1544" t="s">
        <v>148</v>
      </c>
      <c r="I1544" t="s">
        <v>148</v>
      </c>
      <c r="J1544" t="s">
        <v>146</v>
      </c>
      <c r="K1544" t="s">
        <v>146</v>
      </c>
      <c r="L1544" t="s">
        <v>146</v>
      </c>
      <c r="M1544" t="s">
        <v>146</v>
      </c>
      <c r="N1544" t="s">
        <v>146</v>
      </c>
      <c r="O1544" t="s">
        <v>146</v>
      </c>
      <c r="BB1544">
        <v>0</v>
      </c>
    </row>
    <row r="1545" spans="1:54" x14ac:dyDescent="0.25">
      <c r="A1545">
        <v>339567</v>
      </c>
      <c r="B1545" t="s">
        <v>121</v>
      </c>
      <c r="E1545" t="s">
        <v>148</v>
      </c>
      <c r="F1545" t="s">
        <v>148</v>
      </c>
      <c r="G1545" t="s">
        <v>146</v>
      </c>
      <c r="H1545" t="s">
        <v>146</v>
      </c>
      <c r="J1545" t="s">
        <v>146</v>
      </c>
      <c r="K1545" t="s">
        <v>146</v>
      </c>
      <c r="L1545" t="s">
        <v>146</v>
      </c>
      <c r="M1545" t="s">
        <v>146</v>
      </c>
      <c r="N1545" t="s">
        <v>148</v>
      </c>
      <c r="O1545" t="s">
        <v>146</v>
      </c>
      <c r="BB1545">
        <v>0</v>
      </c>
    </row>
    <row r="1546" spans="1:54" x14ac:dyDescent="0.25">
      <c r="A1546">
        <v>339568</v>
      </c>
      <c r="B1546" t="s">
        <v>121</v>
      </c>
      <c r="C1546" t="s">
        <v>149</v>
      </c>
      <c r="D1546" t="s">
        <v>149</v>
      </c>
      <c r="E1546" t="s">
        <v>148</v>
      </c>
      <c r="F1546" t="s">
        <v>146</v>
      </c>
      <c r="G1546" t="s">
        <v>146</v>
      </c>
      <c r="H1546" t="s">
        <v>146</v>
      </c>
      <c r="I1546" t="s">
        <v>146</v>
      </c>
      <c r="J1546" t="s">
        <v>146</v>
      </c>
      <c r="K1546" t="s">
        <v>146</v>
      </c>
      <c r="L1546" t="s">
        <v>146</v>
      </c>
      <c r="M1546" t="s">
        <v>146</v>
      </c>
      <c r="N1546" t="s">
        <v>146</v>
      </c>
      <c r="O1546" t="s">
        <v>146</v>
      </c>
      <c r="BB1546">
        <v>0</v>
      </c>
    </row>
    <row r="1547" spans="1:54" x14ac:dyDescent="0.25">
      <c r="A1547">
        <v>339569</v>
      </c>
      <c r="B1547" t="s">
        <v>121</v>
      </c>
      <c r="E1547" t="s">
        <v>148</v>
      </c>
      <c r="F1547" t="s">
        <v>149</v>
      </c>
      <c r="J1547" t="s">
        <v>146</v>
      </c>
      <c r="K1547" t="s">
        <v>146</v>
      </c>
      <c r="L1547" t="s">
        <v>146</v>
      </c>
      <c r="M1547" t="s">
        <v>146</v>
      </c>
      <c r="N1547" t="s">
        <v>146</v>
      </c>
      <c r="O1547" t="s">
        <v>146</v>
      </c>
      <c r="BB1547">
        <v>0</v>
      </c>
    </row>
    <row r="1548" spans="1:54" x14ac:dyDescent="0.25">
      <c r="A1548">
        <v>339570</v>
      </c>
      <c r="B1548" t="s">
        <v>121</v>
      </c>
      <c r="C1548" t="s">
        <v>148</v>
      </c>
      <c r="E1548" t="s">
        <v>149</v>
      </c>
      <c r="F1548" t="s">
        <v>148</v>
      </c>
      <c r="G1548" t="s">
        <v>146</v>
      </c>
      <c r="H1548" t="s">
        <v>148</v>
      </c>
      <c r="I1548" t="s">
        <v>146</v>
      </c>
      <c r="J1548" t="s">
        <v>148</v>
      </c>
      <c r="K1548" t="s">
        <v>148</v>
      </c>
      <c r="L1548" t="s">
        <v>148</v>
      </c>
      <c r="M1548" t="s">
        <v>146</v>
      </c>
      <c r="N1548" t="s">
        <v>146</v>
      </c>
      <c r="O1548" t="s">
        <v>146</v>
      </c>
      <c r="BB1548">
        <v>0</v>
      </c>
    </row>
    <row r="1549" spans="1:54" x14ac:dyDescent="0.25">
      <c r="A1549">
        <v>339571</v>
      </c>
      <c r="B1549" t="s">
        <v>121</v>
      </c>
      <c r="D1549" t="s">
        <v>149</v>
      </c>
      <c r="F1549" t="s">
        <v>148</v>
      </c>
      <c r="G1549" t="s">
        <v>146</v>
      </c>
      <c r="H1549" t="s">
        <v>148</v>
      </c>
      <c r="I1549" t="s">
        <v>146</v>
      </c>
      <c r="J1549" t="s">
        <v>148</v>
      </c>
      <c r="K1549" t="s">
        <v>148</v>
      </c>
      <c r="L1549" t="s">
        <v>148</v>
      </c>
      <c r="M1549" t="s">
        <v>146</v>
      </c>
      <c r="N1549" t="s">
        <v>146</v>
      </c>
      <c r="O1549" t="s">
        <v>146</v>
      </c>
      <c r="BB1549">
        <v>0</v>
      </c>
    </row>
    <row r="1550" spans="1:54" x14ac:dyDescent="0.25">
      <c r="A1550">
        <v>339582</v>
      </c>
      <c r="B1550" t="s">
        <v>121</v>
      </c>
      <c r="C1550" t="s">
        <v>148</v>
      </c>
      <c r="D1550" t="s">
        <v>148</v>
      </c>
      <c r="F1550" t="s">
        <v>148</v>
      </c>
      <c r="H1550" t="s">
        <v>148</v>
      </c>
      <c r="I1550" t="s">
        <v>148</v>
      </c>
      <c r="J1550" t="s">
        <v>146</v>
      </c>
      <c r="K1550" t="s">
        <v>146</v>
      </c>
      <c r="L1550" t="s">
        <v>146</v>
      </c>
      <c r="M1550" t="s">
        <v>146</v>
      </c>
      <c r="N1550" t="s">
        <v>146</v>
      </c>
      <c r="O1550" t="s">
        <v>146</v>
      </c>
      <c r="BB1550">
        <v>0</v>
      </c>
    </row>
    <row r="1551" spans="1:54" x14ac:dyDescent="0.25">
      <c r="A1551">
        <v>339583</v>
      </c>
      <c r="B1551" t="s">
        <v>121</v>
      </c>
      <c r="F1551" t="s">
        <v>148</v>
      </c>
      <c r="G1551" t="s">
        <v>148</v>
      </c>
      <c r="H1551" t="s">
        <v>148</v>
      </c>
      <c r="I1551" t="s">
        <v>148</v>
      </c>
      <c r="J1551" t="s">
        <v>146</v>
      </c>
      <c r="K1551" t="s">
        <v>146</v>
      </c>
      <c r="L1551" t="s">
        <v>146</v>
      </c>
      <c r="M1551" t="s">
        <v>146</v>
      </c>
      <c r="N1551" t="s">
        <v>146</v>
      </c>
      <c r="O1551" t="s">
        <v>146</v>
      </c>
      <c r="BB1551">
        <v>0</v>
      </c>
    </row>
    <row r="1552" spans="1:54" x14ac:dyDescent="0.25">
      <c r="A1552">
        <v>339584</v>
      </c>
      <c r="B1552" t="s">
        <v>121</v>
      </c>
      <c r="C1552" t="s">
        <v>148</v>
      </c>
      <c r="E1552" t="s">
        <v>146</v>
      </c>
      <c r="I1552" t="s">
        <v>146</v>
      </c>
      <c r="J1552" t="s">
        <v>146</v>
      </c>
      <c r="K1552" t="s">
        <v>146</v>
      </c>
      <c r="L1552" t="s">
        <v>146</v>
      </c>
      <c r="M1552" t="s">
        <v>146</v>
      </c>
      <c r="N1552" t="s">
        <v>146</v>
      </c>
      <c r="O1552" t="s">
        <v>146</v>
      </c>
      <c r="BB1552">
        <v>0</v>
      </c>
    </row>
    <row r="1553" spans="1:54" x14ac:dyDescent="0.25">
      <c r="A1553">
        <v>339591</v>
      </c>
      <c r="B1553" t="s">
        <v>121</v>
      </c>
      <c r="C1553" t="s">
        <v>148</v>
      </c>
      <c r="D1553" t="s">
        <v>149</v>
      </c>
      <c r="E1553" t="s">
        <v>149</v>
      </c>
      <c r="F1553" t="s">
        <v>148</v>
      </c>
      <c r="G1553" t="s">
        <v>148</v>
      </c>
      <c r="I1553" t="s">
        <v>149</v>
      </c>
      <c r="J1553" t="s">
        <v>146</v>
      </c>
      <c r="K1553" t="s">
        <v>146</v>
      </c>
      <c r="L1553" t="s">
        <v>146</v>
      </c>
      <c r="M1553" t="s">
        <v>146</v>
      </c>
      <c r="N1553" t="s">
        <v>146</v>
      </c>
      <c r="O1553" t="s">
        <v>146</v>
      </c>
      <c r="BB1553">
        <v>0</v>
      </c>
    </row>
    <row r="1554" spans="1:54" x14ac:dyDescent="0.25">
      <c r="A1554">
        <v>339602</v>
      </c>
      <c r="B1554" t="s">
        <v>121</v>
      </c>
      <c r="D1554" t="s">
        <v>148</v>
      </c>
      <c r="E1554" t="s">
        <v>148</v>
      </c>
      <c r="F1554" t="s">
        <v>148</v>
      </c>
      <c r="G1554" t="s">
        <v>148</v>
      </c>
      <c r="H1554" t="s">
        <v>146</v>
      </c>
      <c r="I1554" t="s">
        <v>146</v>
      </c>
      <c r="J1554" t="s">
        <v>146</v>
      </c>
      <c r="K1554" t="s">
        <v>146</v>
      </c>
      <c r="L1554" t="s">
        <v>146</v>
      </c>
      <c r="M1554" t="s">
        <v>146</v>
      </c>
      <c r="N1554" t="s">
        <v>146</v>
      </c>
      <c r="O1554" t="s">
        <v>146</v>
      </c>
      <c r="BB1554">
        <v>0</v>
      </c>
    </row>
    <row r="1555" spans="1:54" x14ac:dyDescent="0.25">
      <c r="A1555">
        <v>339626</v>
      </c>
      <c r="B1555" t="s">
        <v>121</v>
      </c>
      <c r="C1555" t="s">
        <v>148</v>
      </c>
      <c r="D1555" t="s">
        <v>148</v>
      </c>
      <c r="E1555" t="s">
        <v>148</v>
      </c>
      <c r="F1555" t="s">
        <v>148</v>
      </c>
      <c r="G1555" t="s">
        <v>148</v>
      </c>
      <c r="I1555" t="s">
        <v>148</v>
      </c>
      <c r="J1555" t="s">
        <v>146</v>
      </c>
      <c r="K1555" t="s">
        <v>146</v>
      </c>
      <c r="L1555" t="s">
        <v>146</v>
      </c>
      <c r="M1555" t="s">
        <v>146</v>
      </c>
      <c r="N1555" t="s">
        <v>146</v>
      </c>
      <c r="O1555" t="s">
        <v>146</v>
      </c>
      <c r="BB1555">
        <v>0</v>
      </c>
    </row>
    <row r="1556" spans="1:54" x14ac:dyDescent="0.25">
      <c r="A1556">
        <v>339628</v>
      </c>
      <c r="B1556" t="s">
        <v>121</v>
      </c>
      <c r="C1556" t="s">
        <v>148</v>
      </c>
      <c r="D1556" t="s">
        <v>148</v>
      </c>
      <c r="E1556" t="s">
        <v>148</v>
      </c>
      <c r="F1556" t="s">
        <v>146</v>
      </c>
      <c r="G1556" t="s">
        <v>148</v>
      </c>
      <c r="H1556" t="s">
        <v>146</v>
      </c>
      <c r="I1556" t="s">
        <v>146</v>
      </c>
      <c r="J1556" t="s">
        <v>146</v>
      </c>
      <c r="K1556" t="s">
        <v>146</v>
      </c>
      <c r="L1556" t="s">
        <v>146</v>
      </c>
      <c r="M1556" t="s">
        <v>146</v>
      </c>
      <c r="N1556" t="s">
        <v>146</v>
      </c>
      <c r="O1556" t="s">
        <v>146</v>
      </c>
      <c r="BB1556">
        <v>0</v>
      </c>
    </row>
    <row r="1557" spans="1:54" x14ac:dyDescent="0.25">
      <c r="A1557">
        <v>339629</v>
      </c>
      <c r="B1557" t="s">
        <v>121</v>
      </c>
      <c r="I1557" t="s">
        <v>148</v>
      </c>
      <c r="J1557" t="s">
        <v>146</v>
      </c>
      <c r="K1557" t="s">
        <v>146</v>
      </c>
      <c r="L1557" t="s">
        <v>146</v>
      </c>
      <c r="M1557" t="s">
        <v>146</v>
      </c>
      <c r="N1557" t="s">
        <v>146</v>
      </c>
      <c r="O1557" t="s">
        <v>146</v>
      </c>
      <c r="BB1557">
        <v>0</v>
      </c>
    </row>
    <row r="1558" spans="1:54" x14ac:dyDescent="0.25">
      <c r="A1558">
        <v>339630</v>
      </c>
      <c r="B1558" t="s">
        <v>121</v>
      </c>
      <c r="C1558" t="s">
        <v>148</v>
      </c>
      <c r="D1558" t="s">
        <v>148</v>
      </c>
      <c r="E1558" t="s">
        <v>148</v>
      </c>
      <c r="F1558" t="s">
        <v>148</v>
      </c>
      <c r="G1558" t="s">
        <v>148</v>
      </c>
      <c r="H1558" t="s">
        <v>148</v>
      </c>
      <c r="I1558" t="s">
        <v>148</v>
      </c>
      <c r="J1558" t="s">
        <v>146</v>
      </c>
      <c r="K1558" t="s">
        <v>146</v>
      </c>
      <c r="L1558" t="s">
        <v>146</v>
      </c>
      <c r="M1558" t="s">
        <v>146</v>
      </c>
      <c r="N1558" t="s">
        <v>146</v>
      </c>
      <c r="O1558" t="s">
        <v>146</v>
      </c>
      <c r="BB1558">
        <v>0</v>
      </c>
    </row>
    <row r="1559" spans="1:54" x14ac:dyDescent="0.25">
      <c r="A1559">
        <v>339631</v>
      </c>
      <c r="B1559" t="s">
        <v>121</v>
      </c>
      <c r="D1559" t="s">
        <v>148</v>
      </c>
      <c r="E1559" t="s">
        <v>148</v>
      </c>
      <c r="F1559" t="s">
        <v>148</v>
      </c>
      <c r="G1559" t="s">
        <v>148</v>
      </c>
      <c r="H1559" t="s">
        <v>148</v>
      </c>
      <c r="J1559" t="s">
        <v>146</v>
      </c>
      <c r="K1559" t="s">
        <v>146</v>
      </c>
      <c r="L1559" t="s">
        <v>146</v>
      </c>
      <c r="M1559" t="s">
        <v>146</v>
      </c>
      <c r="N1559" t="s">
        <v>146</v>
      </c>
      <c r="O1559" t="s">
        <v>146</v>
      </c>
      <c r="BB1559">
        <v>0</v>
      </c>
    </row>
    <row r="1560" spans="1:54" x14ac:dyDescent="0.25">
      <c r="A1560">
        <v>339632</v>
      </c>
      <c r="B1560" t="s">
        <v>121</v>
      </c>
      <c r="C1560" t="s">
        <v>146</v>
      </c>
      <c r="D1560" t="s">
        <v>146</v>
      </c>
      <c r="E1560" t="s">
        <v>146</v>
      </c>
      <c r="F1560" t="s">
        <v>146</v>
      </c>
      <c r="G1560" t="s">
        <v>148</v>
      </c>
      <c r="J1560" t="s">
        <v>146</v>
      </c>
      <c r="K1560" t="s">
        <v>146</v>
      </c>
      <c r="L1560" t="s">
        <v>146</v>
      </c>
      <c r="M1560" t="s">
        <v>146</v>
      </c>
      <c r="N1560" t="s">
        <v>146</v>
      </c>
      <c r="O1560" t="s">
        <v>146</v>
      </c>
      <c r="BB1560">
        <v>0</v>
      </c>
    </row>
    <row r="1561" spans="1:54" x14ac:dyDescent="0.25">
      <c r="A1561">
        <v>339634</v>
      </c>
      <c r="B1561" t="s">
        <v>121</v>
      </c>
      <c r="C1561" t="s">
        <v>148</v>
      </c>
      <c r="D1561" t="s">
        <v>148</v>
      </c>
      <c r="E1561" t="s">
        <v>148</v>
      </c>
      <c r="F1561" t="s">
        <v>148</v>
      </c>
      <c r="G1561" t="s">
        <v>148</v>
      </c>
      <c r="H1561" t="s">
        <v>148</v>
      </c>
      <c r="I1561" t="s">
        <v>148</v>
      </c>
      <c r="J1561" t="s">
        <v>146</v>
      </c>
      <c r="K1561" t="s">
        <v>146</v>
      </c>
      <c r="L1561" t="s">
        <v>146</v>
      </c>
      <c r="M1561" t="s">
        <v>146</v>
      </c>
      <c r="N1561" t="s">
        <v>146</v>
      </c>
      <c r="O1561" t="s">
        <v>146</v>
      </c>
      <c r="BB1561">
        <v>0</v>
      </c>
    </row>
    <row r="1562" spans="1:54" x14ac:dyDescent="0.25">
      <c r="A1562">
        <v>339635</v>
      </c>
      <c r="B1562" t="s">
        <v>121</v>
      </c>
      <c r="G1562" t="s">
        <v>148</v>
      </c>
      <c r="J1562" t="s">
        <v>146</v>
      </c>
      <c r="K1562" t="s">
        <v>146</v>
      </c>
      <c r="L1562" t="s">
        <v>146</v>
      </c>
      <c r="M1562" t="s">
        <v>146</v>
      </c>
      <c r="N1562" t="s">
        <v>146</v>
      </c>
      <c r="O1562" t="s">
        <v>146</v>
      </c>
      <c r="BB1562">
        <v>0</v>
      </c>
    </row>
    <row r="1563" spans="1:54" x14ac:dyDescent="0.25">
      <c r="A1563">
        <v>339636</v>
      </c>
      <c r="B1563" t="s">
        <v>121</v>
      </c>
      <c r="C1563" t="s">
        <v>148</v>
      </c>
      <c r="D1563" t="s">
        <v>148</v>
      </c>
      <c r="G1563" t="s">
        <v>148</v>
      </c>
      <c r="I1563" t="s">
        <v>148</v>
      </c>
      <c r="J1563" t="s">
        <v>146</v>
      </c>
      <c r="K1563" t="s">
        <v>146</v>
      </c>
      <c r="L1563" t="s">
        <v>146</v>
      </c>
      <c r="M1563" t="s">
        <v>146</v>
      </c>
      <c r="N1563" t="s">
        <v>146</v>
      </c>
      <c r="O1563" t="s">
        <v>146</v>
      </c>
      <c r="BB1563">
        <v>0</v>
      </c>
    </row>
    <row r="1564" spans="1:54" x14ac:dyDescent="0.25">
      <c r="A1564">
        <v>339637</v>
      </c>
      <c r="B1564" t="s">
        <v>121</v>
      </c>
      <c r="C1564" t="s">
        <v>148</v>
      </c>
      <c r="F1564" t="s">
        <v>148</v>
      </c>
      <c r="G1564" t="s">
        <v>148</v>
      </c>
      <c r="H1564" t="s">
        <v>148</v>
      </c>
      <c r="J1564" t="s">
        <v>146</v>
      </c>
      <c r="K1564" t="s">
        <v>146</v>
      </c>
      <c r="L1564" t="s">
        <v>146</v>
      </c>
      <c r="M1564" t="s">
        <v>146</v>
      </c>
      <c r="N1564" t="s">
        <v>146</v>
      </c>
      <c r="O1564" t="s">
        <v>146</v>
      </c>
      <c r="BB1564">
        <v>0</v>
      </c>
    </row>
    <row r="1565" spans="1:54" x14ac:dyDescent="0.25">
      <c r="A1565">
        <v>339638</v>
      </c>
      <c r="B1565" t="s">
        <v>121</v>
      </c>
      <c r="D1565" t="s">
        <v>148</v>
      </c>
      <c r="E1565" t="s">
        <v>148</v>
      </c>
      <c r="F1565" t="s">
        <v>148</v>
      </c>
      <c r="I1565" t="s">
        <v>146</v>
      </c>
      <c r="J1565" t="s">
        <v>146</v>
      </c>
      <c r="K1565" t="s">
        <v>146</v>
      </c>
      <c r="L1565" t="s">
        <v>146</v>
      </c>
      <c r="M1565" t="s">
        <v>146</v>
      </c>
      <c r="N1565" t="s">
        <v>146</v>
      </c>
      <c r="O1565" t="s">
        <v>146</v>
      </c>
      <c r="BB1565">
        <v>0</v>
      </c>
    </row>
    <row r="1566" spans="1:54" x14ac:dyDescent="0.25">
      <c r="A1566">
        <v>339639</v>
      </c>
      <c r="B1566" t="s">
        <v>121</v>
      </c>
      <c r="E1566" t="s">
        <v>148</v>
      </c>
      <c r="G1566" t="s">
        <v>148</v>
      </c>
      <c r="J1566" t="s">
        <v>146</v>
      </c>
      <c r="K1566" t="s">
        <v>146</v>
      </c>
      <c r="L1566" t="s">
        <v>146</v>
      </c>
      <c r="M1566" t="s">
        <v>146</v>
      </c>
      <c r="N1566" t="s">
        <v>146</v>
      </c>
      <c r="O1566" t="s">
        <v>146</v>
      </c>
      <c r="BB1566">
        <v>0</v>
      </c>
    </row>
    <row r="1567" spans="1:54" x14ac:dyDescent="0.25">
      <c r="A1567">
        <v>339640</v>
      </c>
      <c r="B1567" t="s">
        <v>121</v>
      </c>
      <c r="E1567" t="s">
        <v>146</v>
      </c>
      <c r="F1567" t="s">
        <v>148</v>
      </c>
      <c r="G1567" t="s">
        <v>148</v>
      </c>
      <c r="H1567" t="s">
        <v>146</v>
      </c>
      <c r="I1567" t="s">
        <v>148</v>
      </c>
      <c r="J1567" t="s">
        <v>146</v>
      </c>
      <c r="K1567" t="s">
        <v>146</v>
      </c>
      <c r="L1567" t="s">
        <v>146</v>
      </c>
      <c r="M1567" t="s">
        <v>146</v>
      </c>
      <c r="N1567" t="s">
        <v>146</v>
      </c>
      <c r="O1567" t="s">
        <v>146</v>
      </c>
      <c r="BB1567">
        <v>0</v>
      </c>
    </row>
    <row r="1568" spans="1:54" x14ac:dyDescent="0.25">
      <c r="A1568">
        <v>339641</v>
      </c>
      <c r="B1568" t="s">
        <v>121</v>
      </c>
      <c r="C1568" t="s">
        <v>148</v>
      </c>
      <c r="D1568" t="s">
        <v>148</v>
      </c>
      <c r="E1568" t="s">
        <v>148</v>
      </c>
      <c r="F1568" t="s">
        <v>148</v>
      </c>
      <c r="G1568" t="s">
        <v>148</v>
      </c>
      <c r="H1568" t="s">
        <v>148</v>
      </c>
      <c r="I1568" t="s">
        <v>148</v>
      </c>
      <c r="J1568" t="s">
        <v>146</v>
      </c>
      <c r="K1568" t="s">
        <v>146</v>
      </c>
      <c r="L1568" t="s">
        <v>146</v>
      </c>
      <c r="M1568" t="s">
        <v>146</v>
      </c>
      <c r="N1568" t="s">
        <v>146</v>
      </c>
      <c r="O1568" t="s">
        <v>146</v>
      </c>
      <c r="BB1568">
        <v>0</v>
      </c>
    </row>
    <row r="1569" spans="1:54" x14ac:dyDescent="0.25">
      <c r="A1569">
        <v>339642</v>
      </c>
      <c r="B1569" t="s">
        <v>121</v>
      </c>
      <c r="D1569" t="s">
        <v>146</v>
      </c>
      <c r="E1569" t="s">
        <v>146</v>
      </c>
      <c r="F1569" t="s">
        <v>146</v>
      </c>
      <c r="J1569" t="s">
        <v>146</v>
      </c>
      <c r="K1569" t="s">
        <v>146</v>
      </c>
      <c r="L1569" t="s">
        <v>146</v>
      </c>
      <c r="M1569" t="s">
        <v>146</v>
      </c>
      <c r="N1569" t="s">
        <v>146</v>
      </c>
      <c r="O1569" t="s">
        <v>146</v>
      </c>
      <c r="BB1569">
        <v>0</v>
      </c>
    </row>
    <row r="1570" spans="1:54" x14ac:dyDescent="0.25">
      <c r="A1570">
        <v>339643</v>
      </c>
      <c r="B1570" t="s">
        <v>121</v>
      </c>
      <c r="E1570" t="s">
        <v>148</v>
      </c>
      <c r="F1570" t="s">
        <v>148</v>
      </c>
      <c r="G1570" t="s">
        <v>148</v>
      </c>
      <c r="J1570" t="s">
        <v>146</v>
      </c>
      <c r="K1570" t="s">
        <v>146</v>
      </c>
      <c r="L1570" t="s">
        <v>146</v>
      </c>
      <c r="M1570" t="s">
        <v>146</v>
      </c>
      <c r="N1570" t="s">
        <v>146</v>
      </c>
      <c r="O1570" t="s">
        <v>146</v>
      </c>
      <c r="BB1570">
        <v>0</v>
      </c>
    </row>
    <row r="1571" spans="1:54" x14ac:dyDescent="0.25">
      <c r="A1571">
        <v>339644</v>
      </c>
      <c r="B1571" t="s">
        <v>121</v>
      </c>
      <c r="F1571" t="s">
        <v>148</v>
      </c>
      <c r="I1571" t="s">
        <v>148</v>
      </c>
      <c r="J1571" t="s">
        <v>146</v>
      </c>
      <c r="K1571" t="s">
        <v>146</v>
      </c>
      <c r="L1571" t="s">
        <v>146</v>
      </c>
      <c r="M1571" t="s">
        <v>146</v>
      </c>
      <c r="N1571" t="s">
        <v>146</v>
      </c>
      <c r="O1571" t="s">
        <v>146</v>
      </c>
      <c r="BB1571">
        <v>0</v>
      </c>
    </row>
    <row r="1572" spans="1:54" x14ac:dyDescent="0.25">
      <c r="A1572">
        <v>339645</v>
      </c>
      <c r="B1572" t="s">
        <v>121</v>
      </c>
      <c r="G1572" t="s">
        <v>148</v>
      </c>
      <c r="J1572" t="s">
        <v>146</v>
      </c>
      <c r="K1572" t="s">
        <v>146</v>
      </c>
      <c r="L1572" t="s">
        <v>146</v>
      </c>
      <c r="M1572" t="s">
        <v>146</v>
      </c>
      <c r="N1572" t="s">
        <v>146</v>
      </c>
      <c r="O1572" t="s">
        <v>146</v>
      </c>
      <c r="BB1572">
        <v>0</v>
      </c>
    </row>
    <row r="1573" spans="1:54" x14ac:dyDescent="0.25">
      <c r="A1573">
        <v>339647</v>
      </c>
      <c r="B1573" t="s">
        <v>121</v>
      </c>
      <c r="D1573" t="s">
        <v>148</v>
      </c>
      <c r="E1573" t="s">
        <v>148</v>
      </c>
      <c r="F1573" t="s">
        <v>148</v>
      </c>
      <c r="G1573" t="s">
        <v>148</v>
      </c>
      <c r="I1573" t="s">
        <v>148</v>
      </c>
      <c r="J1573" t="s">
        <v>146</v>
      </c>
      <c r="K1573" t="s">
        <v>146</v>
      </c>
      <c r="L1573" t="s">
        <v>146</v>
      </c>
      <c r="M1573" t="s">
        <v>146</v>
      </c>
      <c r="N1573" t="s">
        <v>146</v>
      </c>
      <c r="O1573" t="s">
        <v>146</v>
      </c>
      <c r="BB1573">
        <v>0</v>
      </c>
    </row>
    <row r="1574" spans="1:54" x14ac:dyDescent="0.25">
      <c r="A1574">
        <v>339648</v>
      </c>
      <c r="B1574" t="s">
        <v>121</v>
      </c>
      <c r="F1574" t="s">
        <v>148</v>
      </c>
      <c r="J1574" t="s">
        <v>146</v>
      </c>
      <c r="K1574" t="s">
        <v>146</v>
      </c>
      <c r="L1574" t="s">
        <v>146</v>
      </c>
      <c r="M1574" t="s">
        <v>146</v>
      </c>
      <c r="N1574" t="s">
        <v>146</v>
      </c>
      <c r="O1574" t="s">
        <v>146</v>
      </c>
      <c r="BB1574">
        <v>0</v>
      </c>
    </row>
    <row r="1575" spans="1:54" x14ac:dyDescent="0.25">
      <c r="A1575">
        <v>339649</v>
      </c>
      <c r="B1575" t="s">
        <v>121</v>
      </c>
      <c r="C1575" t="s">
        <v>148</v>
      </c>
      <c r="D1575" t="s">
        <v>148</v>
      </c>
      <c r="E1575" t="s">
        <v>148</v>
      </c>
      <c r="F1575" t="s">
        <v>146</v>
      </c>
      <c r="G1575" t="s">
        <v>148</v>
      </c>
      <c r="H1575" t="s">
        <v>146</v>
      </c>
      <c r="I1575" t="s">
        <v>146</v>
      </c>
      <c r="J1575" t="s">
        <v>146</v>
      </c>
      <c r="K1575" t="s">
        <v>146</v>
      </c>
      <c r="L1575" t="s">
        <v>146</v>
      </c>
      <c r="M1575" t="s">
        <v>146</v>
      </c>
      <c r="N1575" t="s">
        <v>146</v>
      </c>
      <c r="O1575" t="s">
        <v>146</v>
      </c>
      <c r="BB1575">
        <v>0</v>
      </c>
    </row>
    <row r="1576" spans="1:54" x14ac:dyDescent="0.25">
      <c r="A1576">
        <v>339651</v>
      </c>
      <c r="B1576" t="s">
        <v>121</v>
      </c>
      <c r="F1576" t="s">
        <v>148</v>
      </c>
      <c r="G1576" t="s">
        <v>148</v>
      </c>
      <c r="H1576" t="s">
        <v>148</v>
      </c>
      <c r="I1576" t="s">
        <v>148</v>
      </c>
      <c r="J1576" t="s">
        <v>146</v>
      </c>
      <c r="K1576" t="s">
        <v>146</v>
      </c>
      <c r="L1576" t="s">
        <v>146</v>
      </c>
      <c r="M1576" t="s">
        <v>146</v>
      </c>
      <c r="N1576" t="s">
        <v>146</v>
      </c>
      <c r="O1576" t="s">
        <v>146</v>
      </c>
      <c r="BB1576">
        <v>0</v>
      </c>
    </row>
    <row r="1577" spans="1:54" x14ac:dyDescent="0.25">
      <c r="A1577">
        <v>339653</v>
      </c>
      <c r="B1577" t="s">
        <v>121</v>
      </c>
      <c r="C1577" t="s">
        <v>146</v>
      </c>
      <c r="D1577" t="s">
        <v>148</v>
      </c>
      <c r="E1577" t="s">
        <v>146</v>
      </c>
      <c r="F1577" t="s">
        <v>146</v>
      </c>
      <c r="G1577" t="s">
        <v>146</v>
      </c>
      <c r="H1577" t="s">
        <v>148</v>
      </c>
      <c r="I1577" t="s">
        <v>148</v>
      </c>
      <c r="J1577" t="s">
        <v>146</v>
      </c>
      <c r="K1577" t="s">
        <v>146</v>
      </c>
      <c r="L1577" t="s">
        <v>146</v>
      </c>
      <c r="M1577" t="s">
        <v>146</v>
      </c>
      <c r="N1577" t="s">
        <v>146</v>
      </c>
      <c r="O1577" t="s">
        <v>146</v>
      </c>
      <c r="BB1577">
        <v>0</v>
      </c>
    </row>
    <row r="1578" spans="1:54" x14ac:dyDescent="0.25">
      <c r="A1578">
        <v>339655</v>
      </c>
      <c r="B1578" t="s">
        <v>121</v>
      </c>
      <c r="D1578" t="s">
        <v>148</v>
      </c>
      <c r="J1578" t="s">
        <v>146</v>
      </c>
      <c r="K1578" t="s">
        <v>146</v>
      </c>
      <c r="L1578" t="s">
        <v>146</v>
      </c>
      <c r="M1578" t="s">
        <v>146</v>
      </c>
      <c r="N1578" t="s">
        <v>146</v>
      </c>
      <c r="O1578" t="s">
        <v>146</v>
      </c>
      <c r="BB1578">
        <v>0</v>
      </c>
    </row>
    <row r="1579" spans="1:54" x14ac:dyDescent="0.25">
      <c r="A1579">
        <v>339657</v>
      </c>
      <c r="B1579" t="s">
        <v>121</v>
      </c>
      <c r="F1579" t="s">
        <v>148</v>
      </c>
      <c r="G1579" t="s">
        <v>148</v>
      </c>
      <c r="H1579" t="s">
        <v>146</v>
      </c>
      <c r="I1579" t="s">
        <v>146</v>
      </c>
      <c r="J1579" t="s">
        <v>146</v>
      </c>
      <c r="K1579" t="s">
        <v>146</v>
      </c>
      <c r="L1579" t="s">
        <v>146</v>
      </c>
      <c r="M1579" t="s">
        <v>146</v>
      </c>
      <c r="N1579" t="s">
        <v>146</v>
      </c>
      <c r="O1579" t="s">
        <v>146</v>
      </c>
      <c r="BB1579">
        <v>0</v>
      </c>
    </row>
    <row r="1580" spans="1:54" x14ac:dyDescent="0.25">
      <c r="A1580">
        <v>339658</v>
      </c>
      <c r="B1580" t="s">
        <v>121</v>
      </c>
      <c r="D1580" t="s">
        <v>146</v>
      </c>
      <c r="F1580" t="s">
        <v>146</v>
      </c>
      <c r="G1580" t="s">
        <v>146</v>
      </c>
      <c r="H1580" t="s">
        <v>148</v>
      </c>
      <c r="I1580" t="s">
        <v>146</v>
      </c>
      <c r="J1580" t="s">
        <v>146</v>
      </c>
      <c r="K1580" t="s">
        <v>146</v>
      </c>
      <c r="L1580" t="s">
        <v>146</v>
      </c>
      <c r="M1580" t="s">
        <v>146</v>
      </c>
      <c r="N1580" t="s">
        <v>146</v>
      </c>
      <c r="O1580" t="s">
        <v>146</v>
      </c>
      <c r="BB1580">
        <v>0</v>
      </c>
    </row>
    <row r="1581" spans="1:54" x14ac:dyDescent="0.25">
      <c r="A1581">
        <v>339660</v>
      </c>
      <c r="B1581" t="s">
        <v>121</v>
      </c>
      <c r="C1581" t="s">
        <v>148</v>
      </c>
      <c r="D1581" t="s">
        <v>148</v>
      </c>
      <c r="E1581" t="s">
        <v>148</v>
      </c>
      <c r="F1581" t="s">
        <v>148</v>
      </c>
      <c r="G1581" t="s">
        <v>148</v>
      </c>
      <c r="H1581" t="s">
        <v>148</v>
      </c>
      <c r="I1581" t="s">
        <v>148</v>
      </c>
      <c r="J1581" t="s">
        <v>146</v>
      </c>
      <c r="K1581" t="s">
        <v>146</v>
      </c>
      <c r="L1581" t="s">
        <v>146</v>
      </c>
      <c r="M1581" t="s">
        <v>146</v>
      </c>
      <c r="N1581" t="s">
        <v>146</v>
      </c>
      <c r="O1581" t="s">
        <v>146</v>
      </c>
      <c r="BB1581">
        <v>0</v>
      </c>
    </row>
    <row r="1582" spans="1:54" x14ac:dyDescent="0.25">
      <c r="A1582">
        <v>339661</v>
      </c>
      <c r="B1582" t="s">
        <v>121</v>
      </c>
      <c r="D1582" t="s">
        <v>148</v>
      </c>
      <c r="E1582" t="s">
        <v>146</v>
      </c>
      <c r="F1582" t="s">
        <v>146</v>
      </c>
      <c r="G1582" t="s">
        <v>146</v>
      </c>
      <c r="J1582" t="s">
        <v>146</v>
      </c>
      <c r="K1582" t="s">
        <v>146</v>
      </c>
      <c r="L1582" t="s">
        <v>146</v>
      </c>
      <c r="M1582" t="s">
        <v>146</v>
      </c>
      <c r="N1582" t="s">
        <v>146</v>
      </c>
      <c r="O1582" t="s">
        <v>146</v>
      </c>
      <c r="BB1582">
        <v>0</v>
      </c>
    </row>
    <row r="1583" spans="1:54" x14ac:dyDescent="0.25">
      <c r="A1583">
        <v>339662</v>
      </c>
      <c r="B1583" t="s">
        <v>121</v>
      </c>
      <c r="J1583" t="s">
        <v>146</v>
      </c>
      <c r="K1583" t="s">
        <v>146</v>
      </c>
      <c r="L1583" t="s">
        <v>146</v>
      </c>
      <c r="M1583" t="s">
        <v>146</v>
      </c>
      <c r="N1583" t="s">
        <v>146</v>
      </c>
      <c r="O1583" t="s">
        <v>146</v>
      </c>
      <c r="BB1583">
        <v>0</v>
      </c>
    </row>
    <row r="1584" spans="1:54" x14ac:dyDescent="0.25">
      <c r="A1584">
        <v>339663</v>
      </c>
      <c r="B1584" t="s">
        <v>121</v>
      </c>
      <c r="D1584" t="s">
        <v>148</v>
      </c>
      <c r="E1584" t="s">
        <v>148</v>
      </c>
      <c r="F1584" t="s">
        <v>148</v>
      </c>
      <c r="G1584" t="s">
        <v>146</v>
      </c>
      <c r="H1584" t="s">
        <v>146</v>
      </c>
      <c r="I1584" t="s">
        <v>146</v>
      </c>
      <c r="J1584" t="s">
        <v>146</v>
      </c>
      <c r="K1584" t="s">
        <v>146</v>
      </c>
      <c r="L1584" t="s">
        <v>146</v>
      </c>
      <c r="M1584" t="s">
        <v>146</v>
      </c>
      <c r="N1584" t="s">
        <v>146</v>
      </c>
      <c r="O1584" t="s">
        <v>146</v>
      </c>
      <c r="BB1584">
        <v>0</v>
      </c>
    </row>
    <row r="1585" spans="1:54" x14ac:dyDescent="0.25">
      <c r="A1585">
        <v>339664</v>
      </c>
      <c r="B1585" t="s">
        <v>121</v>
      </c>
      <c r="D1585" t="s">
        <v>146</v>
      </c>
      <c r="G1585" t="s">
        <v>146</v>
      </c>
      <c r="J1585" t="s">
        <v>146</v>
      </c>
      <c r="K1585" t="s">
        <v>146</v>
      </c>
      <c r="L1585" t="s">
        <v>146</v>
      </c>
      <c r="M1585" t="s">
        <v>146</v>
      </c>
      <c r="N1585" t="s">
        <v>146</v>
      </c>
      <c r="O1585" t="s">
        <v>146</v>
      </c>
      <c r="BB1585">
        <v>0</v>
      </c>
    </row>
    <row r="1586" spans="1:54" x14ac:dyDescent="0.25">
      <c r="A1586">
        <v>339667</v>
      </c>
      <c r="B1586" t="s">
        <v>121</v>
      </c>
      <c r="F1586" t="s">
        <v>148</v>
      </c>
      <c r="H1586" t="s">
        <v>148</v>
      </c>
      <c r="J1586" t="s">
        <v>146</v>
      </c>
      <c r="K1586" t="s">
        <v>146</v>
      </c>
      <c r="L1586" t="s">
        <v>146</v>
      </c>
      <c r="M1586" t="s">
        <v>146</v>
      </c>
      <c r="N1586" t="s">
        <v>146</v>
      </c>
      <c r="O1586" t="s">
        <v>146</v>
      </c>
      <c r="BB1586">
        <v>0</v>
      </c>
    </row>
    <row r="1587" spans="1:54" x14ac:dyDescent="0.25">
      <c r="A1587">
        <v>339669</v>
      </c>
      <c r="B1587" t="s">
        <v>121</v>
      </c>
      <c r="D1587" t="s">
        <v>148</v>
      </c>
      <c r="H1587" t="s">
        <v>148</v>
      </c>
      <c r="I1587" t="s">
        <v>148</v>
      </c>
      <c r="J1587" t="s">
        <v>146</v>
      </c>
      <c r="K1587" t="s">
        <v>146</v>
      </c>
      <c r="L1587" t="s">
        <v>146</v>
      </c>
      <c r="M1587" t="s">
        <v>146</v>
      </c>
      <c r="N1587" t="s">
        <v>146</v>
      </c>
      <c r="O1587" t="s">
        <v>146</v>
      </c>
      <c r="BB1587">
        <v>0</v>
      </c>
    </row>
    <row r="1588" spans="1:54" x14ac:dyDescent="0.25">
      <c r="A1588">
        <v>339670</v>
      </c>
      <c r="B1588" t="s">
        <v>121</v>
      </c>
      <c r="J1588" t="s">
        <v>146</v>
      </c>
      <c r="K1588" t="s">
        <v>146</v>
      </c>
      <c r="L1588" t="s">
        <v>146</v>
      </c>
      <c r="M1588" t="s">
        <v>146</v>
      </c>
      <c r="N1588" t="s">
        <v>146</v>
      </c>
      <c r="O1588" t="s">
        <v>146</v>
      </c>
      <c r="BB1588">
        <v>0</v>
      </c>
    </row>
    <row r="1589" spans="1:54" x14ac:dyDescent="0.25">
      <c r="A1589">
        <v>339671</v>
      </c>
      <c r="B1589" t="s">
        <v>121</v>
      </c>
      <c r="C1589" t="s">
        <v>148</v>
      </c>
      <c r="D1589" t="s">
        <v>148</v>
      </c>
      <c r="E1589" t="s">
        <v>148</v>
      </c>
      <c r="F1589" t="s">
        <v>148</v>
      </c>
      <c r="G1589" t="s">
        <v>148</v>
      </c>
      <c r="H1589" t="s">
        <v>148</v>
      </c>
      <c r="J1589" t="s">
        <v>146</v>
      </c>
      <c r="K1589" t="s">
        <v>146</v>
      </c>
      <c r="L1589" t="s">
        <v>146</v>
      </c>
      <c r="M1589" t="s">
        <v>146</v>
      </c>
      <c r="N1589" t="s">
        <v>146</v>
      </c>
      <c r="O1589" t="s">
        <v>146</v>
      </c>
      <c r="BB1589">
        <v>0</v>
      </c>
    </row>
    <row r="1590" spans="1:54" x14ac:dyDescent="0.25">
      <c r="A1590">
        <v>339672</v>
      </c>
      <c r="B1590" t="s">
        <v>121</v>
      </c>
      <c r="G1590" t="s">
        <v>148</v>
      </c>
      <c r="I1590" t="s">
        <v>148</v>
      </c>
      <c r="J1590" t="s">
        <v>146</v>
      </c>
      <c r="K1590" t="s">
        <v>146</v>
      </c>
      <c r="L1590" t="s">
        <v>146</v>
      </c>
      <c r="M1590" t="s">
        <v>146</v>
      </c>
      <c r="N1590" t="s">
        <v>146</v>
      </c>
      <c r="O1590" t="s">
        <v>146</v>
      </c>
      <c r="BB1590">
        <v>0</v>
      </c>
    </row>
    <row r="1591" spans="1:54" x14ac:dyDescent="0.25">
      <c r="A1591">
        <v>339673</v>
      </c>
      <c r="B1591" t="s">
        <v>121</v>
      </c>
      <c r="C1591" t="s">
        <v>148</v>
      </c>
      <c r="D1591" t="s">
        <v>148</v>
      </c>
      <c r="F1591" t="s">
        <v>148</v>
      </c>
      <c r="G1591" t="s">
        <v>148</v>
      </c>
      <c r="J1591" t="s">
        <v>146</v>
      </c>
      <c r="K1591" t="s">
        <v>146</v>
      </c>
      <c r="L1591" t="s">
        <v>146</v>
      </c>
      <c r="M1591" t="s">
        <v>146</v>
      </c>
      <c r="N1591" t="s">
        <v>146</v>
      </c>
      <c r="O1591" t="s">
        <v>146</v>
      </c>
      <c r="BB1591">
        <v>0</v>
      </c>
    </row>
    <row r="1592" spans="1:54" x14ac:dyDescent="0.25">
      <c r="A1592">
        <v>339674</v>
      </c>
      <c r="B1592" t="s">
        <v>121</v>
      </c>
      <c r="C1592" t="s">
        <v>146</v>
      </c>
      <c r="D1592" t="s">
        <v>146</v>
      </c>
      <c r="E1592" t="s">
        <v>146</v>
      </c>
      <c r="F1592" t="s">
        <v>146</v>
      </c>
      <c r="G1592" t="s">
        <v>146</v>
      </c>
      <c r="H1592" t="s">
        <v>148</v>
      </c>
      <c r="I1592" t="s">
        <v>148</v>
      </c>
      <c r="J1592" t="s">
        <v>146</v>
      </c>
      <c r="K1592" t="s">
        <v>146</v>
      </c>
      <c r="L1592" t="s">
        <v>146</v>
      </c>
      <c r="M1592" t="s">
        <v>146</v>
      </c>
      <c r="N1592" t="s">
        <v>146</v>
      </c>
      <c r="O1592" t="s">
        <v>146</v>
      </c>
      <c r="BB1592">
        <v>0</v>
      </c>
    </row>
    <row r="1593" spans="1:54" x14ac:dyDescent="0.25">
      <c r="A1593">
        <v>339675</v>
      </c>
      <c r="B1593" t="s">
        <v>121</v>
      </c>
      <c r="D1593" t="s">
        <v>148</v>
      </c>
      <c r="J1593" t="s">
        <v>146</v>
      </c>
      <c r="K1593" t="s">
        <v>146</v>
      </c>
      <c r="L1593" t="s">
        <v>146</v>
      </c>
      <c r="M1593" t="s">
        <v>146</v>
      </c>
      <c r="N1593" t="s">
        <v>146</v>
      </c>
      <c r="O1593" t="s">
        <v>146</v>
      </c>
      <c r="BB1593">
        <v>0</v>
      </c>
    </row>
    <row r="1594" spans="1:54" x14ac:dyDescent="0.25">
      <c r="A1594">
        <v>339676</v>
      </c>
      <c r="B1594" t="s">
        <v>121</v>
      </c>
      <c r="E1594" t="s">
        <v>148</v>
      </c>
      <c r="F1594" t="s">
        <v>148</v>
      </c>
      <c r="G1594" t="s">
        <v>148</v>
      </c>
      <c r="J1594" t="s">
        <v>146</v>
      </c>
      <c r="K1594" t="s">
        <v>146</v>
      </c>
      <c r="L1594" t="s">
        <v>146</v>
      </c>
      <c r="M1594" t="s">
        <v>146</v>
      </c>
      <c r="N1594" t="s">
        <v>146</v>
      </c>
      <c r="O1594" t="s">
        <v>146</v>
      </c>
      <c r="BB1594">
        <v>0</v>
      </c>
    </row>
    <row r="1595" spans="1:54" x14ac:dyDescent="0.25">
      <c r="A1595">
        <v>339677</v>
      </c>
      <c r="B1595" t="s">
        <v>121</v>
      </c>
      <c r="F1595" t="s">
        <v>148</v>
      </c>
      <c r="G1595" t="s">
        <v>148</v>
      </c>
      <c r="J1595" t="s">
        <v>146</v>
      </c>
      <c r="K1595" t="s">
        <v>146</v>
      </c>
      <c r="L1595" t="s">
        <v>146</v>
      </c>
      <c r="M1595" t="s">
        <v>146</v>
      </c>
      <c r="N1595" t="s">
        <v>146</v>
      </c>
      <c r="O1595" t="s">
        <v>146</v>
      </c>
      <c r="BB1595">
        <v>0</v>
      </c>
    </row>
    <row r="1596" spans="1:54" x14ac:dyDescent="0.25">
      <c r="A1596">
        <v>339678</v>
      </c>
      <c r="B1596" t="s">
        <v>121</v>
      </c>
      <c r="C1596" t="s">
        <v>148</v>
      </c>
      <c r="E1596" t="s">
        <v>148</v>
      </c>
      <c r="F1596" t="s">
        <v>148</v>
      </c>
      <c r="G1596" t="s">
        <v>148</v>
      </c>
      <c r="H1596" t="s">
        <v>148</v>
      </c>
      <c r="J1596" t="s">
        <v>146</v>
      </c>
      <c r="K1596" t="s">
        <v>146</v>
      </c>
      <c r="L1596" t="s">
        <v>146</v>
      </c>
      <c r="M1596" t="s">
        <v>146</v>
      </c>
      <c r="N1596" t="s">
        <v>146</v>
      </c>
      <c r="O1596" t="s">
        <v>146</v>
      </c>
      <c r="BB1596">
        <v>0</v>
      </c>
    </row>
    <row r="1597" spans="1:54" x14ac:dyDescent="0.25">
      <c r="A1597">
        <v>339679</v>
      </c>
      <c r="B1597" t="s">
        <v>121</v>
      </c>
      <c r="C1597" t="s">
        <v>148</v>
      </c>
      <c r="D1597" t="s">
        <v>148</v>
      </c>
      <c r="E1597" t="s">
        <v>146</v>
      </c>
      <c r="F1597" t="s">
        <v>148</v>
      </c>
      <c r="G1597" t="s">
        <v>146</v>
      </c>
      <c r="H1597" t="s">
        <v>148</v>
      </c>
      <c r="I1597" t="s">
        <v>146</v>
      </c>
      <c r="J1597" t="s">
        <v>146</v>
      </c>
      <c r="K1597" t="s">
        <v>146</v>
      </c>
      <c r="L1597" t="s">
        <v>146</v>
      </c>
      <c r="M1597" t="s">
        <v>146</v>
      </c>
      <c r="N1597" t="s">
        <v>146</v>
      </c>
      <c r="O1597" t="s">
        <v>146</v>
      </c>
      <c r="BB1597">
        <v>0</v>
      </c>
    </row>
    <row r="1598" spans="1:54" x14ac:dyDescent="0.25">
      <c r="A1598">
        <v>339681</v>
      </c>
      <c r="B1598" t="s">
        <v>121</v>
      </c>
      <c r="D1598" t="s">
        <v>148</v>
      </c>
      <c r="E1598" t="s">
        <v>148</v>
      </c>
      <c r="F1598" t="s">
        <v>148</v>
      </c>
      <c r="G1598" t="s">
        <v>148</v>
      </c>
      <c r="H1598" t="s">
        <v>148</v>
      </c>
      <c r="I1598" t="s">
        <v>148</v>
      </c>
      <c r="J1598" t="s">
        <v>146</v>
      </c>
      <c r="K1598" t="s">
        <v>146</v>
      </c>
      <c r="L1598" t="s">
        <v>146</v>
      </c>
      <c r="M1598" t="s">
        <v>146</v>
      </c>
      <c r="N1598" t="s">
        <v>146</v>
      </c>
      <c r="O1598" t="s">
        <v>146</v>
      </c>
      <c r="BB1598">
        <v>0</v>
      </c>
    </row>
    <row r="1599" spans="1:54" x14ac:dyDescent="0.25">
      <c r="A1599">
        <v>339682</v>
      </c>
      <c r="B1599" t="s">
        <v>121</v>
      </c>
      <c r="D1599" t="s">
        <v>146</v>
      </c>
      <c r="F1599" t="s">
        <v>148</v>
      </c>
      <c r="G1599" t="s">
        <v>148</v>
      </c>
      <c r="I1599" t="s">
        <v>146</v>
      </c>
      <c r="J1599" t="s">
        <v>146</v>
      </c>
      <c r="K1599" t="s">
        <v>146</v>
      </c>
      <c r="L1599" t="s">
        <v>146</v>
      </c>
      <c r="M1599" t="s">
        <v>146</v>
      </c>
      <c r="N1599" t="s">
        <v>146</v>
      </c>
      <c r="O1599" t="s">
        <v>146</v>
      </c>
      <c r="BB1599">
        <v>0</v>
      </c>
    </row>
    <row r="1600" spans="1:54" x14ac:dyDescent="0.25">
      <c r="A1600">
        <v>339684</v>
      </c>
      <c r="B1600" t="s">
        <v>121</v>
      </c>
      <c r="D1600" t="s">
        <v>148</v>
      </c>
      <c r="E1600" t="s">
        <v>148</v>
      </c>
      <c r="F1600" t="s">
        <v>148</v>
      </c>
      <c r="G1600" t="s">
        <v>148</v>
      </c>
      <c r="H1600" t="s">
        <v>148</v>
      </c>
      <c r="I1600" t="s">
        <v>148</v>
      </c>
      <c r="J1600" t="s">
        <v>146</v>
      </c>
      <c r="K1600" t="s">
        <v>146</v>
      </c>
      <c r="L1600" t="s">
        <v>146</v>
      </c>
      <c r="M1600" t="s">
        <v>146</v>
      </c>
      <c r="N1600" t="s">
        <v>146</v>
      </c>
      <c r="O1600" t="s">
        <v>146</v>
      </c>
      <c r="BB1600">
        <v>0</v>
      </c>
    </row>
    <row r="1601" spans="1:54" x14ac:dyDescent="0.25">
      <c r="A1601">
        <v>339685</v>
      </c>
      <c r="B1601" t="s">
        <v>121</v>
      </c>
      <c r="D1601" t="s">
        <v>148</v>
      </c>
      <c r="F1601" t="s">
        <v>148</v>
      </c>
      <c r="G1601" t="s">
        <v>146</v>
      </c>
      <c r="H1601" t="s">
        <v>148</v>
      </c>
      <c r="I1601" t="s">
        <v>148</v>
      </c>
      <c r="J1601" t="s">
        <v>146</v>
      </c>
      <c r="K1601" t="s">
        <v>146</v>
      </c>
      <c r="L1601" t="s">
        <v>146</v>
      </c>
      <c r="M1601" t="s">
        <v>146</v>
      </c>
      <c r="N1601" t="s">
        <v>146</v>
      </c>
      <c r="O1601" t="s">
        <v>146</v>
      </c>
      <c r="BB1601">
        <v>0</v>
      </c>
    </row>
    <row r="1602" spans="1:54" x14ac:dyDescent="0.25">
      <c r="A1602">
        <v>339686</v>
      </c>
      <c r="B1602" t="s">
        <v>121</v>
      </c>
      <c r="G1602" t="s">
        <v>148</v>
      </c>
      <c r="H1602" t="s">
        <v>148</v>
      </c>
      <c r="J1602" t="s">
        <v>146</v>
      </c>
      <c r="K1602" t="s">
        <v>146</v>
      </c>
      <c r="L1602" t="s">
        <v>146</v>
      </c>
      <c r="M1602" t="s">
        <v>146</v>
      </c>
      <c r="N1602" t="s">
        <v>146</v>
      </c>
      <c r="O1602" t="s">
        <v>146</v>
      </c>
      <c r="BB1602">
        <v>0</v>
      </c>
    </row>
    <row r="1603" spans="1:54" x14ac:dyDescent="0.25">
      <c r="A1603">
        <v>339687</v>
      </c>
      <c r="B1603" t="s">
        <v>121</v>
      </c>
      <c r="C1603" t="s">
        <v>148</v>
      </c>
      <c r="D1603" t="s">
        <v>146</v>
      </c>
      <c r="E1603" t="s">
        <v>148</v>
      </c>
      <c r="F1603" t="s">
        <v>148</v>
      </c>
      <c r="G1603" t="s">
        <v>148</v>
      </c>
      <c r="H1603" t="s">
        <v>146</v>
      </c>
      <c r="I1603" t="s">
        <v>146</v>
      </c>
      <c r="J1603" t="s">
        <v>146</v>
      </c>
      <c r="K1603" t="s">
        <v>146</v>
      </c>
      <c r="L1603" t="s">
        <v>146</v>
      </c>
      <c r="M1603" t="s">
        <v>146</v>
      </c>
      <c r="N1603" t="s">
        <v>146</v>
      </c>
      <c r="O1603" t="s">
        <v>146</v>
      </c>
      <c r="BB1603">
        <v>0</v>
      </c>
    </row>
    <row r="1604" spans="1:54" x14ac:dyDescent="0.25">
      <c r="A1604">
        <v>339688</v>
      </c>
      <c r="B1604" t="s">
        <v>121</v>
      </c>
      <c r="C1604" t="s">
        <v>148</v>
      </c>
      <c r="D1604" t="s">
        <v>148</v>
      </c>
      <c r="F1604" t="s">
        <v>148</v>
      </c>
      <c r="G1604" t="s">
        <v>148</v>
      </c>
      <c r="H1604" t="s">
        <v>148</v>
      </c>
      <c r="J1604" t="s">
        <v>146</v>
      </c>
      <c r="K1604" t="s">
        <v>146</v>
      </c>
      <c r="L1604" t="s">
        <v>146</v>
      </c>
      <c r="M1604" t="s">
        <v>146</v>
      </c>
      <c r="N1604" t="s">
        <v>146</v>
      </c>
      <c r="O1604" t="s">
        <v>146</v>
      </c>
      <c r="BB1604">
        <v>0</v>
      </c>
    </row>
    <row r="1605" spans="1:54" x14ac:dyDescent="0.25">
      <c r="A1605">
        <v>339689</v>
      </c>
      <c r="B1605" t="s">
        <v>121</v>
      </c>
      <c r="E1605" t="s">
        <v>146</v>
      </c>
      <c r="F1605" t="s">
        <v>148</v>
      </c>
      <c r="G1605" t="s">
        <v>146</v>
      </c>
      <c r="J1605" t="s">
        <v>146</v>
      </c>
      <c r="K1605" t="s">
        <v>146</v>
      </c>
      <c r="L1605" t="s">
        <v>146</v>
      </c>
      <c r="M1605" t="s">
        <v>146</v>
      </c>
      <c r="N1605" t="s">
        <v>146</v>
      </c>
      <c r="O1605" t="s">
        <v>146</v>
      </c>
      <c r="BB1605">
        <v>0</v>
      </c>
    </row>
    <row r="1606" spans="1:54" x14ac:dyDescent="0.25">
      <c r="A1606">
        <v>339690</v>
      </c>
      <c r="B1606" t="s">
        <v>121</v>
      </c>
      <c r="C1606" t="s">
        <v>148</v>
      </c>
      <c r="F1606" t="s">
        <v>146</v>
      </c>
      <c r="G1606" t="s">
        <v>146</v>
      </c>
      <c r="H1606" t="s">
        <v>146</v>
      </c>
      <c r="I1606" t="s">
        <v>148</v>
      </c>
      <c r="J1606" t="s">
        <v>146</v>
      </c>
      <c r="K1606" t="s">
        <v>146</v>
      </c>
      <c r="L1606" t="s">
        <v>146</v>
      </c>
      <c r="M1606" t="s">
        <v>146</v>
      </c>
      <c r="N1606" t="s">
        <v>146</v>
      </c>
      <c r="O1606" t="s">
        <v>146</v>
      </c>
      <c r="BB1606">
        <v>0</v>
      </c>
    </row>
    <row r="1607" spans="1:54" x14ac:dyDescent="0.25">
      <c r="A1607">
        <v>339691</v>
      </c>
      <c r="B1607" t="s">
        <v>121</v>
      </c>
      <c r="D1607" t="s">
        <v>146</v>
      </c>
      <c r="G1607" t="s">
        <v>146</v>
      </c>
      <c r="I1607" t="s">
        <v>146</v>
      </c>
      <c r="J1607" t="s">
        <v>146</v>
      </c>
      <c r="K1607" t="s">
        <v>146</v>
      </c>
      <c r="L1607" t="s">
        <v>146</v>
      </c>
      <c r="M1607" t="s">
        <v>146</v>
      </c>
      <c r="N1607" t="s">
        <v>146</v>
      </c>
      <c r="O1607" t="s">
        <v>146</v>
      </c>
      <c r="BB1607">
        <v>0</v>
      </c>
    </row>
    <row r="1608" spans="1:54" x14ac:dyDescent="0.25">
      <c r="A1608">
        <v>339692</v>
      </c>
      <c r="B1608" t="s">
        <v>121</v>
      </c>
      <c r="F1608" t="s">
        <v>148</v>
      </c>
      <c r="I1608" t="s">
        <v>148</v>
      </c>
      <c r="J1608" t="s">
        <v>146</v>
      </c>
      <c r="K1608" t="s">
        <v>146</v>
      </c>
      <c r="L1608" t="s">
        <v>146</v>
      </c>
      <c r="M1608" t="s">
        <v>146</v>
      </c>
      <c r="N1608" t="s">
        <v>146</v>
      </c>
      <c r="O1608" t="s">
        <v>146</v>
      </c>
      <c r="BB1608">
        <v>0</v>
      </c>
    </row>
    <row r="1609" spans="1:54" x14ac:dyDescent="0.25">
      <c r="A1609">
        <v>339693</v>
      </c>
      <c r="B1609" t="s">
        <v>121</v>
      </c>
      <c r="J1609" t="s">
        <v>146</v>
      </c>
      <c r="K1609" t="s">
        <v>146</v>
      </c>
      <c r="L1609" t="s">
        <v>146</v>
      </c>
      <c r="M1609" t="s">
        <v>146</v>
      </c>
      <c r="N1609" t="s">
        <v>146</v>
      </c>
      <c r="O1609" t="s">
        <v>146</v>
      </c>
      <c r="BB1609">
        <v>0</v>
      </c>
    </row>
    <row r="1610" spans="1:54" x14ac:dyDescent="0.25">
      <c r="A1610">
        <v>339695</v>
      </c>
      <c r="B1610" t="s">
        <v>121</v>
      </c>
      <c r="C1610" t="s">
        <v>148</v>
      </c>
      <c r="D1610" t="s">
        <v>146</v>
      </c>
      <c r="E1610" t="s">
        <v>148</v>
      </c>
      <c r="F1610" t="s">
        <v>148</v>
      </c>
      <c r="G1610" t="s">
        <v>148</v>
      </c>
      <c r="H1610" t="s">
        <v>148</v>
      </c>
      <c r="I1610" t="s">
        <v>146</v>
      </c>
      <c r="J1610" t="s">
        <v>146</v>
      </c>
      <c r="K1610" t="s">
        <v>146</v>
      </c>
      <c r="L1610" t="s">
        <v>146</v>
      </c>
      <c r="M1610" t="s">
        <v>146</v>
      </c>
      <c r="N1610" t="s">
        <v>146</v>
      </c>
      <c r="O1610" t="s">
        <v>146</v>
      </c>
      <c r="BB1610">
        <v>0</v>
      </c>
    </row>
    <row r="1611" spans="1:54" x14ac:dyDescent="0.25">
      <c r="A1611">
        <v>339696</v>
      </c>
      <c r="B1611" t="s">
        <v>121</v>
      </c>
      <c r="F1611" t="s">
        <v>148</v>
      </c>
      <c r="G1611" t="s">
        <v>148</v>
      </c>
      <c r="J1611" t="s">
        <v>146</v>
      </c>
      <c r="K1611" t="s">
        <v>146</v>
      </c>
      <c r="L1611" t="s">
        <v>146</v>
      </c>
      <c r="M1611" t="s">
        <v>146</v>
      </c>
      <c r="N1611" t="s">
        <v>146</v>
      </c>
      <c r="O1611" t="s">
        <v>146</v>
      </c>
      <c r="BB1611">
        <v>0</v>
      </c>
    </row>
    <row r="1612" spans="1:54" x14ac:dyDescent="0.25">
      <c r="A1612">
        <v>339698</v>
      </c>
      <c r="B1612" t="s">
        <v>121</v>
      </c>
      <c r="F1612" t="s">
        <v>148</v>
      </c>
      <c r="I1612" t="s">
        <v>148</v>
      </c>
      <c r="J1612" t="s">
        <v>146</v>
      </c>
      <c r="K1612" t="s">
        <v>146</v>
      </c>
      <c r="L1612" t="s">
        <v>146</v>
      </c>
      <c r="M1612" t="s">
        <v>146</v>
      </c>
      <c r="N1612" t="s">
        <v>146</v>
      </c>
      <c r="O1612" t="s">
        <v>146</v>
      </c>
      <c r="BB1612">
        <v>0</v>
      </c>
    </row>
    <row r="1613" spans="1:54" x14ac:dyDescent="0.25">
      <c r="A1613">
        <v>339701</v>
      </c>
      <c r="B1613" t="s">
        <v>121</v>
      </c>
      <c r="C1613" t="s">
        <v>146</v>
      </c>
      <c r="F1613" t="s">
        <v>148</v>
      </c>
      <c r="G1613" t="s">
        <v>146</v>
      </c>
      <c r="J1613" t="s">
        <v>146</v>
      </c>
      <c r="K1613" t="s">
        <v>146</v>
      </c>
      <c r="L1613" t="s">
        <v>146</v>
      </c>
      <c r="M1613" t="s">
        <v>146</v>
      </c>
      <c r="N1613" t="s">
        <v>146</v>
      </c>
      <c r="O1613" t="s">
        <v>146</v>
      </c>
      <c r="BB1613">
        <v>0</v>
      </c>
    </row>
    <row r="1614" spans="1:54" x14ac:dyDescent="0.25">
      <c r="A1614">
        <v>339702</v>
      </c>
      <c r="B1614" t="s">
        <v>121</v>
      </c>
      <c r="C1614" t="s">
        <v>148</v>
      </c>
      <c r="D1614" t="s">
        <v>146</v>
      </c>
      <c r="E1614" t="s">
        <v>148</v>
      </c>
      <c r="F1614" t="s">
        <v>148</v>
      </c>
      <c r="G1614" t="s">
        <v>148</v>
      </c>
      <c r="H1614" t="s">
        <v>146</v>
      </c>
      <c r="I1614" t="s">
        <v>146</v>
      </c>
      <c r="J1614" t="s">
        <v>146</v>
      </c>
      <c r="K1614" t="s">
        <v>146</v>
      </c>
      <c r="L1614" t="s">
        <v>146</v>
      </c>
      <c r="M1614" t="s">
        <v>146</v>
      </c>
      <c r="N1614" t="s">
        <v>146</v>
      </c>
      <c r="O1614" t="s">
        <v>146</v>
      </c>
      <c r="BB1614">
        <v>0</v>
      </c>
    </row>
    <row r="1615" spans="1:54" x14ac:dyDescent="0.25">
      <c r="A1615">
        <v>339704</v>
      </c>
      <c r="B1615" t="s">
        <v>121</v>
      </c>
      <c r="J1615" t="s">
        <v>146</v>
      </c>
      <c r="K1615" t="s">
        <v>146</v>
      </c>
      <c r="L1615" t="s">
        <v>146</v>
      </c>
      <c r="M1615" t="s">
        <v>146</v>
      </c>
      <c r="N1615" t="s">
        <v>146</v>
      </c>
      <c r="O1615" t="s">
        <v>146</v>
      </c>
      <c r="BB1615">
        <v>0</v>
      </c>
    </row>
    <row r="1616" spans="1:54" x14ac:dyDescent="0.25">
      <c r="A1616">
        <v>339706</v>
      </c>
      <c r="B1616" t="s">
        <v>121</v>
      </c>
      <c r="F1616" t="s">
        <v>148</v>
      </c>
      <c r="I1616" t="s">
        <v>148</v>
      </c>
      <c r="J1616" t="s">
        <v>146</v>
      </c>
      <c r="K1616" t="s">
        <v>146</v>
      </c>
      <c r="L1616" t="s">
        <v>146</v>
      </c>
      <c r="M1616" t="s">
        <v>146</v>
      </c>
      <c r="N1616" t="s">
        <v>146</v>
      </c>
      <c r="O1616" t="s">
        <v>146</v>
      </c>
      <c r="BB1616">
        <v>0</v>
      </c>
    </row>
    <row r="1617" spans="1:54" x14ac:dyDescent="0.25">
      <c r="A1617">
        <v>339707</v>
      </c>
      <c r="B1617" t="s">
        <v>121</v>
      </c>
      <c r="C1617" t="s">
        <v>146</v>
      </c>
      <c r="D1617" t="s">
        <v>148</v>
      </c>
      <c r="E1617" t="s">
        <v>148</v>
      </c>
      <c r="F1617" t="s">
        <v>148</v>
      </c>
      <c r="G1617" t="s">
        <v>146</v>
      </c>
      <c r="H1617" t="s">
        <v>148</v>
      </c>
      <c r="I1617" t="s">
        <v>148</v>
      </c>
      <c r="J1617" t="s">
        <v>146</v>
      </c>
      <c r="K1617" t="s">
        <v>146</v>
      </c>
      <c r="L1617" t="s">
        <v>146</v>
      </c>
      <c r="M1617" t="s">
        <v>146</v>
      </c>
      <c r="N1617" t="s">
        <v>146</v>
      </c>
      <c r="O1617" t="s">
        <v>146</v>
      </c>
      <c r="BB1617">
        <v>0</v>
      </c>
    </row>
    <row r="1618" spans="1:54" x14ac:dyDescent="0.25">
      <c r="A1618">
        <v>339708</v>
      </c>
      <c r="B1618" t="s">
        <v>121</v>
      </c>
      <c r="C1618" t="s">
        <v>148</v>
      </c>
      <c r="D1618" t="s">
        <v>148</v>
      </c>
      <c r="E1618" t="s">
        <v>148</v>
      </c>
      <c r="F1618" t="s">
        <v>146</v>
      </c>
      <c r="G1618" t="s">
        <v>146</v>
      </c>
      <c r="H1618" t="s">
        <v>146</v>
      </c>
      <c r="I1618" t="s">
        <v>146</v>
      </c>
      <c r="J1618" t="s">
        <v>146</v>
      </c>
      <c r="K1618" t="s">
        <v>146</v>
      </c>
      <c r="L1618" t="s">
        <v>146</v>
      </c>
      <c r="M1618" t="s">
        <v>146</v>
      </c>
      <c r="N1618" t="s">
        <v>146</v>
      </c>
      <c r="O1618" t="s">
        <v>146</v>
      </c>
      <c r="BB1618">
        <v>0</v>
      </c>
    </row>
    <row r="1619" spans="1:54" x14ac:dyDescent="0.25">
      <c r="A1619">
        <v>339709</v>
      </c>
      <c r="B1619" t="s">
        <v>121</v>
      </c>
      <c r="I1619" t="s">
        <v>148</v>
      </c>
      <c r="J1619" t="s">
        <v>146</v>
      </c>
      <c r="K1619" t="s">
        <v>146</v>
      </c>
      <c r="L1619" t="s">
        <v>146</v>
      </c>
      <c r="M1619" t="s">
        <v>146</v>
      </c>
      <c r="N1619" t="s">
        <v>146</v>
      </c>
      <c r="O1619" t="s">
        <v>146</v>
      </c>
      <c r="BB1619">
        <v>0</v>
      </c>
    </row>
    <row r="1620" spans="1:54" x14ac:dyDescent="0.25">
      <c r="A1620">
        <v>339710</v>
      </c>
      <c r="B1620" t="s">
        <v>121</v>
      </c>
      <c r="D1620" t="s">
        <v>148</v>
      </c>
      <c r="F1620" t="s">
        <v>148</v>
      </c>
      <c r="J1620" t="s">
        <v>146</v>
      </c>
      <c r="K1620" t="s">
        <v>146</v>
      </c>
      <c r="L1620" t="s">
        <v>146</v>
      </c>
      <c r="M1620" t="s">
        <v>146</v>
      </c>
      <c r="N1620" t="s">
        <v>146</v>
      </c>
      <c r="O1620" t="s">
        <v>146</v>
      </c>
      <c r="BB1620">
        <v>0</v>
      </c>
    </row>
    <row r="1621" spans="1:54" x14ac:dyDescent="0.25">
      <c r="A1621">
        <v>339711</v>
      </c>
      <c r="B1621" t="s">
        <v>121</v>
      </c>
      <c r="C1621" t="s">
        <v>148</v>
      </c>
      <c r="D1621" t="s">
        <v>148</v>
      </c>
      <c r="E1621" t="s">
        <v>148</v>
      </c>
      <c r="F1621" t="s">
        <v>148</v>
      </c>
      <c r="G1621" t="s">
        <v>148</v>
      </c>
      <c r="H1621" t="s">
        <v>148</v>
      </c>
      <c r="I1621" t="s">
        <v>148</v>
      </c>
      <c r="J1621" t="s">
        <v>146</v>
      </c>
      <c r="K1621" t="s">
        <v>146</v>
      </c>
      <c r="L1621" t="s">
        <v>146</v>
      </c>
      <c r="M1621" t="s">
        <v>146</v>
      </c>
      <c r="N1621" t="s">
        <v>146</v>
      </c>
      <c r="O1621" t="s">
        <v>146</v>
      </c>
      <c r="BB1621">
        <v>0</v>
      </c>
    </row>
    <row r="1622" spans="1:54" x14ac:dyDescent="0.25">
      <c r="A1622">
        <v>339712</v>
      </c>
      <c r="B1622" t="s">
        <v>121</v>
      </c>
      <c r="C1622" t="s">
        <v>148</v>
      </c>
      <c r="F1622" t="s">
        <v>148</v>
      </c>
      <c r="G1622" t="s">
        <v>148</v>
      </c>
      <c r="I1622" t="s">
        <v>148</v>
      </c>
      <c r="J1622" t="s">
        <v>146</v>
      </c>
      <c r="K1622" t="s">
        <v>146</v>
      </c>
      <c r="L1622" t="s">
        <v>146</v>
      </c>
      <c r="M1622" t="s">
        <v>146</v>
      </c>
      <c r="N1622" t="s">
        <v>146</v>
      </c>
      <c r="O1622" t="s">
        <v>146</v>
      </c>
      <c r="BB1622">
        <v>0</v>
      </c>
    </row>
    <row r="1623" spans="1:54" x14ac:dyDescent="0.25">
      <c r="A1623">
        <v>339714</v>
      </c>
      <c r="B1623" t="s">
        <v>121</v>
      </c>
      <c r="C1623" t="s">
        <v>148</v>
      </c>
      <c r="D1623" t="s">
        <v>148</v>
      </c>
      <c r="E1623" t="s">
        <v>148</v>
      </c>
      <c r="F1623" t="s">
        <v>148</v>
      </c>
      <c r="G1623" t="s">
        <v>148</v>
      </c>
      <c r="H1623" t="s">
        <v>148</v>
      </c>
      <c r="I1623" t="s">
        <v>148</v>
      </c>
      <c r="J1623" t="s">
        <v>146</v>
      </c>
      <c r="K1623" t="s">
        <v>146</v>
      </c>
      <c r="L1623" t="s">
        <v>146</v>
      </c>
      <c r="M1623" t="s">
        <v>146</v>
      </c>
      <c r="N1623" t="s">
        <v>146</v>
      </c>
      <c r="O1623" t="s">
        <v>146</v>
      </c>
      <c r="BB1623">
        <v>0</v>
      </c>
    </row>
    <row r="1624" spans="1:54" x14ac:dyDescent="0.25">
      <c r="A1624">
        <v>339715</v>
      </c>
      <c r="B1624" t="s">
        <v>121</v>
      </c>
      <c r="F1624" t="s">
        <v>148</v>
      </c>
      <c r="J1624" t="s">
        <v>146</v>
      </c>
      <c r="K1624" t="s">
        <v>146</v>
      </c>
      <c r="L1624" t="s">
        <v>146</v>
      </c>
      <c r="M1624" t="s">
        <v>146</v>
      </c>
      <c r="N1624" t="s">
        <v>146</v>
      </c>
      <c r="O1624" t="s">
        <v>146</v>
      </c>
      <c r="BB1624">
        <v>0</v>
      </c>
    </row>
    <row r="1625" spans="1:54" x14ac:dyDescent="0.25">
      <c r="A1625">
        <v>339717</v>
      </c>
      <c r="B1625" t="s">
        <v>121</v>
      </c>
      <c r="E1625" t="s">
        <v>148</v>
      </c>
      <c r="F1625" t="s">
        <v>148</v>
      </c>
      <c r="I1625" t="s">
        <v>148</v>
      </c>
      <c r="J1625" t="s">
        <v>146</v>
      </c>
      <c r="K1625" t="s">
        <v>146</v>
      </c>
      <c r="L1625" t="s">
        <v>146</v>
      </c>
      <c r="M1625" t="s">
        <v>146</v>
      </c>
      <c r="N1625" t="s">
        <v>146</v>
      </c>
      <c r="O1625" t="s">
        <v>146</v>
      </c>
      <c r="BB1625">
        <v>0</v>
      </c>
    </row>
    <row r="1626" spans="1:54" x14ac:dyDescent="0.25">
      <c r="A1626">
        <v>339718</v>
      </c>
      <c r="B1626" t="s">
        <v>121</v>
      </c>
      <c r="C1626" t="s">
        <v>148</v>
      </c>
      <c r="D1626" t="s">
        <v>148</v>
      </c>
      <c r="E1626" t="s">
        <v>146</v>
      </c>
      <c r="F1626" t="s">
        <v>148</v>
      </c>
      <c r="G1626" t="s">
        <v>146</v>
      </c>
      <c r="I1626" t="s">
        <v>148</v>
      </c>
      <c r="J1626" t="s">
        <v>146</v>
      </c>
      <c r="K1626" t="s">
        <v>146</v>
      </c>
      <c r="L1626" t="s">
        <v>146</v>
      </c>
      <c r="M1626" t="s">
        <v>146</v>
      </c>
      <c r="N1626" t="s">
        <v>146</v>
      </c>
      <c r="O1626" t="s">
        <v>146</v>
      </c>
      <c r="BB1626">
        <v>0</v>
      </c>
    </row>
    <row r="1627" spans="1:54" x14ac:dyDescent="0.25">
      <c r="A1627">
        <v>339719</v>
      </c>
      <c r="B1627" t="s">
        <v>121</v>
      </c>
      <c r="C1627" t="s">
        <v>148</v>
      </c>
      <c r="D1627" t="s">
        <v>148</v>
      </c>
      <c r="E1627" t="s">
        <v>148</v>
      </c>
      <c r="F1627" t="s">
        <v>148</v>
      </c>
      <c r="G1627" t="s">
        <v>148</v>
      </c>
      <c r="H1627" t="s">
        <v>148</v>
      </c>
      <c r="I1627" t="s">
        <v>148</v>
      </c>
      <c r="J1627" t="s">
        <v>146</v>
      </c>
      <c r="K1627" t="s">
        <v>146</v>
      </c>
      <c r="L1627" t="s">
        <v>146</v>
      </c>
      <c r="M1627" t="s">
        <v>146</v>
      </c>
      <c r="N1627" t="s">
        <v>146</v>
      </c>
      <c r="O1627" t="s">
        <v>146</v>
      </c>
      <c r="BB1627">
        <v>0</v>
      </c>
    </row>
    <row r="1628" spans="1:54" x14ac:dyDescent="0.25">
      <c r="A1628">
        <v>339721</v>
      </c>
      <c r="B1628" t="s">
        <v>121</v>
      </c>
      <c r="C1628" t="s">
        <v>148</v>
      </c>
      <c r="D1628" t="s">
        <v>146</v>
      </c>
      <c r="E1628" t="s">
        <v>146</v>
      </c>
      <c r="F1628" t="s">
        <v>146</v>
      </c>
      <c r="G1628" t="s">
        <v>148</v>
      </c>
      <c r="H1628" t="s">
        <v>148</v>
      </c>
      <c r="I1628" t="s">
        <v>146</v>
      </c>
      <c r="J1628" t="s">
        <v>146</v>
      </c>
      <c r="K1628" t="s">
        <v>146</v>
      </c>
      <c r="L1628" t="s">
        <v>146</v>
      </c>
      <c r="M1628" t="s">
        <v>146</v>
      </c>
      <c r="N1628" t="s">
        <v>146</v>
      </c>
      <c r="O1628" t="s">
        <v>146</v>
      </c>
      <c r="BB1628">
        <v>0</v>
      </c>
    </row>
    <row r="1629" spans="1:54" x14ac:dyDescent="0.25">
      <c r="A1629">
        <v>339722</v>
      </c>
      <c r="B1629" t="s">
        <v>121</v>
      </c>
      <c r="C1629" t="s">
        <v>148</v>
      </c>
      <c r="I1629" t="s">
        <v>148</v>
      </c>
      <c r="J1629" t="s">
        <v>146</v>
      </c>
      <c r="K1629" t="s">
        <v>146</v>
      </c>
      <c r="L1629" t="s">
        <v>146</v>
      </c>
      <c r="M1629" t="s">
        <v>146</v>
      </c>
      <c r="N1629" t="s">
        <v>146</v>
      </c>
      <c r="O1629" t="s">
        <v>146</v>
      </c>
      <c r="BB1629">
        <v>0</v>
      </c>
    </row>
    <row r="1630" spans="1:54" x14ac:dyDescent="0.25">
      <c r="A1630">
        <v>339723</v>
      </c>
      <c r="B1630" t="s">
        <v>121</v>
      </c>
      <c r="C1630" t="s">
        <v>148</v>
      </c>
      <c r="D1630" t="s">
        <v>148</v>
      </c>
      <c r="E1630" t="s">
        <v>148</v>
      </c>
      <c r="F1630" t="s">
        <v>148</v>
      </c>
      <c r="G1630" t="s">
        <v>146</v>
      </c>
      <c r="H1630" t="s">
        <v>146</v>
      </c>
      <c r="I1630" t="s">
        <v>146</v>
      </c>
      <c r="J1630" t="s">
        <v>146</v>
      </c>
      <c r="K1630" t="s">
        <v>146</v>
      </c>
      <c r="L1630" t="s">
        <v>146</v>
      </c>
      <c r="M1630" t="s">
        <v>146</v>
      </c>
      <c r="N1630" t="s">
        <v>146</v>
      </c>
      <c r="O1630" t="s">
        <v>146</v>
      </c>
      <c r="BB1630">
        <v>0</v>
      </c>
    </row>
    <row r="1631" spans="1:54" x14ac:dyDescent="0.25">
      <c r="A1631">
        <v>339724</v>
      </c>
      <c r="B1631" t="s">
        <v>121</v>
      </c>
      <c r="F1631" t="s">
        <v>148</v>
      </c>
      <c r="I1631" t="s">
        <v>148</v>
      </c>
      <c r="J1631" t="s">
        <v>146</v>
      </c>
      <c r="K1631" t="s">
        <v>146</v>
      </c>
      <c r="L1631" t="s">
        <v>146</v>
      </c>
      <c r="M1631" t="s">
        <v>146</v>
      </c>
      <c r="N1631" t="s">
        <v>146</v>
      </c>
      <c r="O1631" t="s">
        <v>146</v>
      </c>
      <c r="BB1631">
        <v>0</v>
      </c>
    </row>
    <row r="1632" spans="1:54" x14ac:dyDescent="0.25">
      <c r="A1632">
        <v>339725</v>
      </c>
      <c r="B1632" t="s">
        <v>121</v>
      </c>
      <c r="C1632" t="s">
        <v>148</v>
      </c>
      <c r="D1632" t="s">
        <v>148</v>
      </c>
      <c r="E1632" t="s">
        <v>148</v>
      </c>
      <c r="F1632" t="s">
        <v>148</v>
      </c>
      <c r="G1632" t="s">
        <v>148</v>
      </c>
      <c r="H1632" t="s">
        <v>148</v>
      </c>
      <c r="I1632" t="s">
        <v>148</v>
      </c>
      <c r="J1632" t="s">
        <v>146</v>
      </c>
      <c r="K1632" t="s">
        <v>146</v>
      </c>
      <c r="L1632" t="s">
        <v>146</v>
      </c>
      <c r="M1632" t="s">
        <v>146</v>
      </c>
      <c r="N1632" t="s">
        <v>146</v>
      </c>
      <c r="O1632" t="s">
        <v>146</v>
      </c>
      <c r="BB1632">
        <v>0</v>
      </c>
    </row>
    <row r="1633" spans="1:54" x14ac:dyDescent="0.25">
      <c r="A1633">
        <v>339727</v>
      </c>
      <c r="B1633" t="s">
        <v>121</v>
      </c>
      <c r="C1633" t="s">
        <v>148</v>
      </c>
      <c r="D1633" t="s">
        <v>148</v>
      </c>
      <c r="E1633" t="s">
        <v>148</v>
      </c>
      <c r="F1633" t="s">
        <v>148</v>
      </c>
      <c r="G1633" t="s">
        <v>148</v>
      </c>
      <c r="H1633" t="s">
        <v>148</v>
      </c>
      <c r="I1633" t="s">
        <v>148</v>
      </c>
      <c r="J1633" t="s">
        <v>146</v>
      </c>
      <c r="K1633" t="s">
        <v>146</v>
      </c>
      <c r="L1633" t="s">
        <v>146</v>
      </c>
      <c r="M1633" t="s">
        <v>146</v>
      </c>
      <c r="N1633" t="s">
        <v>146</v>
      </c>
      <c r="O1633" t="s">
        <v>146</v>
      </c>
      <c r="BB1633">
        <v>0</v>
      </c>
    </row>
    <row r="1634" spans="1:54" x14ac:dyDescent="0.25">
      <c r="A1634">
        <v>339728</v>
      </c>
      <c r="B1634" t="s">
        <v>121</v>
      </c>
      <c r="C1634" t="s">
        <v>148</v>
      </c>
      <c r="D1634" t="s">
        <v>148</v>
      </c>
      <c r="E1634" t="s">
        <v>148</v>
      </c>
      <c r="F1634" t="s">
        <v>148</v>
      </c>
      <c r="G1634" t="s">
        <v>148</v>
      </c>
      <c r="H1634" t="s">
        <v>148</v>
      </c>
      <c r="I1634" t="s">
        <v>148</v>
      </c>
      <c r="J1634" t="s">
        <v>146</v>
      </c>
      <c r="K1634" t="s">
        <v>146</v>
      </c>
      <c r="L1634" t="s">
        <v>146</v>
      </c>
      <c r="M1634" t="s">
        <v>146</v>
      </c>
      <c r="N1634" t="s">
        <v>146</v>
      </c>
      <c r="O1634" t="s">
        <v>146</v>
      </c>
      <c r="BB1634">
        <v>0</v>
      </c>
    </row>
    <row r="1635" spans="1:54" x14ac:dyDescent="0.25">
      <c r="A1635">
        <v>339729</v>
      </c>
      <c r="B1635" t="s">
        <v>121</v>
      </c>
      <c r="F1635" t="s">
        <v>148</v>
      </c>
      <c r="J1635" t="s">
        <v>146</v>
      </c>
      <c r="K1635" t="s">
        <v>146</v>
      </c>
      <c r="L1635" t="s">
        <v>146</v>
      </c>
      <c r="M1635" t="s">
        <v>146</v>
      </c>
      <c r="N1635" t="s">
        <v>146</v>
      </c>
      <c r="O1635" t="s">
        <v>146</v>
      </c>
      <c r="BB1635">
        <v>0</v>
      </c>
    </row>
    <row r="1636" spans="1:54" x14ac:dyDescent="0.25">
      <c r="A1636">
        <v>339730</v>
      </c>
      <c r="B1636" t="s">
        <v>121</v>
      </c>
      <c r="F1636" t="s">
        <v>148</v>
      </c>
      <c r="I1636" t="s">
        <v>148</v>
      </c>
      <c r="J1636" t="s">
        <v>146</v>
      </c>
      <c r="K1636" t="s">
        <v>146</v>
      </c>
      <c r="L1636" t="s">
        <v>146</v>
      </c>
      <c r="M1636" t="s">
        <v>146</v>
      </c>
      <c r="N1636" t="s">
        <v>146</v>
      </c>
      <c r="O1636" t="s">
        <v>146</v>
      </c>
      <c r="BB1636">
        <v>0</v>
      </c>
    </row>
    <row r="1637" spans="1:54" x14ac:dyDescent="0.25">
      <c r="A1637">
        <v>339731</v>
      </c>
      <c r="B1637" t="s">
        <v>121</v>
      </c>
      <c r="D1637" t="s">
        <v>148</v>
      </c>
      <c r="E1637" t="s">
        <v>146</v>
      </c>
      <c r="F1637" t="s">
        <v>148</v>
      </c>
      <c r="G1637" t="s">
        <v>148</v>
      </c>
      <c r="I1637" t="s">
        <v>146</v>
      </c>
      <c r="J1637" t="s">
        <v>146</v>
      </c>
      <c r="K1637" t="s">
        <v>146</v>
      </c>
      <c r="L1637" t="s">
        <v>146</v>
      </c>
      <c r="M1637" t="s">
        <v>146</v>
      </c>
      <c r="N1637" t="s">
        <v>146</v>
      </c>
      <c r="O1637" t="s">
        <v>146</v>
      </c>
      <c r="BB1637">
        <v>0</v>
      </c>
    </row>
    <row r="1638" spans="1:54" x14ac:dyDescent="0.25">
      <c r="A1638">
        <v>339732</v>
      </c>
      <c r="B1638" t="s">
        <v>121</v>
      </c>
      <c r="J1638" t="s">
        <v>146</v>
      </c>
      <c r="K1638" t="s">
        <v>146</v>
      </c>
      <c r="L1638" t="s">
        <v>146</v>
      </c>
      <c r="M1638" t="s">
        <v>146</v>
      </c>
      <c r="N1638" t="s">
        <v>146</v>
      </c>
      <c r="O1638" t="s">
        <v>146</v>
      </c>
      <c r="BB1638">
        <v>0</v>
      </c>
    </row>
    <row r="1639" spans="1:54" x14ac:dyDescent="0.25">
      <c r="A1639">
        <v>339733</v>
      </c>
      <c r="B1639" t="s">
        <v>121</v>
      </c>
      <c r="C1639" t="s">
        <v>148</v>
      </c>
      <c r="D1639" t="s">
        <v>148</v>
      </c>
      <c r="F1639" t="s">
        <v>148</v>
      </c>
      <c r="G1639" t="s">
        <v>148</v>
      </c>
      <c r="H1639" t="s">
        <v>148</v>
      </c>
      <c r="I1639" t="s">
        <v>148</v>
      </c>
      <c r="J1639" t="s">
        <v>146</v>
      </c>
      <c r="K1639" t="s">
        <v>146</v>
      </c>
      <c r="L1639" t="s">
        <v>146</v>
      </c>
      <c r="M1639" t="s">
        <v>146</v>
      </c>
      <c r="N1639" t="s">
        <v>146</v>
      </c>
      <c r="O1639" t="s">
        <v>146</v>
      </c>
      <c r="BB1639">
        <v>0</v>
      </c>
    </row>
    <row r="1640" spans="1:54" x14ac:dyDescent="0.25">
      <c r="A1640">
        <v>339734</v>
      </c>
      <c r="B1640" t="s">
        <v>121</v>
      </c>
      <c r="C1640" t="s">
        <v>148</v>
      </c>
      <c r="D1640" t="s">
        <v>146</v>
      </c>
      <c r="E1640" t="s">
        <v>146</v>
      </c>
      <c r="F1640" t="s">
        <v>146</v>
      </c>
      <c r="G1640" t="s">
        <v>148</v>
      </c>
      <c r="H1640" t="s">
        <v>146</v>
      </c>
      <c r="J1640" t="s">
        <v>146</v>
      </c>
      <c r="K1640" t="s">
        <v>146</v>
      </c>
      <c r="L1640" t="s">
        <v>146</v>
      </c>
      <c r="M1640" t="s">
        <v>146</v>
      </c>
      <c r="N1640" t="s">
        <v>146</v>
      </c>
      <c r="O1640" t="s">
        <v>146</v>
      </c>
      <c r="BB1640">
        <v>0</v>
      </c>
    </row>
    <row r="1641" spans="1:54" x14ac:dyDescent="0.25">
      <c r="A1641">
        <v>339735</v>
      </c>
      <c r="B1641" t="s">
        <v>121</v>
      </c>
      <c r="C1641" t="s">
        <v>148</v>
      </c>
      <c r="D1641" t="s">
        <v>148</v>
      </c>
      <c r="E1641" t="s">
        <v>146</v>
      </c>
      <c r="F1641" t="s">
        <v>148</v>
      </c>
      <c r="G1641" t="s">
        <v>146</v>
      </c>
      <c r="H1641" t="s">
        <v>146</v>
      </c>
      <c r="I1641" t="s">
        <v>146</v>
      </c>
      <c r="J1641" t="s">
        <v>146</v>
      </c>
      <c r="K1641" t="s">
        <v>146</v>
      </c>
      <c r="L1641" t="s">
        <v>146</v>
      </c>
      <c r="M1641" t="s">
        <v>146</v>
      </c>
      <c r="N1641" t="s">
        <v>146</v>
      </c>
      <c r="O1641" t="s">
        <v>146</v>
      </c>
      <c r="BB1641">
        <v>0</v>
      </c>
    </row>
    <row r="1642" spans="1:54" x14ac:dyDescent="0.25">
      <c r="A1642">
        <v>339736</v>
      </c>
      <c r="B1642" t="s">
        <v>121</v>
      </c>
      <c r="C1642" t="s">
        <v>148</v>
      </c>
      <c r="D1642" t="s">
        <v>148</v>
      </c>
      <c r="E1642" t="s">
        <v>148</v>
      </c>
      <c r="F1642" t="s">
        <v>148</v>
      </c>
      <c r="G1642" t="s">
        <v>148</v>
      </c>
      <c r="H1642" t="s">
        <v>146</v>
      </c>
      <c r="I1642" t="s">
        <v>146</v>
      </c>
      <c r="J1642" t="s">
        <v>146</v>
      </c>
      <c r="K1642" t="s">
        <v>146</v>
      </c>
      <c r="L1642" t="s">
        <v>146</v>
      </c>
      <c r="M1642" t="s">
        <v>146</v>
      </c>
      <c r="N1642" t="s">
        <v>146</v>
      </c>
      <c r="O1642" t="s">
        <v>146</v>
      </c>
      <c r="BB1642">
        <v>0</v>
      </c>
    </row>
    <row r="1643" spans="1:54" x14ac:dyDescent="0.25">
      <c r="A1643">
        <v>339738</v>
      </c>
      <c r="B1643" t="s">
        <v>121</v>
      </c>
      <c r="C1643" t="s">
        <v>148</v>
      </c>
      <c r="D1643" t="s">
        <v>148</v>
      </c>
      <c r="E1643" t="s">
        <v>148</v>
      </c>
      <c r="F1643" t="s">
        <v>148</v>
      </c>
      <c r="G1643" t="s">
        <v>148</v>
      </c>
      <c r="I1643" t="s">
        <v>148</v>
      </c>
      <c r="J1643" t="s">
        <v>146</v>
      </c>
      <c r="K1643" t="s">
        <v>146</v>
      </c>
      <c r="L1643" t="s">
        <v>146</v>
      </c>
      <c r="M1643" t="s">
        <v>146</v>
      </c>
      <c r="N1643" t="s">
        <v>146</v>
      </c>
      <c r="O1643" t="s">
        <v>146</v>
      </c>
      <c r="BB1643">
        <v>0</v>
      </c>
    </row>
    <row r="1644" spans="1:54" x14ac:dyDescent="0.25">
      <c r="A1644">
        <v>339739</v>
      </c>
      <c r="B1644" t="s">
        <v>121</v>
      </c>
      <c r="D1644" t="s">
        <v>148</v>
      </c>
      <c r="E1644" t="s">
        <v>148</v>
      </c>
      <c r="F1644" t="s">
        <v>148</v>
      </c>
      <c r="G1644" t="s">
        <v>148</v>
      </c>
      <c r="H1644" t="s">
        <v>148</v>
      </c>
      <c r="I1644" t="s">
        <v>148</v>
      </c>
      <c r="J1644" t="s">
        <v>146</v>
      </c>
      <c r="K1644" t="s">
        <v>146</v>
      </c>
      <c r="L1644" t="s">
        <v>146</v>
      </c>
      <c r="M1644" t="s">
        <v>146</v>
      </c>
      <c r="N1644" t="s">
        <v>146</v>
      </c>
      <c r="O1644" t="s">
        <v>146</v>
      </c>
      <c r="BB1644">
        <v>0</v>
      </c>
    </row>
    <row r="1645" spans="1:54" x14ac:dyDescent="0.25">
      <c r="A1645">
        <v>339740</v>
      </c>
      <c r="B1645" t="s">
        <v>121</v>
      </c>
      <c r="J1645" t="s">
        <v>146</v>
      </c>
      <c r="K1645" t="s">
        <v>146</v>
      </c>
      <c r="L1645" t="s">
        <v>146</v>
      </c>
      <c r="M1645" t="s">
        <v>146</v>
      </c>
      <c r="N1645" t="s">
        <v>146</v>
      </c>
      <c r="O1645" t="s">
        <v>146</v>
      </c>
      <c r="BB1645">
        <v>0</v>
      </c>
    </row>
    <row r="1646" spans="1:54" x14ac:dyDescent="0.25">
      <c r="A1646">
        <v>339741</v>
      </c>
      <c r="B1646" t="s">
        <v>121</v>
      </c>
      <c r="C1646" t="s">
        <v>148</v>
      </c>
      <c r="F1646" t="s">
        <v>148</v>
      </c>
      <c r="G1646" t="s">
        <v>148</v>
      </c>
      <c r="J1646" t="s">
        <v>146</v>
      </c>
      <c r="K1646" t="s">
        <v>146</v>
      </c>
      <c r="L1646" t="s">
        <v>146</v>
      </c>
      <c r="M1646" t="s">
        <v>146</v>
      </c>
      <c r="N1646" t="s">
        <v>146</v>
      </c>
      <c r="O1646" t="s">
        <v>146</v>
      </c>
      <c r="BB1646">
        <v>0</v>
      </c>
    </row>
    <row r="1647" spans="1:54" x14ac:dyDescent="0.25">
      <c r="A1647">
        <v>339742</v>
      </c>
      <c r="B1647" t="s">
        <v>121</v>
      </c>
      <c r="D1647" t="s">
        <v>148</v>
      </c>
      <c r="E1647" t="s">
        <v>148</v>
      </c>
      <c r="F1647" t="s">
        <v>148</v>
      </c>
      <c r="G1647" t="s">
        <v>148</v>
      </c>
      <c r="H1647" t="s">
        <v>148</v>
      </c>
      <c r="I1647" t="s">
        <v>148</v>
      </c>
      <c r="J1647" t="s">
        <v>146</v>
      </c>
      <c r="K1647" t="s">
        <v>146</v>
      </c>
      <c r="L1647" t="s">
        <v>146</v>
      </c>
      <c r="M1647" t="s">
        <v>146</v>
      </c>
      <c r="N1647" t="s">
        <v>146</v>
      </c>
      <c r="O1647" t="s">
        <v>146</v>
      </c>
      <c r="BB1647">
        <v>0</v>
      </c>
    </row>
    <row r="1648" spans="1:54" x14ac:dyDescent="0.25">
      <c r="A1648">
        <v>339743</v>
      </c>
      <c r="B1648" t="s">
        <v>121</v>
      </c>
      <c r="D1648" t="s">
        <v>148</v>
      </c>
      <c r="E1648" t="s">
        <v>148</v>
      </c>
      <c r="F1648" t="s">
        <v>148</v>
      </c>
      <c r="G1648" t="s">
        <v>146</v>
      </c>
      <c r="I1648" t="s">
        <v>148</v>
      </c>
      <c r="J1648" t="s">
        <v>146</v>
      </c>
      <c r="K1648" t="s">
        <v>146</v>
      </c>
      <c r="L1648" t="s">
        <v>146</v>
      </c>
      <c r="M1648" t="s">
        <v>146</v>
      </c>
      <c r="N1648" t="s">
        <v>146</v>
      </c>
      <c r="O1648" t="s">
        <v>146</v>
      </c>
      <c r="BB1648">
        <v>0</v>
      </c>
    </row>
    <row r="1649" spans="1:54" x14ac:dyDescent="0.25">
      <c r="A1649">
        <v>339744</v>
      </c>
      <c r="B1649" t="s">
        <v>121</v>
      </c>
      <c r="E1649" t="s">
        <v>148</v>
      </c>
      <c r="J1649" t="s">
        <v>146</v>
      </c>
      <c r="K1649" t="s">
        <v>146</v>
      </c>
      <c r="L1649" t="s">
        <v>146</v>
      </c>
      <c r="M1649" t="s">
        <v>146</v>
      </c>
      <c r="N1649" t="s">
        <v>146</v>
      </c>
      <c r="O1649" t="s">
        <v>146</v>
      </c>
      <c r="BB1649">
        <v>0</v>
      </c>
    </row>
    <row r="1650" spans="1:54" x14ac:dyDescent="0.25">
      <c r="A1650">
        <v>339745</v>
      </c>
      <c r="B1650" t="s">
        <v>121</v>
      </c>
      <c r="C1650" t="s">
        <v>148</v>
      </c>
      <c r="D1650" t="s">
        <v>148</v>
      </c>
      <c r="E1650" t="s">
        <v>148</v>
      </c>
      <c r="F1650" t="s">
        <v>148</v>
      </c>
      <c r="G1650" t="s">
        <v>148</v>
      </c>
      <c r="J1650" t="s">
        <v>146</v>
      </c>
      <c r="K1650" t="s">
        <v>146</v>
      </c>
      <c r="L1650" t="s">
        <v>146</v>
      </c>
      <c r="M1650" t="s">
        <v>146</v>
      </c>
      <c r="N1650" t="s">
        <v>146</v>
      </c>
      <c r="O1650" t="s">
        <v>146</v>
      </c>
      <c r="BB1650">
        <v>0</v>
      </c>
    </row>
    <row r="1651" spans="1:54" x14ac:dyDescent="0.25">
      <c r="A1651">
        <v>339746</v>
      </c>
      <c r="B1651" t="s">
        <v>121</v>
      </c>
      <c r="C1651" t="s">
        <v>148</v>
      </c>
      <c r="D1651" t="s">
        <v>148</v>
      </c>
      <c r="E1651" t="s">
        <v>148</v>
      </c>
      <c r="F1651" t="s">
        <v>148</v>
      </c>
      <c r="G1651" t="s">
        <v>148</v>
      </c>
      <c r="H1651" t="s">
        <v>148</v>
      </c>
      <c r="I1651" t="s">
        <v>148</v>
      </c>
      <c r="J1651" t="s">
        <v>146</v>
      </c>
      <c r="K1651" t="s">
        <v>146</v>
      </c>
      <c r="L1651" t="s">
        <v>146</v>
      </c>
      <c r="M1651" t="s">
        <v>146</v>
      </c>
      <c r="N1651" t="s">
        <v>146</v>
      </c>
      <c r="O1651" t="s">
        <v>146</v>
      </c>
      <c r="BB1651">
        <v>0</v>
      </c>
    </row>
    <row r="1652" spans="1:54" x14ac:dyDescent="0.25">
      <c r="A1652">
        <v>339747</v>
      </c>
      <c r="B1652" t="s">
        <v>121</v>
      </c>
      <c r="C1652" t="s">
        <v>146</v>
      </c>
      <c r="F1652" t="s">
        <v>148</v>
      </c>
      <c r="G1652" t="s">
        <v>146</v>
      </c>
      <c r="H1652" t="s">
        <v>146</v>
      </c>
      <c r="I1652" t="s">
        <v>146</v>
      </c>
      <c r="J1652" t="s">
        <v>146</v>
      </c>
      <c r="K1652" t="s">
        <v>146</v>
      </c>
      <c r="L1652" t="s">
        <v>146</v>
      </c>
      <c r="M1652" t="s">
        <v>146</v>
      </c>
      <c r="N1652" t="s">
        <v>146</v>
      </c>
      <c r="O1652" t="s">
        <v>146</v>
      </c>
      <c r="BB1652">
        <v>0</v>
      </c>
    </row>
    <row r="1653" spans="1:54" x14ac:dyDescent="0.25">
      <c r="A1653">
        <v>339748</v>
      </c>
      <c r="B1653" t="s">
        <v>121</v>
      </c>
      <c r="D1653" t="s">
        <v>148</v>
      </c>
      <c r="E1653" t="s">
        <v>148</v>
      </c>
      <c r="F1653" t="s">
        <v>148</v>
      </c>
      <c r="G1653" t="s">
        <v>148</v>
      </c>
      <c r="H1653" t="s">
        <v>148</v>
      </c>
      <c r="I1653" t="s">
        <v>148</v>
      </c>
      <c r="J1653" t="s">
        <v>146</v>
      </c>
      <c r="K1653" t="s">
        <v>146</v>
      </c>
      <c r="L1653" t="s">
        <v>146</v>
      </c>
      <c r="M1653" t="s">
        <v>146</v>
      </c>
      <c r="N1653" t="s">
        <v>146</v>
      </c>
      <c r="O1653" t="s">
        <v>146</v>
      </c>
      <c r="BB1653">
        <v>0</v>
      </c>
    </row>
    <row r="1654" spans="1:54" x14ac:dyDescent="0.25">
      <c r="A1654">
        <v>339749</v>
      </c>
      <c r="B1654" t="s">
        <v>121</v>
      </c>
      <c r="J1654" t="s">
        <v>146</v>
      </c>
      <c r="K1654" t="s">
        <v>146</v>
      </c>
      <c r="L1654" t="s">
        <v>146</v>
      </c>
      <c r="M1654" t="s">
        <v>146</v>
      </c>
      <c r="N1654" t="s">
        <v>146</v>
      </c>
      <c r="O1654" t="s">
        <v>146</v>
      </c>
      <c r="BB1654">
        <v>0</v>
      </c>
    </row>
    <row r="1655" spans="1:54" x14ac:dyDescent="0.25">
      <c r="A1655">
        <v>339750</v>
      </c>
      <c r="B1655" t="s">
        <v>121</v>
      </c>
      <c r="D1655" t="s">
        <v>146</v>
      </c>
      <c r="E1655" t="s">
        <v>146</v>
      </c>
      <c r="F1655" t="s">
        <v>148</v>
      </c>
      <c r="G1655" t="s">
        <v>148</v>
      </c>
      <c r="I1655" t="s">
        <v>146</v>
      </c>
      <c r="J1655" t="s">
        <v>146</v>
      </c>
      <c r="K1655" t="s">
        <v>146</v>
      </c>
      <c r="L1655" t="s">
        <v>146</v>
      </c>
      <c r="M1655" t="s">
        <v>146</v>
      </c>
      <c r="N1655" t="s">
        <v>146</v>
      </c>
      <c r="O1655" t="s">
        <v>146</v>
      </c>
      <c r="BB1655">
        <v>0</v>
      </c>
    </row>
    <row r="1656" spans="1:54" x14ac:dyDescent="0.25">
      <c r="A1656">
        <v>339751</v>
      </c>
      <c r="B1656" t="s">
        <v>121</v>
      </c>
      <c r="C1656" t="s">
        <v>148</v>
      </c>
      <c r="D1656" t="s">
        <v>146</v>
      </c>
      <c r="E1656" t="s">
        <v>146</v>
      </c>
      <c r="F1656" t="s">
        <v>148</v>
      </c>
      <c r="G1656" t="s">
        <v>148</v>
      </c>
      <c r="H1656" t="s">
        <v>148</v>
      </c>
      <c r="I1656" t="s">
        <v>148</v>
      </c>
      <c r="J1656" t="s">
        <v>146</v>
      </c>
      <c r="K1656" t="s">
        <v>146</v>
      </c>
      <c r="L1656" t="s">
        <v>146</v>
      </c>
      <c r="M1656" t="s">
        <v>146</v>
      </c>
      <c r="N1656" t="s">
        <v>146</v>
      </c>
      <c r="O1656" t="s">
        <v>146</v>
      </c>
      <c r="BB1656">
        <v>0</v>
      </c>
    </row>
    <row r="1657" spans="1:54" x14ac:dyDescent="0.25">
      <c r="A1657">
        <v>339752</v>
      </c>
      <c r="B1657" t="s">
        <v>121</v>
      </c>
      <c r="C1657" t="s">
        <v>146</v>
      </c>
      <c r="D1657" t="s">
        <v>146</v>
      </c>
      <c r="E1657" t="s">
        <v>146</v>
      </c>
      <c r="F1657" t="s">
        <v>146</v>
      </c>
      <c r="G1657" t="s">
        <v>148</v>
      </c>
      <c r="H1657" t="s">
        <v>148</v>
      </c>
      <c r="I1657" t="s">
        <v>148</v>
      </c>
      <c r="J1657" t="s">
        <v>146</v>
      </c>
      <c r="K1657" t="s">
        <v>146</v>
      </c>
      <c r="L1657" t="s">
        <v>146</v>
      </c>
      <c r="M1657" t="s">
        <v>146</v>
      </c>
      <c r="N1657" t="s">
        <v>146</v>
      </c>
      <c r="O1657" t="s">
        <v>146</v>
      </c>
      <c r="BB1657">
        <v>0</v>
      </c>
    </row>
    <row r="1658" spans="1:54" x14ac:dyDescent="0.25">
      <c r="A1658">
        <v>339753</v>
      </c>
      <c r="B1658" t="s">
        <v>121</v>
      </c>
      <c r="D1658" t="s">
        <v>146</v>
      </c>
      <c r="E1658" t="s">
        <v>148</v>
      </c>
      <c r="F1658" t="s">
        <v>148</v>
      </c>
      <c r="G1658" t="s">
        <v>148</v>
      </c>
      <c r="H1658" t="s">
        <v>146</v>
      </c>
      <c r="I1658" t="s">
        <v>146</v>
      </c>
      <c r="J1658" t="s">
        <v>146</v>
      </c>
      <c r="K1658" t="s">
        <v>146</v>
      </c>
      <c r="L1658" t="s">
        <v>146</v>
      </c>
      <c r="M1658" t="s">
        <v>146</v>
      </c>
      <c r="N1658" t="s">
        <v>146</v>
      </c>
      <c r="O1658" t="s">
        <v>146</v>
      </c>
      <c r="BB1658">
        <v>0</v>
      </c>
    </row>
    <row r="1659" spans="1:54" x14ac:dyDescent="0.25">
      <c r="A1659">
        <v>339754</v>
      </c>
      <c r="B1659" t="s">
        <v>121</v>
      </c>
      <c r="D1659" t="s">
        <v>146</v>
      </c>
      <c r="E1659" t="s">
        <v>146</v>
      </c>
      <c r="F1659" t="s">
        <v>146</v>
      </c>
      <c r="G1659" t="s">
        <v>146</v>
      </c>
      <c r="J1659" t="s">
        <v>146</v>
      </c>
      <c r="K1659" t="s">
        <v>146</v>
      </c>
      <c r="L1659" t="s">
        <v>146</v>
      </c>
      <c r="M1659" t="s">
        <v>146</v>
      </c>
      <c r="N1659" t="s">
        <v>146</v>
      </c>
      <c r="O1659" t="s">
        <v>146</v>
      </c>
      <c r="BB1659">
        <v>0</v>
      </c>
    </row>
    <row r="1660" spans="1:54" x14ac:dyDescent="0.25">
      <c r="A1660">
        <v>339755</v>
      </c>
      <c r="B1660" t="s">
        <v>121</v>
      </c>
      <c r="F1660" t="s">
        <v>148</v>
      </c>
      <c r="J1660" t="s">
        <v>146</v>
      </c>
      <c r="K1660" t="s">
        <v>146</v>
      </c>
      <c r="L1660" t="s">
        <v>146</v>
      </c>
      <c r="M1660" t="s">
        <v>146</v>
      </c>
      <c r="N1660" t="s">
        <v>146</v>
      </c>
      <c r="O1660" t="s">
        <v>146</v>
      </c>
      <c r="BB1660">
        <v>0</v>
      </c>
    </row>
    <row r="1661" spans="1:54" x14ac:dyDescent="0.25">
      <c r="A1661">
        <v>339756</v>
      </c>
      <c r="B1661" t="s">
        <v>121</v>
      </c>
      <c r="C1661" t="s">
        <v>148</v>
      </c>
      <c r="D1661" t="s">
        <v>146</v>
      </c>
      <c r="E1661" t="s">
        <v>148</v>
      </c>
      <c r="F1661" t="s">
        <v>148</v>
      </c>
      <c r="G1661" t="s">
        <v>146</v>
      </c>
      <c r="I1661" t="s">
        <v>146</v>
      </c>
      <c r="J1661" t="s">
        <v>146</v>
      </c>
      <c r="K1661" t="s">
        <v>146</v>
      </c>
      <c r="L1661" t="s">
        <v>146</v>
      </c>
      <c r="M1661" t="s">
        <v>146</v>
      </c>
      <c r="N1661" t="s">
        <v>146</v>
      </c>
      <c r="O1661" t="s">
        <v>146</v>
      </c>
      <c r="BB1661">
        <v>0</v>
      </c>
    </row>
    <row r="1662" spans="1:54" x14ac:dyDescent="0.25">
      <c r="A1662">
        <v>339757</v>
      </c>
      <c r="B1662" t="s">
        <v>121</v>
      </c>
      <c r="C1662" t="s">
        <v>146</v>
      </c>
      <c r="D1662" t="s">
        <v>148</v>
      </c>
      <c r="E1662" t="s">
        <v>146</v>
      </c>
      <c r="F1662" t="s">
        <v>148</v>
      </c>
      <c r="G1662" t="s">
        <v>148</v>
      </c>
      <c r="H1662" t="s">
        <v>148</v>
      </c>
      <c r="I1662" t="s">
        <v>146</v>
      </c>
      <c r="J1662" t="s">
        <v>146</v>
      </c>
      <c r="K1662" t="s">
        <v>146</v>
      </c>
      <c r="L1662" t="s">
        <v>146</v>
      </c>
      <c r="M1662" t="s">
        <v>146</v>
      </c>
      <c r="N1662" t="s">
        <v>146</v>
      </c>
      <c r="O1662" t="s">
        <v>146</v>
      </c>
      <c r="BB1662">
        <v>0</v>
      </c>
    </row>
    <row r="1663" spans="1:54" x14ac:dyDescent="0.25">
      <c r="A1663">
        <v>339758</v>
      </c>
      <c r="B1663" t="s">
        <v>121</v>
      </c>
      <c r="C1663" t="s">
        <v>146</v>
      </c>
      <c r="D1663" t="s">
        <v>146</v>
      </c>
      <c r="E1663" t="s">
        <v>146</v>
      </c>
      <c r="F1663" t="s">
        <v>146</v>
      </c>
      <c r="G1663" t="s">
        <v>146</v>
      </c>
      <c r="H1663" t="s">
        <v>148</v>
      </c>
      <c r="I1663" t="s">
        <v>148</v>
      </c>
      <c r="J1663" t="s">
        <v>146</v>
      </c>
      <c r="K1663" t="s">
        <v>146</v>
      </c>
      <c r="L1663" t="s">
        <v>146</v>
      </c>
      <c r="M1663" t="s">
        <v>146</v>
      </c>
      <c r="N1663" t="s">
        <v>146</v>
      </c>
      <c r="O1663" t="s">
        <v>146</v>
      </c>
      <c r="BB1663">
        <v>0</v>
      </c>
    </row>
    <row r="1664" spans="1:54" x14ac:dyDescent="0.25">
      <c r="A1664">
        <v>339759</v>
      </c>
      <c r="B1664" t="s">
        <v>121</v>
      </c>
      <c r="G1664" t="s">
        <v>148</v>
      </c>
      <c r="J1664" t="s">
        <v>146</v>
      </c>
      <c r="K1664" t="s">
        <v>146</v>
      </c>
      <c r="L1664" t="s">
        <v>146</v>
      </c>
      <c r="M1664" t="s">
        <v>146</v>
      </c>
      <c r="N1664" t="s">
        <v>146</v>
      </c>
      <c r="O1664" t="s">
        <v>146</v>
      </c>
      <c r="BB1664">
        <v>0</v>
      </c>
    </row>
    <row r="1665" spans="1:54" x14ac:dyDescent="0.25">
      <c r="A1665">
        <v>339760</v>
      </c>
      <c r="B1665" t="s">
        <v>121</v>
      </c>
      <c r="D1665" t="s">
        <v>146</v>
      </c>
      <c r="F1665" t="s">
        <v>148</v>
      </c>
      <c r="G1665" t="s">
        <v>146</v>
      </c>
      <c r="H1665" t="s">
        <v>148</v>
      </c>
      <c r="I1665" t="s">
        <v>148</v>
      </c>
      <c r="J1665" t="s">
        <v>146</v>
      </c>
      <c r="K1665" t="s">
        <v>146</v>
      </c>
      <c r="L1665" t="s">
        <v>146</v>
      </c>
      <c r="M1665" t="s">
        <v>146</v>
      </c>
      <c r="N1665" t="s">
        <v>146</v>
      </c>
      <c r="O1665" t="s">
        <v>146</v>
      </c>
      <c r="BB1665">
        <v>0</v>
      </c>
    </row>
    <row r="1666" spans="1:54" x14ac:dyDescent="0.25">
      <c r="A1666">
        <v>339761</v>
      </c>
      <c r="B1666" t="s">
        <v>121</v>
      </c>
      <c r="C1666" t="s">
        <v>148</v>
      </c>
      <c r="D1666" t="s">
        <v>148</v>
      </c>
      <c r="E1666" t="s">
        <v>148</v>
      </c>
      <c r="F1666" t="s">
        <v>148</v>
      </c>
      <c r="G1666" t="s">
        <v>146</v>
      </c>
      <c r="H1666" t="s">
        <v>146</v>
      </c>
      <c r="I1666" t="s">
        <v>146</v>
      </c>
      <c r="J1666" t="s">
        <v>146</v>
      </c>
      <c r="K1666" t="s">
        <v>146</v>
      </c>
      <c r="L1666" t="s">
        <v>146</v>
      </c>
      <c r="M1666" t="s">
        <v>146</v>
      </c>
      <c r="N1666" t="s">
        <v>146</v>
      </c>
      <c r="O1666" t="s">
        <v>146</v>
      </c>
      <c r="BB1666">
        <v>0</v>
      </c>
    </row>
    <row r="1667" spans="1:54" x14ac:dyDescent="0.25">
      <c r="A1667">
        <v>339762</v>
      </c>
      <c r="B1667" t="s">
        <v>121</v>
      </c>
      <c r="D1667" t="s">
        <v>146</v>
      </c>
      <c r="F1667" t="s">
        <v>148</v>
      </c>
      <c r="G1667" t="s">
        <v>146</v>
      </c>
      <c r="J1667" t="s">
        <v>146</v>
      </c>
      <c r="K1667" t="s">
        <v>146</v>
      </c>
      <c r="L1667" t="s">
        <v>146</v>
      </c>
      <c r="M1667" t="s">
        <v>146</v>
      </c>
      <c r="N1667" t="s">
        <v>146</v>
      </c>
      <c r="O1667" t="s">
        <v>146</v>
      </c>
      <c r="BB1667">
        <v>0</v>
      </c>
    </row>
    <row r="1668" spans="1:54" x14ac:dyDescent="0.25">
      <c r="A1668">
        <v>339763</v>
      </c>
      <c r="B1668" t="s">
        <v>121</v>
      </c>
      <c r="D1668" t="s">
        <v>146</v>
      </c>
      <c r="E1668" t="s">
        <v>148</v>
      </c>
      <c r="F1668" t="s">
        <v>148</v>
      </c>
      <c r="J1668" t="s">
        <v>146</v>
      </c>
      <c r="K1668" t="s">
        <v>146</v>
      </c>
      <c r="L1668" t="s">
        <v>146</v>
      </c>
      <c r="M1668" t="s">
        <v>146</v>
      </c>
      <c r="N1668" t="s">
        <v>146</v>
      </c>
      <c r="O1668" t="s">
        <v>146</v>
      </c>
      <c r="BB1668">
        <v>0</v>
      </c>
    </row>
    <row r="1669" spans="1:54" x14ac:dyDescent="0.25">
      <c r="A1669">
        <v>339764</v>
      </c>
      <c r="B1669" t="s">
        <v>121</v>
      </c>
      <c r="G1669" t="s">
        <v>146</v>
      </c>
      <c r="I1669" t="s">
        <v>146</v>
      </c>
      <c r="J1669" t="s">
        <v>146</v>
      </c>
      <c r="K1669" t="s">
        <v>146</v>
      </c>
      <c r="L1669" t="s">
        <v>146</v>
      </c>
      <c r="M1669" t="s">
        <v>146</v>
      </c>
      <c r="N1669" t="s">
        <v>146</v>
      </c>
      <c r="O1669" t="s">
        <v>146</v>
      </c>
      <c r="BB1669">
        <v>0</v>
      </c>
    </row>
    <row r="1670" spans="1:54" x14ac:dyDescent="0.25">
      <c r="A1670">
        <v>339765</v>
      </c>
      <c r="B1670" t="s">
        <v>121</v>
      </c>
      <c r="D1670" t="s">
        <v>148</v>
      </c>
      <c r="E1670" t="s">
        <v>148</v>
      </c>
      <c r="F1670" t="s">
        <v>148</v>
      </c>
      <c r="G1670" t="s">
        <v>148</v>
      </c>
      <c r="H1670" t="s">
        <v>148</v>
      </c>
      <c r="I1670" t="s">
        <v>148</v>
      </c>
      <c r="J1670" t="s">
        <v>146</v>
      </c>
      <c r="K1670" t="s">
        <v>146</v>
      </c>
      <c r="L1670" t="s">
        <v>146</v>
      </c>
      <c r="M1670" t="s">
        <v>146</v>
      </c>
      <c r="N1670" t="s">
        <v>146</v>
      </c>
      <c r="O1670" t="s">
        <v>146</v>
      </c>
      <c r="BB1670">
        <v>0</v>
      </c>
    </row>
    <row r="1671" spans="1:54" x14ac:dyDescent="0.25">
      <c r="A1671">
        <v>339766</v>
      </c>
      <c r="B1671" t="s">
        <v>121</v>
      </c>
      <c r="E1671" t="s">
        <v>146</v>
      </c>
      <c r="F1671" t="s">
        <v>146</v>
      </c>
      <c r="J1671" t="s">
        <v>146</v>
      </c>
      <c r="K1671" t="s">
        <v>146</v>
      </c>
      <c r="L1671" t="s">
        <v>146</v>
      </c>
      <c r="M1671" t="s">
        <v>146</v>
      </c>
      <c r="N1671" t="s">
        <v>146</v>
      </c>
      <c r="O1671" t="s">
        <v>146</v>
      </c>
      <c r="BB1671">
        <v>0</v>
      </c>
    </row>
    <row r="1672" spans="1:54" x14ac:dyDescent="0.25">
      <c r="A1672">
        <v>339767</v>
      </c>
      <c r="B1672" t="s">
        <v>121</v>
      </c>
      <c r="F1672" t="s">
        <v>148</v>
      </c>
      <c r="I1672" t="s">
        <v>148</v>
      </c>
      <c r="J1672" t="s">
        <v>146</v>
      </c>
      <c r="K1672" t="s">
        <v>146</v>
      </c>
      <c r="L1672" t="s">
        <v>146</v>
      </c>
      <c r="M1672" t="s">
        <v>146</v>
      </c>
      <c r="N1672" t="s">
        <v>146</v>
      </c>
      <c r="O1672" t="s">
        <v>146</v>
      </c>
      <c r="BB1672">
        <v>0</v>
      </c>
    </row>
    <row r="1673" spans="1:54" x14ac:dyDescent="0.25">
      <c r="A1673">
        <v>339768</v>
      </c>
      <c r="B1673" t="s">
        <v>121</v>
      </c>
      <c r="C1673" t="s">
        <v>146</v>
      </c>
      <c r="D1673" t="s">
        <v>148</v>
      </c>
      <c r="E1673" t="s">
        <v>146</v>
      </c>
      <c r="F1673" t="s">
        <v>146</v>
      </c>
      <c r="G1673" t="s">
        <v>148</v>
      </c>
      <c r="J1673" t="s">
        <v>146</v>
      </c>
      <c r="K1673" t="s">
        <v>146</v>
      </c>
      <c r="L1673" t="s">
        <v>146</v>
      </c>
      <c r="M1673" t="s">
        <v>146</v>
      </c>
      <c r="N1673" t="s">
        <v>146</v>
      </c>
      <c r="O1673" t="s">
        <v>146</v>
      </c>
      <c r="BB1673">
        <v>0</v>
      </c>
    </row>
    <row r="1674" spans="1:54" x14ac:dyDescent="0.25">
      <c r="A1674">
        <v>339769</v>
      </c>
      <c r="B1674" t="s">
        <v>121</v>
      </c>
      <c r="C1674" t="s">
        <v>148</v>
      </c>
      <c r="D1674" t="s">
        <v>146</v>
      </c>
      <c r="E1674" t="s">
        <v>148</v>
      </c>
      <c r="F1674" t="s">
        <v>148</v>
      </c>
      <c r="G1674" t="s">
        <v>146</v>
      </c>
      <c r="H1674" t="s">
        <v>146</v>
      </c>
      <c r="I1674" t="s">
        <v>148</v>
      </c>
      <c r="J1674" t="s">
        <v>146</v>
      </c>
      <c r="K1674" t="s">
        <v>146</v>
      </c>
      <c r="L1674" t="s">
        <v>146</v>
      </c>
      <c r="M1674" t="s">
        <v>146</v>
      </c>
      <c r="N1674" t="s">
        <v>146</v>
      </c>
      <c r="O1674" t="s">
        <v>146</v>
      </c>
      <c r="BB1674">
        <v>0</v>
      </c>
    </row>
    <row r="1675" spans="1:54" x14ac:dyDescent="0.25">
      <c r="A1675">
        <v>339771</v>
      </c>
      <c r="B1675" t="s">
        <v>121</v>
      </c>
      <c r="F1675" t="s">
        <v>148</v>
      </c>
      <c r="J1675" t="s">
        <v>146</v>
      </c>
      <c r="K1675" t="s">
        <v>146</v>
      </c>
      <c r="L1675" t="s">
        <v>146</v>
      </c>
      <c r="M1675" t="s">
        <v>146</v>
      </c>
      <c r="N1675" t="s">
        <v>146</v>
      </c>
      <c r="O1675" t="s">
        <v>146</v>
      </c>
      <c r="BB1675">
        <v>0</v>
      </c>
    </row>
    <row r="1676" spans="1:54" x14ac:dyDescent="0.25">
      <c r="A1676">
        <v>339772</v>
      </c>
      <c r="B1676" t="s">
        <v>121</v>
      </c>
      <c r="J1676" t="s">
        <v>146</v>
      </c>
      <c r="K1676" t="s">
        <v>146</v>
      </c>
      <c r="L1676" t="s">
        <v>146</v>
      </c>
      <c r="M1676" t="s">
        <v>146</v>
      </c>
      <c r="N1676" t="s">
        <v>146</v>
      </c>
      <c r="O1676" t="s">
        <v>146</v>
      </c>
      <c r="BB1676">
        <v>0</v>
      </c>
    </row>
    <row r="1677" spans="1:54" x14ac:dyDescent="0.25">
      <c r="A1677">
        <v>339774</v>
      </c>
      <c r="B1677" t="s">
        <v>121</v>
      </c>
      <c r="J1677" t="s">
        <v>146</v>
      </c>
      <c r="K1677" t="s">
        <v>146</v>
      </c>
      <c r="L1677" t="s">
        <v>146</v>
      </c>
      <c r="M1677" t="s">
        <v>146</v>
      </c>
      <c r="N1677" t="s">
        <v>146</v>
      </c>
      <c r="O1677" t="s">
        <v>146</v>
      </c>
      <c r="BB1677">
        <v>0</v>
      </c>
    </row>
    <row r="1678" spans="1:54" x14ac:dyDescent="0.25">
      <c r="A1678">
        <v>339777</v>
      </c>
      <c r="B1678" t="s">
        <v>121</v>
      </c>
      <c r="D1678" t="s">
        <v>146</v>
      </c>
      <c r="G1678" t="s">
        <v>146</v>
      </c>
      <c r="H1678" t="s">
        <v>146</v>
      </c>
      <c r="I1678" t="s">
        <v>146</v>
      </c>
      <c r="J1678" t="s">
        <v>146</v>
      </c>
      <c r="K1678" t="s">
        <v>146</v>
      </c>
      <c r="L1678" t="s">
        <v>146</v>
      </c>
      <c r="M1678" t="s">
        <v>146</v>
      </c>
      <c r="N1678" t="s">
        <v>146</v>
      </c>
      <c r="O1678" t="s">
        <v>146</v>
      </c>
      <c r="BB1678">
        <v>0</v>
      </c>
    </row>
    <row r="1679" spans="1:54" x14ac:dyDescent="0.25">
      <c r="A1679">
        <v>339778</v>
      </c>
      <c r="B1679" t="s">
        <v>121</v>
      </c>
      <c r="C1679" t="s">
        <v>146</v>
      </c>
      <c r="D1679" t="s">
        <v>148</v>
      </c>
      <c r="E1679" t="s">
        <v>148</v>
      </c>
      <c r="F1679" t="s">
        <v>148</v>
      </c>
      <c r="G1679" t="s">
        <v>146</v>
      </c>
      <c r="H1679" t="s">
        <v>148</v>
      </c>
      <c r="I1679" t="s">
        <v>148</v>
      </c>
      <c r="J1679" t="s">
        <v>146</v>
      </c>
      <c r="K1679" t="s">
        <v>146</v>
      </c>
      <c r="L1679" t="s">
        <v>146</v>
      </c>
      <c r="M1679" t="s">
        <v>146</v>
      </c>
      <c r="N1679" t="s">
        <v>146</v>
      </c>
      <c r="O1679" t="s">
        <v>146</v>
      </c>
      <c r="BB1679">
        <v>0</v>
      </c>
    </row>
    <row r="1680" spans="1:54" x14ac:dyDescent="0.25">
      <c r="A1680">
        <v>339779</v>
      </c>
      <c r="B1680" t="s">
        <v>121</v>
      </c>
      <c r="C1680" t="s">
        <v>148</v>
      </c>
      <c r="D1680" t="s">
        <v>148</v>
      </c>
      <c r="E1680" t="s">
        <v>148</v>
      </c>
      <c r="F1680" t="s">
        <v>148</v>
      </c>
      <c r="G1680" t="s">
        <v>148</v>
      </c>
      <c r="H1680" t="s">
        <v>148</v>
      </c>
      <c r="I1680" t="s">
        <v>148</v>
      </c>
      <c r="J1680" t="s">
        <v>146</v>
      </c>
      <c r="K1680" t="s">
        <v>146</v>
      </c>
      <c r="L1680" t="s">
        <v>146</v>
      </c>
      <c r="M1680" t="s">
        <v>146</v>
      </c>
      <c r="N1680" t="s">
        <v>146</v>
      </c>
      <c r="O1680" t="s">
        <v>146</v>
      </c>
      <c r="BB1680">
        <v>0</v>
      </c>
    </row>
    <row r="1681" spans="1:54" x14ac:dyDescent="0.25">
      <c r="A1681">
        <v>339780</v>
      </c>
      <c r="B1681" t="s">
        <v>121</v>
      </c>
      <c r="D1681" t="s">
        <v>148</v>
      </c>
      <c r="F1681" t="s">
        <v>148</v>
      </c>
      <c r="G1681" t="s">
        <v>148</v>
      </c>
      <c r="I1681" t="s">
        <v>148</v>
      </c>
      <c r="J1681" t="s">
        <v>146</v>
      </c>
      <c r="K1681" t="s">
        <v>146</v>
      </c>
      <c r="L1681" t="s">
        <v>146</v>
      </c>
      <c r="M1681" t="s">
        <v>146</v>
      </c>
      <c r="N1681" t="s">
        <v>146</v>
      </c>
      <c r="O1681" t="s">
        <v>146</v>
      </c>
      <c r="BB1681">
        <v>0</v>
      </c>
    </row>
    <row r="1682" spans="1:54" x14ac:dyDescent="0.25">
      <c r="A1682">
        <v>339781</v>
      </c>
      <c r="B1682" t="s">
        <v>121</v>
      </c>
      <c r="D1682" t="s">
        <v>146</v>
      </c>
      <c r="F1682" t="s">
        <v>146</v>
      </c>
      <c r="H1682" t="s">
        <v>146</v>
      </c>
      <c r="I1682" t="s">
        <v>146</v>
      </c>
      <c r="J1682" t="s">
        <v>146</v>
      </c>
      <c r="K1682" t="s">
        <v>146</v>
      </c>
      <c r="L1682" t="s">
        <v>146</v>
      </c>
      <c r="M1682" t="s">
        <v>146</v>
      </c>
      <c r="N1682" t="s">
        <v>146</v>
      </c>
      <c r="O1682" t="s">
        <v>146</v>
      </c>
      <c r="BB1682">
        <v>0</v>
      </c>
    </row>
    <row r="1683" spans="1:54" x14ac:dyDescent="0.25">
      <c r="A1683">
        <v>339782</v>
      </c>
      <c r="B1683" t="s">
        <v>121</v>
      </c>
      <c r="F1683" t="s">
        <v>148</v>
      </c>
      <c r="J1683" t="s">
        <v>146</v>
      </c>
      <c r="K1683" t="s">
        <v>146</v>
      </c>
      <c r="L1683" t="s">
        <v>146</v>
      </c>
      <c r="M1683" t="s">
        <v>146</v>
      </c>
      <c r="N1683" t="s">
        <v>146</v>
      </c>
      <c r="O1683" t="s">
        <v>146</v>
      </c>
      <c r="BB1683">
        <v>0</v>
      </c>
    </row>
    <row r="1684" spans="1:54" x14ac:dyDescent="0.25">
      <c r="A1684">
        <v>339783</v>
      </c>
      <c r="B1684" t="s">
        <v>121</v>
      </c>
      <c r="C1684" t="s">
        <v>148</v>
      </c>
      <c r="D1684" t="s">
        <v>148</v>
      </c>
      <c r="E1684" t="s">
        <v>148</v>
      </c>
      <c r="F1684" t="s">
        <v>148</v>
      </c>
      <c r="H1684" t="s">
        <v>148</v>
      </c>
      <c r="I1684" t="s">
        <v>148</v>
      </c>
      <c r="J1684" t="s">
        <v>146</v>
      </c>
      <c r="K1684" t="s">
        <v>146</v>
      </c>
      <c r="L1684" t="s">
        <v>146</v>
      </c>
      <c r="M1684" t="s">
        <v>146</v>
      </c>
      <c r="N1684" t="s">
        <v>146</v>
      </c>
      <c r="O1684" t="s">
        <v>146</v>
      </c>
      <c r="BB1684">
        <v>0</v>
      </c>
    </row>
    <row r="1685" spans="1:54" x14ac:dyDescent="0.25">
      <c r="A1685">
        <v>339784</v>
      </c>
      <c r="B1685" t="s">
        <v>121</v>
      </c>
      <c r="E1685" t="s">
        <v>148</v>
      </c>
      <c r="F1685" t="s">
        <v>148</v>
      </c>
      <c r="H1685" t="s">
        <v>148</v>
      </c>
      <c r="I1685" t="s">
        <v>146</v>
      </c>
      <c r="J1685" t="s">
        <v>146</v>
      </c>
      <c r="K1685" t="s">
        <v>146</v>
      </c>
      <c r="L1685" t="s">
        <v>146</v>
      </c>
      <c r="M1685" t="s">
        <v>146</v>
      </c>
      <c r="N1685" t="s">
        <v>146</v>
      </c>
      <c r="O1685" t="s">
        <v>146</v>
      </c>
      <c r="BB1685">
        <v>0</v>
      </c>
    </row>
    <row r="1686" spans="1:54" x14ac:dyDescent="0.25">
      <c r="A1686">
        <v>339786</v>
      </c>
      <c r="B1686" t="s">
        <v>121</v>
      </c>
      <c r="C1686" t="s">
        <v>148</v>
      </c>
      <c r="D1686" t="s">
        <v>148</v>
      </c>
      <c r="E1686" t="s">
        <v>148</v>
      </c>
      <c r="F1686" t="s">
        <v>148</v>
      </c>
      <c r="G1686" t="s">
        <v>148</v>
      </c>
      <c r="I1686" t="s">
        <v>148</v>
      </c>
      <c r="J1686" t="s">
        <v>146</v>
      </c>
      <c r="K1686" t="s">
        <v>146</v>
      </c>
      <c r="L1686" t="s">
        <v>146</v>
      </c>
      <c r="M1686" t="s">
        <v>146</v>
      </c>
      <c r="N1686" t="s">
        <v>146</v>
      </c>
      <c r="O1686" t="s">
        <v>146</v>
      </c>
      <c r="BB1686">
        <v>0</v>
      </c>
    </row>
    <row r="1687" spans="1:54" x14ac:dyDescent="0.25">
      <c r="A1687">
        <v>339788</v>
      </c>
      <c r="B1687" t="s">
        <v>121</v>
      </c>
      <c r="D1687" t="s">
        <v>146</v>
      </c>
      <c r="E1687" t="s">
        <v>148</v>
      </c>
      <c r="F1687" t="s">
        <v>148</v>
      </c>
      <c r="G1687" t="s">
        <v>148</v>
      </c>
      <c r="H1687" t="s">
        <v>148</v>
      </c>
      <c r="I1687" t="s">
        <v>146</v>
      </c>
      <c r="J1687" t="s">
        <v>146</v>
      </c>
      <c r="K1687" t="s">
        <v>146</v>
      </c>
      <c r="L1687" t="s">
        <v>146</v>
      </c>
      <c r="M1687" t="s">
        <v>146</v>
      </c>
      <c r="N1687" t="s">
        <v>146</v>
      </c>
      <c r="O1687" t="s">
        <v>146</v>
      </c>
      <c r="BB1687">
        <v>0</v>
      </c>
    </row>
    <row r="1688" spans="1:54" x14ac:dyDescent="0.25">
      <c r="A1688">
        <v>339789</v>
      </c>
      <c r="B1688" t="s">
        <v>121</v>
      </c>
      <c r="D1688" t="s">
        <v>148</v>
      </c>
      <c r="E1688" t="s">
        <v>148</v>
      </c>
      <c r="F1688" t="s">
        <v>148</v>
      </c>
      <c r="G1688" t="s">
        <v>148</v>
      </c>
      <c r="H1688" t="s">
        <v>148</v>
      </c>
      <c r="I1688" t="s">
        <v>148</v>
      </c>
      <c r="J1688" t="s">
        <v>146</v>
      </c>
      <c r="K1688" t="s">
        <v>146</v>
      </c>
      <c r="L1688" t="s">
        <v>146</v>
      </c>
      <c r="M1688" t="s">
        <v>146</v>
      </c>
      <c r="N1688" t="s">
        <v>146</v>
      </c>
      <c r="O1688" t="s">
        <v>146</v>
      </c>
      <c r="BB1688">
        <v>0</v>
      </c>
    </row>
    <row r="1689" spans="1:54" x14ac:dyDescent="0.25">
      <c r="A1689">
        <v>339791</v>
      </c>
      <c r="B1689" t="s">
        <v>121</v>
      </c>
      <c r="D1689" t="s">
        <v>148</v>
      </c>
      <c r="E1689" t="s">
        <v>148</v>
      </c>
      <c r="F1689" t="s">
        <v>148</v>
      </c>
      <c r="G1689" t="s">
        <v>148</v>
      </c>
      <c r="H1689" t="s">
        <v>148</v>
      </c>
      <c r="I1689" t="s">
        <v>148</v>
      </c>
      <c r="J1689" t="s">
        <v>146</v>
      </c>
      <c r="K1689" t="s">
        <v>146</v>
      </c>
      <c r="L1689" t="s">
        <v>146</v>
      </c>
      <c r="M1689" t="s">
        <v>146</v>
      </c>
      <c r="N1689" t="s">
        <v>146</v>
      </c>
      <c r="O1689" t="s">
        <v>146</v>
      </c>
      <c r="BB1689">
        <v>0</v>
      </c>
    </row>
    <row r="1690" spans="1:54" x14ac:dyDescent="0.25">
      <c r="A1690">
        <v>339792</v>
      </c>
      <c r="B1690" t="s">
        <v>121</v>
      </c>
      <c r="F1690" t="s">
        <v>148</v>
      </c>
      <c r="J1690" t="s">
        <v>146</v>
      </c>
      <c r="K1690" t="s">
        <v>146</v>
      </c>
      <c r="L1690" t="s">
        <v>146</v>
      </c>
      <c r="M1690" t="s">
        <v>146</v>
      </c>
      <c r="N1690" t="s">
        <v>146</v>
      </c>
      <c r="O1690" t="s">
        <v>146</v>
      </c>
      <c r="BB1690">
        <v>0</v>
      </c>
    </row>
    <row r="1691" spans="1:54" x14ac:dyDescent="0.25">
      <c r="A1691">
        <v>339793</v>
      </c>
      <c r="B1691" t="s">
        <v>121</v>
      </c>
      <c r="D1691" t="s">
        <v>148</v>
      </c>
      <c r="G1691" t="s">
        <v>148</v>
      </c>
      <c r="J1691" t="s">
        <v>146</v>
      </c>
      <c r="K1691" t="s">
        <v>146</v>
      </c>
      <c r="L1691" t="s">
        <v>146</v>
      </c>
      <c r="M1691" t="s">
        <v>146</v>
      </c>
      <c r="N1691" t="s">
        <v>146</v>
      </c>
      <c r="O1691" t="s">
        <v>146</v>
      </c>
      <c r="BB1691">
        <v>0</v>
      </c>
    </row>
    <row r="1692" spans="1:54" x14ac:dyDescent="0.25">
      <c r="A1692">
        <v>339794</v>
      </c>
      <c r="B1692" t="s">
        <v>121</v>
      </c>
      <c r="F1692" t="s">
        <v>148</v>
      </c>
      <c r="J1692" t="s">
        <v>146</v>
      </c>
      <c r="K1692" t="s">
        <v>146</v>
      </c>
      <c r="L1692" t="s">
        <v>146</v>
      </c>
      <c r="M1692" t="s">
        <v>146</v>
      </c>
      <c r="N1692" t="s">
        <v>146</v>
      </c>
      <c r="O1692" t="s">
        <v>146</v>
      </c>
      <c r="BB1692">
        <v>0</v>
      </c>
    </row>
    <row r="1693" spans="1:54" x14ac:dyDescent="0.25">
      <c r="A1693">
        <v>339795</v>
      </c>
      <c r="B1693" t="s">
        <v>121</v>
      </c>
      <c r="C1693" t="s">
        <v>148</v>
      </c>
      <c r="D1693" t="s">
        <v>146</v>
      </c>
      <c r="F1693" t="s">
        <v>148</v>
      </c>
      <c r="G1693" t="s">
        <v>148</v>
      </c>
      <c r="H1693" t="s">
        <v>148</v>
      </c>
      <c r="I1693" t="s">
        <v>146</v>
      </c>
      <c r="J1693" t="s">
        <v>146</v>
      </c>
      <c r="K1693" t="s">
        <v>146</v>
      </c>
      <c r="L1693" t="s">
        <v>146</v>
      </c>
      <c r="M1693" t="s">
        <v>146</v>
      </c>
      <c r="N1693" t="s">
        <v>146</v>
      </c>
      <c r="O1693" t="s">
        <v>146</v>
      </c>
      <c r="BB1693">
        <v>0</v>
      </c>
    </row>
    <row r="1694" spans="1:54" x14ac:dyDescent="0.25">
      <c r="A1694">
        <v>339796</v>
      </c>
      <c r="B1694" t="s">
        <v>121</v>
      </c>
      <c r="D1694" t="s">
        <v>148</v>
      </c>
      <c r="J1694" t="s">
        <v>146</v>
      </c>
      <c r="K1694" t="s">
        <v>146</v>
      </c>
      <c r="L1694" t="s">
        <v>146</v>
      </c>
      <c r="M1694" t="s">
        <v>146</v>
      </c>
      <c r="N1694" t="s">
        <v>146</v>
      </c>
      <c r="O1694" t="s">
        <v>146</v>
      </c>
      <c r="BB1694">
        <v>0</v>
      </c>
    </row>
    <row r="1695" spans="1:54" x14ac:dyDescent="0.25">
      <c r="A1695">
        <v>339797</v>
      </c>
      <c r="B1695" t="s">
        <v>121</v>
      </c>
      <c r="C1695" t="s">
        <v>148</v>
      </c>
      <c r="D1695" t="s">
        <v>148</v>
      </c>
      <c r="E1695" t="s">
        <v>148</v>
      </c>
      <c r="F1695" t="s">
        <v>148</v>
      </c>
      <c r="G1695" t="s">
        <v>148</v>
      </c>
      <c r="H1695" t="s">
        <v>148</v>
      </c>
      <c r="I1695" t="s">
        <v>148</v>
      </c>
      <c r="J1695" t="s">
        <v>146</v>
      </c>
      <c r="K1695" t="s">
        <v>146</v>
      </c>
      <c r="L1695" t="s">
        <v>146</v>
      </c>
      <c r="M1695" t="s">
        <v>146</v>
      </c>
      <c r="N1695" t="s">
        <v>146</v>
      </c>
      <c r="O1695" t="s">
        <v>146</v>
      </c>
      <c r="BB1695">
        <v>0</v>
      </c>
    </row>
    <row r="1696" spans="1:54" x14ac:dyDescent="0.25">
      <c r="A1696">
        <v>339800</v>
      </c>
      <c r="B1696" t="s">
        <v>121</v>
      </c>
      <c r="F1696" t="s">
        <v>148</v>
      </c>
      <c r="G1696" t="s">
        <v>148</v>
      </c>
      <c r="H1696" t="s">
        <v>148</v>
      </c>
      <c r="I1696" t="s">
        <v>148</v>
      </c>
      <c r="J1696" t="s">
        <v>146</v>
      </c>
      <c r="K1696" t="s">
        <v>146</v>
      </c>
      <c r="L1696" t="s">
        <v>146</v>
      </c>
      <c r="M1696" t="s">
        <v>146</v>
      </c>
      <c r="N1696" t="s">
        <v>146</v>
      </c>
      <c r="O1696" t="s">
        <v>146</v>
      </c>
      <c r="BB1696">
        <v>0</v>
      </c>
    </row>
    <row r="1697" spans="1:54" x14ac:dyDescent="0.25">
      <c r="A1697">
        <v>339801</v>
      </c>
      <c r="B1697" t="s">
        <v>121</v>
      </c>
      <c r="C1697" t="s">
        <v>148</v>
      </c>
      <c r="D1697" t="s">
        <v>148</v>
      </c>
      <c r="E1697" t="s">
        <v>146</v>
      </c>
      <c r="F1697" t="s">
        <v>146</v>
      </c>
      <c r="G1697" t="s">
        <v>146</v>
      </c>
      <c r="H1697" t="s">
        <v>146</v>
      </c>
      <c r="I1697" t="s">
        <v>146</v>
      </c>
      <c r="J1697" t="s">
        <v>146</v>
      </c>
      <c r="K1697" t="s">
        <v>146</v>
      </c>
      <c r="L1697" t="s">
        <v>146</v>
      </c>
      <c r="M1697" t="s">
        <v>146</v>
      </c>
      <c r="N1697" t="s">
        <v>146</v>
      </c>
      <c r="O1697" t="s">
        <v>146</v>
      </c>
      <c r="BB1697">
        <v>0</v>
      </c>
    </row>
    <row r="1698" spans="1:54" x14ac:dyDescent="0.25">
      <c r="A1698">
        <v>339803</v>
      </c>
      <c r="B1698" t="s">
        <v>121</v>
      </c>
      <c r="F1698" t="s">
        <v>148</v>
      </c>
      <c r="G1698" t="s">
        <v>148</v>
      </c>
      <c r="J1698" t="s">
        <v>146</v>
      </c>
      <c r="K1698" t="s">
        <v>146</v>
      </c>
      <c r="L1698" t="s">
        <v>146</v>
      </c>
      <c r="M1698" t="s">
        <v>146</v>
      </c>
      <c r="N1698" t="s">
        <v>146</v>
      </c>
      <c r="O1698" t="s">
        <v>146</v>
      </c>
      <c r="BB1698">
        <v>0</v>
      </c>
    </row>
    <row r="1699" spans="1:54" x14ac:dyDescent="0.25">
      <c r="A1699">
        <v>339804</v>
      </c>
      <c r="B1699" t="s">
        <v>121</v>
      </c>
      <c r="J1699" t="s">
        <v>146</v>
      </c>
      <c r="K1699" t="s">
        <v>146</v>
      </c>
      <c r="L1699" t="s">
        <v>146</v>
      </c>
      <c r="M1699" t="s">
        <v>146</v>
      </c>
      <c r="N1699" t="s">
        <v>146</v>
      </c>
      <c r="O1699" t="s">
        <v>146</v>
      </c>
      <c r="BB1699">
        <v>0</v>
      </c>
    </row>
    <row r="1700" spans="1:54" x14ac:dyDescent="0.25">
      <c r="A1700">
        <v>339805</v>
      </c>
      <c r="B1700" t="s">
        <v>121</v>
      </c>
      <c r="F1700" t="s">
        <v>148</v>
      </c>
      <c r="J1700" t="s">
        <v>146</v>
      </c>
      <c r="K1700" t="s">
        <v>146</v>
      </c>
      <c r="L1700" t="s">
        <v>146</v>
      </c>
      <c r="M1700" t="s">
        <v>146</v>
      </c>
      <c r="N1700" t="s">
        <v>146</v>
      </c>
      <c r="O1700" t="s">
        <v>146</v>
      </c>
      <c r="BB1700">
        <v>0</v>
      </c>
    </row>
    <row r="1701" spans="1:54" x14ac:dyDescent="0.25">
      <c r="A1701">
        <v>339806</v>
      </c>
      <c r="B1701" t="s">
        <v>121</v>
      </c>
      <c r="D1701" t="s">
        <v>146</v>
      </c>
      <c r="E1701" t="s">
        <v>148</v>
      </c>
      <c r="F1701" t="s">
        <v>148</v>
      </c>
      <c r="G1701" t="s">
        <v>148</v>
      </c>
      <c r="I1701" t="s">
        <v>146</v>
      </c>
      <c r="J1701" t="s">
        <v>146</v>
      </c>
      <c r="K1701" t="s">
        <v>146</v>
      </c>
      <c r="L1701" t="s">
        <v>146</v>
      </c>
      <c r="M1701" t="s">
        <v>146</v>
      </c>
      <c r="N1701" t="s">
        <v>146</v>
      </c>
      <c r="O1701" t="s">
        <v>146</v>
      </c>
      <c r="BB1701">
        <v>0</v>
      </c>
    </row>
    <row r="1702" spans="1:54" x14ac:dyDescent="0.25">
      <c r="A1702">
        <v>339810</v>
      </c>
      <c r="B1702" t="s">
        <v>121</v>
      </c>
      <c r="D1702" t="s">
        <v>148</v>
      </c>
      <c r="E1702" t="s">
        <v>148</v>
      </c>
      <c r="F1702" t="s">
        <v>148</v>
      </c>
      <c r="G1702" t="s">
        <v>148</v>
      </c>
      <c r="H1702" t="s">
        <v>148</v>
      </c>
      <c r="I1702" t="s">
        <v>148</v>
      </c>
      <c r="J1702" t="s">
        <v>146</v>
      </c>
      <c r="K1702" t="s">
        <v>146</v>
      </c>
      <c r="L1702" t="s">
        <v>146</v>
      </c>
      <c r="M1702" t="s">
        <v>146</v>
      </c>
      <c r="N1702" t="s">
        <v>146</v>
      </c>
      <c r="O1702" t="s">
        <v>146</v>
      </c>
      <c r="BB1702">
        <v>0</v>
      </c>
    </row>
    <row r="1703" spans="1:54" x14ac:dyDescent="0.25">
      <c r="A1703">
        <v>339811</v>
      </c>
      <c r="B1703" t="s">
        <v>121</v>
      </c>
      <c r="F1703" t="s">
        <v>148</v>
      </c>
      <c r="G1703" t="s">
        <v>148</v>
      </c>
      <c r="J1703" t="s">
        <v>146</v>
      </c>
      <c r="K1703" t="s">
        <v>146</v>
      </c>
      <c r="L1703" t="s">
        <v>146</v>
      </c>
      <c r="M1703" t="s">
        <v>146</v>
      </c>
      <c r="N1703" t="s">
        <v>146</v>
      </c>
      <c r="O1703" t="s">
        <v>146</v>
      </c>
      <c r="BB1703">
        <v>0</v>
      </c>
    </row>
    <row r="1704" spans="1:54" x14ac:dyDescent="0.25">
      <c r="A1704">
        <v>339812</v>
      </c>
      <c r="B1704" t="s">
        <v>121</v>
      </c>
      <c r="C1704" t="s">
        <v>148</v>
      </c>
      <c r="D1704" t="s">
        <v>146</v>
      </c>
      <c r="E1704" t="s">
        <v>148</v>
      </c>
      <c r="F1704" t="s">
        <v>148</v>
      </c>
      <c r="G1704" t="s">
        <v>146</v>
      </c>
      <c r="H1704" t="s">
        <v>148</v>
      </c>
      <c r="I1704" t="s">
        <v>148</v>
      </c>
      <c r="J1704" t="s">
        <v>146</v>
      </c>
      <c r="K1704" t="s">
        <v>146</v>
      </c>
      <c r="L1704" t="s">
        <v>146</v>
      </c>
      <c r="M1704" t="s">
        <v>146</v>
      </c>
      <c r="N1704" t="s">
        <v>146</v>
      </c>
      <c r="O1704" t="s">
        <v>146</v>
      </c>
      <c r="BB1704">
        <v>0</v>
      </c>
    </row>
    <row r="1705" spans="1:54" x14ac:dyDescent="0.25">
      <c r="A1705">
        <v>339813</v>
      </c>
      <c r="B1705" t="s">
        <v>121</v>
      </c>
      <c r="D1705" t="s">
        <v>148</v>
      </c>
      <c r="E1705" t="s">
        <v>148</v>
      </c>
      <c r="F1705" t="s">
        <v>148</v>
      </c>
      <c r="G1705" t="s">
        <v>148</v>
      </c>
      <c r="J1705" t="s">
        <v>146</v>
      </c>
      <c r="K1705" t="s">
        <v>146</v>
      </c>
      <c r="L1705" t="s">
        <v>146</v>
      </c>
      <c r="M1705" t="s">
        <v>146</v>
      </c>
      <c r="N1705" t="s">
        <v>146</v>
      </c>
      <c r="O1705" t="s">
        <v>146</v>
      </c>
      <c r="BB1705">
        <v>0</v>
      </c>
    </row>
    <row r="1706" spans="1:54" x14ac:dyDescent="0.25">
      <c r="A1706">
        <v>339814</v>
      </c>
      <c r="B1706" t="s">
        <v>121</v>
      </c>
      <c r="C1706" t="s">
        <v>148</v>
      </c>
      <c r="J1706" t="s">
        <v>146</v>
      </c>
      <c r="K1706" t="s">
        <v>146</v>
      </c>
      <c r="L1706" t="s">
        <v>146</v>
      </c>
      <c r="M1706" t="s">
        <v>146</v>
      </c>
      <c r="N1706" t="s">
        <v>146</v>
      </c>
      <c r="O1706" t="s">
        <v>146</v>
      </c>
      <c r="BB1706">
        <v>0</v>
      </c>
    </row>
    <row r="1707" spans="1:54" x14ac:dyDescent="0.25">
      <c r="A1707">
        <v>339816</v>
      </c>
      <c r="B1707" t="s">
        <v>121</v>
      </c>
      <c r="C1707" t="s">
        <v>148</v>
      </c>
      <c r="D1707" t="s">
        <v>148</v>
      </c>
      <c r="E1707" t="s">
        <v>148</v>
      </c>
      <c r="F1707" t="s">
        <v>148</v>
      </c>
      <c r="G1707" t="s">
        <v>148</v>
      </c>
      <c r="H1707" t="s">
        <v>148</v>
      </c>
      <c r="I1707" t="s">
        <v>148</v>
      </c>
      <c r="J1707" t="s">
        <v>146</v>
      </c>
      <c r="K1707" t="s">
        <v>146</v>
      </c>
      <c r="L1707" t="s">
        <v>146</v>
      </c>
      <c r="M1707" t="s">
        <v>146</v>
      </c>
      <c r="N1707" t="s">
        <v>146</v>
      </c>
      <c r="O1707" t="s">
        <v>146</v>
      </c>
      <c r="BB1707">
        <v>0</v>
      </c>
    </row>
    <row r="1708" spans="1:54" x14ac:dyDescent="0.25">
      <c r="A1708">
        <v>339817</v>
      </c>
      <c r="B1708" t="s">
        <v>121</v>
      </c>
      <c r="C1708" t="s">
        <v>148</v>
      </c>
      <c r="D1708" t="s">
        <v>146</v>
      </c>
      <c r="E1708" t="s">
        <v>146</v>
      </c>
      <c r="F1708" t="s">
        <v>146</v>
      </c>
      <c r="G1708" t="s">
        <v>146</v>
      </c>
      <c r="J1708" t="s">
        <v>146</v>
      </c>
      <c r="K1708" t="s">
        <v>146</v>
      </c>
      <c r="L1708" t="s">
        <v>146</v>
      </c>
      <c r="M1708" t="s">
        <v>146</v>
      </c>
      <c r="N1708" t="s">
        <v>146</v>
      </c>
      <c r="O1708" t="s">
        <v>146</v>
      </c>
      <c r="BB1708">
        <v>0</v>
      </c>
    </row>
    <row r="1709" spans="1:54" x14ac:dyDescent="0.25">
      <c r="A1709">
        <v>339819</v>
      </c>
      <c r="B1709" t="s">
        <v>121</v>
      </c>
      <c r="F1709" t="s">
        <v>148</v>
      </c>
      <c r="G1709" t="s">
        <v>146</v>
      </c>
      <c r="I1709" t="s">
        <v>146</v>
      </c>
      <c r="J1709" t="s">
        <v>146</v>
      </c>
      <c r="K1709" t="s">
        <v>146</v>
      </c>
      <c r="L1709" t="s">
        <v>146</v>
      </c>
      <c r="M1709" t="s">
        <v>146</v>
      </c>
      <c r="N1709" t="s">
        <v>146</v>
      </c>
      <c r="O1709" t="s">
        <v>146</v>
      </c>
      <c r="BB1709">
        <v>0</v>
      </c>
    </row>
    <row r="1710" spans="1:54" x14ac:dyDescent="0.25">
      <c r="A1710">
        <v>339820</v>
      </c>
      <c r="B1710" t="s">
        <v>121</v>
      </c>
      <c r="I1710" t="s">
        <v>148</v>
      </c>
      <c r="J1710" t="s">
        <v>146</v>
      </c>
      <c r="K1710" t="s">
        <v>146</v>
      </c>
      <c r="L1710" t="s">
        <v>146</v>
      </c>
      <c r="M1710" t="s">
        <v>146</v>
      </c>
      <c r="N1710" t="s">
        <v>146</v>
      </c>
      <c r="O1710" t="s">
        <v>146</v>
      </c>
      <c r="BB1710">
        <v>0</v>
      </c>
    </row>
    <row r="1711" spans="1:54" x14ac:dyDescent="0.25">
      <c r="A1711">
        <v>339822</v>
      </c>
      <c r="B1711" t="s">
        <v>121</v>
      </c>
      <c r="C1711" t="s">
        <v>146</v>
      </c>
      <c r="D1711" t="s">
        <v>148</v>
      </c>
      <c r="E1711" t="s">
        <v>148</v>
      </c>
      <c r="F1711" t="s">
        <v>146</v>
      </c>
      <c r="G1711" t="s">
        <v>148</v>
      </c>
      <c r="I1711" t="s">
        <v>146</v>
      </c>
      <c r="J1711" t="s">
        <v>146</v>
      </c>
      <c r="K1711" t="s">
        <v>146</v>
      </c>
      <c r="L1711" t="s">
        <v>146</v>
      </c>
      <c r="M1711" t="s">
        <v>146</v>
      </c>
      <c r="N1711" t="s">
        <v>146</v>
      </c>
      <c r="O1711" t="s">
        <v>146</v>
      </c>
      <c r="BB1711">
        <v>0</v>
      </c>
    </row>
    <row r="1712" spans="1:54" x14ac:dyDescent="0.25">
      <c r="A1712">
        <v>339823</v>
      </c>
      <c r="B1712" t="s">
        <v>121</v>
      </c>
      <c r="E1712" t="s">
        <v>148</v>
      </c>
      <c r="F1712" t="s">
        <v>148</v>
      </c>
      <c r="I1712" t="s">
        <v>148</v>
      </c>
      <c r="J1712" t="s">
        <v>146</v>
      </c>
      <c r="K1712" t="s">
        <v>146</v>
      </c>
      <c r="L1712" t="s">
        <v>146</v>
      </c>
      <c r="M1712" t="s">
        <v>146</v>
      </c>
      <c r="N1712" t="s">
        <v>146</v>
      </c>
      <c r="O1712" t="s">
        <v>146</v>
      </c>
      <c r="BB1712">
        <v>0</v>
      </c>
    </row>
    <row r="1713" spans="1:54" x14ac:dyDescent="0.25">
      <c r="A1713">
        <v>339824</v>
      </c>
      <c r="B1713" t="s">
        <v>121</v>
      </c>
      <c r="J1713" t="s">
        <v>146</v>
      </c>
      <c r="K1713" t="s">
        <v>146</v>
      </c>
      <c r="L1713" t="s">
        <v>146</v>
      </c>
      <c r="M1713" t="s">
        <v>146</v>
      </c>
      <c r="N1713" t="s">
        <v>146</v>
      </c>
      <c r="O1713" t="s">
        <v>146</v>
      </c>
      <c r="BB1713">
        <v>0</v>
      </c>
    </row>
    <row r="1714" spans="1:54" x14ac:dyDescent="0.25">
      <c r="A1714">
        <v>339825</v>
      </c>
      <c r="B1714" t="s">
        <v>121</v>
      </c>
      <c r="D1714" t="s">
        <v>146</v>
      </c>
      <c r="E1714" t="s">
        <v>146</v>
      </c>
      <c r="F1714" t="s">
        <v>146</v>
      </c>
      <c r="G1714" t="s">
        <v>146</v>
      </c>
      <c r="H1714" t="s">
        <v>148</v>
      </c>
      <c r="I1714" t="s">
        <v>148</v>
      </c>
      <c r="J1714" t="s">
        <v>146</v>
      </c>
      <c r="K1714" t="s">
        <v>146</v>
      </c>
      <c r="L1714" t="s">
        <v>146</v>
      </c>
      <c r="M1714" t="s">
        <v>146</v>
      </c>
      <c r="N1714" t="s">
        <v>146</v>
      </c>
      <c r="O1714" t="s">
        <v>146</v>
      </c>
      <c r="BB1714">
        <v>0</v>
      </c>
    </row>
    <row r="1715" spans="1:54" x14ac:dyDescent="0.25">
      <c r="A1715">
        <v>339826</v>
      </c>
      <c r="B1715" t="s">
        <v>121</v>
      </c>
      <c r="C1715" t="s">
        <v>148</v>
      </c>
      <c r="D1715" t="s">
        <v>148</v>
      </c>
      <c r="E1715" t="s">
        <v>148</v>
      </c>
      <c r="F1715" t="s">
        <v>148</v>
      </c>
      <c r="G1715" t="s">
        <v>148</v>
      </c>
      <c r="H1715" t="s">
        <v>148</v>
      </c>
      <c r="I1715" t="s">
        <v>148</v>
      </c>
      <c r="J1715" t="s">
        <v>146</v>
      </c>
      <c r="K1715" t="s">
        <v>146</v>
      </c>
      <c r="L1715" t="s">
        <v>146</v>
      </c>
      <c r="M1715" t="s">
        <v>146</v>
      </c>
      <c r="N1715" t="s">
        <v>146</v>
      </c>
      <c r="O1715" t="s">
        <v>146</v>
      </c>
      <c r="BB1715">
        <v>0</v>
      </c>
    </row>
    <row r="1716" spans="1:54" x14ac:dyDescent="0.25">
      <c r="A1716">
        <v>339827</v>
      </c>
      <c r="B1716" t="s">
        <v>121</v>
      </c>
      <c r="E1716" t="s">
        <v>146</v>
      </c>
      <c r="F1716" t="s">
        <v>146</v>
      </c>
      <c r="G1716" t="s">
        <v>146</v>
      </c>
      <c r="I1716" t="s">
        <v>148</v>
      </c>
      <c r="J1716" t="s">
        <v>146</v>
      </c>
      <c r="K1716" t="s">
        <v>146</v>
      </c>
      <c r="L1716" t="s">
        <v>146</v>
      </c>
      <c r="M1716" t="s">
        <v>146</v>
      </c>
      <c r="N1716" t="s">
        <v>146</v>
      </c>
      <c r="O1716" t="s">
        <v>146</v>
      </c>
      <c r="BB1716">
        <v>0</v>
      </c>
    </row>
    <row r="1717" spans="1:54" x14ac:dyDescent="0.25">
      <c r="A1717">
        <v>339828</v>
      </c>
      <c r="B1717" t="s">
        <v>121</v>
      </c>
      <c r="D1717" t="s">
        <v>148</v>
      </c>
      <c r="E1717" t="s">
        <v>148</v>
      </c>
      <c r="F1717" t="s">
        <v>148</v>
      </c>
      <c r="G1717" t="s">
        <v>148</v>
      </c>
      <c r="H1717" t="s">
        <v>148</v>
      </c>
      <c r="I1717" t="s">
        <v>148</v>
      </c>
      <c r="J1717" t="s">
        <v>146</v>
      </c>
      <c r="K1717" t="s">
        <v>146</v>
      </c>
      <c r="L1717" t="s">
        <v>146</v>
      </c>
      <c r="M1717" t="s">
        <v>146</v>
      </c>
      <c r="N1717" t="s">
        <v>146</v>
      </c>
      <c r="O1717" t="s">
        <v>146</v>
      </c>
      <c r="BB1717">
        <v>0</v>
      </c>
    </row>
    <row r="1718" spans="1:54" x14ac:dyDescent="0.25">
      <c r="A1718">
        <v>339829</v>
      </c>
      <c r="B1718" t="s">
        <v>121</v>
      </c>
      <c r="D1718" t="s">
        <v>148</v>
      </c>
      <c r="F1718" t="s">
        <v>148</v>
      </c>
      <c r="G1718" t="s">
        <v>148</v>
      </c>
      <c r="J1718" t="s">
        <v>146</v>
      </c>
      <c r="K1718" t="s">
        <v>146</v>
      </c>
      <c r="L1718" t="s">
        <v>146</v>
      </c>
      <c r="M1718" t="s">
        <v>146</v>
      </c>
      <c r="N1718" t="s">
        <v>146</v>
      </c>
      <c r="O1718" t="s">
        <v>146</v>
      </c>
      <c r="BB1718">
        <v>0</v>
      </c>
    </row>
    <row r="1719" spans="1:54" x14ac:dyDescent="0.25">
      <c r="A1719">
        <v>339831</v>
      </c>
      <c r="B1719" t="s">
        <v>121</v>
      </c>
      <c r="F1719" t="s">
        <v>148</v>
      </c>
      <c r="J1719" t="s">
        <v>146</v>
      </c>
      <c r="K1719" t="s">
        <v>146</v>
      </c>
      <c r="L1719" t="s">
        <v>146</v>
      </c>
      <c r="M1719" t="s">
        <v>146</v>
      </c>
      <c r="N1719" t="s">
        <v>146</v>
      </c>
      <c r="O1719" t="s">
        <v>146</v>
      </c>
      <c r="BB1719">
        <v>0</v>
      </c>
    </row>
    <row r="1720" spans="1:54" x14ac:dyDescent="0.25">
      <c r="A1720">
        <v>339832</v>
      </c>
      <c r="B1720" t="s">
        <v>121</v>
      </c>
      <c r="C1720" t="s">
        <v>148</v>
      </c>
      <c r="D1720" t="s">
        <v>148</v>
      </c>
      <c r="E1720" t="s">
        <v>148</v>
      </c>
      <c r="F1720" t="s">
        <v>148</v>
      </c>
      <c r="G1720" t="s">
        <v>148</v>
      </c>
      <c r="H1720" t="s">
        <v>148</v>
      </c>
      <c r="I1720" t="s">
        <v>148</v>
      </c>
      <c r="J1720" t="s">
        <v>146</v>
      </c>
      <c r="K1720" t="s">
        <v>146</v>
      </c>
      <c r="L1720" t="s">
        <v>146</v>
      </c>
      <c r="M1720" t="s">
        <v>146</v>
      </c>
      <c r="N1720" t="s">
        <v>146</v>
      </c>
      <c r="O1720" t="s">
        <v>146</v>
      </c>
      <c r="BB1720">
        <v>0</v>
      </c>
    </row>
    <row r="1721" spans="1:54" x14ac:dyDescent="0.25">
      <c r="A1721">
        <v>339833</v>
      </c>
      <c r="B1721" t="s">
        <v>121</v>
      </c>
      <c r="D1721" t="s">
        <v>148</v>
      </c>
      <c r="E1721" t="s">
        <v>148</v>
      </c>
      <c r="F1721" t="s">
        <v>148</v>
      </c>
      <c r="G1721" t="s">
        <v>146</v>
      </c>
      <c r="I1721" t="s">
        <v>146</v>
      </c>
      <c r="J1721" t="s">
        <v>146</v>
      </c>
      <c r="K1721" t="s">
        <v>146</v>
      </c>
      <c r="L1721" t="s">
        <v>146</v>
      </c>
      <c r="M1721" t="s">
        <v>146</v>
      </c>
      <c r="N1721" t="s">
        <v>146</v>
      </c>
      <c r="O1721" t="s">
        <v>146</v>
      </c>
      <c r="BB1721">
        <v>0</v>
      </c>
    </row>
    <row r="1722" spans="1:54" x14ac:dyDescent="0.25">
      <c r="A1722">
        <v>339835</v>
      </c>
      <c r="B1722" t="s">
        <v>121</v>
      </c>
      <c r="J1722" t="s">
        <v>146</v>
      </c>
      <c r="K1722" t="s">
        <v>146</v>
      </c>
      <c r="L1722" t="s">
        <v>146</v>
      </c>
      <c r="M1722" t="s">
        <v>146</v>
      </c>
      <c r="N1722" t="s">
        <v>146</v>
      </c>
      <c r="O1722" t="s">
        <v>146</v>
      </c>
      <c r="BB1722">
        <v>0</v>
      </c>
    </row>
    <row r="1723" spans="1:54" x14ac:dyDescent="0.25">
      <c r="A1723">
        <v>339837</v>
      </c>
      <c r="B1723" t="s">
        <v>121</v>
      </c>
      <c r="C1723" t="s">
        <v>148</v>
      </c>
      <c r="D1723" t="s">
        <v>148</v>
      </c>
      <c r="E1723" t="s">
        <v>148</v>
      </c>
      <c r="F1723" t="s">
        <v>148</v>
      </c>
      <c r="G1723" t="s">
        <v>146</v>
      </c>
      <c r="H1723" t="s">
        <v>146</v>
      </c>
      <c r="I1723" t="s">
        <v>146</v>
      </c>
      <c r="J1723" t="s">
        <v>146</v>
      </c>
      <c r="K1723" t="s">
        <v>146</v>
      </c>
      <c r="L1723" t="s">
        <v>146</v>
      </c>
      <c r="M1723" t="s">
        <v>146</v>
      </c>
      <c r="N1723" t="s">
        <v>146</v>
      </c>
      <c r="O1723" t="s">
        <v>146</v>
      </c>
      <c r="BB1723">
        <v>0</v>
      </c>
    </row>
    <row r="1724" spans="1:54" x14ac:dyDescent="0.25">
      <c r="A1724">
        <v>339838</v>
      </c>
      <c r="B1724" t="s">
        <v>121</v>
      </c>
      <c r="D1724" t="s">
        <v>148</v>
      </c>
      <c r="E1724" t="s">
        <v>148</v>
      </c>
      <c r="F1724" t="s">
        <v>148</v>
      </c>
      <c r="G1724" t="s">
        <v>148</v>
      </c>
      <c r="H1724" t="s">
        <v>148</v>
      </c>
      <c r="I1724" t="s">
        <v>148</v>
      </c>
      <c r="J1724" t="s">
        <v>146</v>
      </c>
      <c r="K1724" t="s">
        <v>146</v>
      </c>
      <c r="L1724" t="s">
        <v>146</v>
      </c>
      <c r="M1724" t="s">
        <v>146</v>
      </c>
      <c r="N1724" t="s">
        <v>146</v>
      </c>
      <c r="O1724" t="s">
        <v>146</v>
      </c>
      <c r="BB1724">
        <v>0</v>
      </c>
    </row>
    <row r="1725" spans="1:54" x14ac:dyDescent="0.25">
      <c r="A1725">
        <v>339840</v>
      </c>
      <c r="B1725" t="s">
        <v>121</v>
      </c>
      <c r="C1725" t="s">
        <v>148</v>
      </c>
      <c r="G1725" t="s">
        <v>148</v>
      </c>
      <c r="J1725" t="s">
        <v>146</v>
      </c>
      <c r="K1725" t="s">
        <v>146</v>
      </c>
      <c r="L1725" t="s">
        <v>146</v>
      </c>
      <c r="M1725" t="s">
        <v>146</v>
      </c>
      <c r="N1725" t="s">
        <v>146</v>
      </c>
      <c r="O1725" t="s">
        <v>146</v>
      </c>
      <c r="BB1725">
        <v>0</v>
      </c>
    </row>
    <row r="1726" spans="1:54" x14ac:dyDescent="0.25">
      <c r="A1726">
        <v>339841</v>
      </c>
      <c r="B1726" t="s">
        <v>121</v>
      </c>
      <c r="C1726" t="s">
        <v>146</v>
      </c>
      <c r="D1726" t="s">
        <v>146</v>
      </c>
      <c r="E1726" t="s">
        <v>148</v>
      </c>
      <c r="F1726" t="s">
        <v>148</v>
      </c>
      <c r="G1726" t="s">
        <v>146</v>
      </c>
      <c r="I1726" t="s">
        <v>146</v>
      </c>
      <c r="J1726" t="s">
        <v>146</v>
      </c>
      <c r="K1726" t="s">
        <v>146</v>
      </c>
      <c r="L1726" t="s">
        <v>146</v>
      </c>
      <c r="M1726" t="s">
        <v>146</v>
      </c>
      <c r="N1726" t="s">
        <v>146</v>
      </c>
      <c r="O1726" t="s">
        <v>146</v>
      </c>
      <c r="BB1726">
        <v>0</v>
      </c>
    </row>
    <row r="1727" spans="1:54" x14ac:dyDescent="0.25">
      <c r="A1727">
        <v>339842</v>
      </c>
      <c r="B1727" t="s">
        <v>121</v>
      </c>
      <c r="C1727" t="s">
        <v>146</v>
      </c>
      <c r="D1727" t="s">
        <v>146</v>
      </c>
      <c r="E1727" t="s">
        <v>148</v>
      </c>
      <c r="F1727" t="s">
        <v>148</v>
      </c>
      <c r="G1727" t="s">
        <v>146</v>
      </c>
      <c r="H1727" t="s">
        <v>148</v>
      </c>
      <c r="I1727" t="s">
        <v>146</v>
      </c>
      <c r="J1727" t="s">
        <v>146</v>
      </c>
      <c r="K1727" t="s">
        <v>146</v>
      </c>
      <c r="L1727" t="s">
        <v>146</v>
      </c>
      <c r="M1727" t="s">
        <v>146</v>
      </c>
      <c r="N1727" t="s">
        <v>146</v>
      </c>
      <c r="O1727" t="s">
        <v>146</v>
      </c>
      <c r="BB1727">
        <v>0</v>
      </c>
    </row>
    <row r="1728" spans="1:54" x14ac:dyDescent="0.25">
      <c r="A1728">
        <v>339843</v>
      </c>
      <c r="B1728" t="s">
        <v>121</v>
      </c>
      <c r="F1728" t="s">
        <v>148</v>
      </c>
      <c r="G1728" t="s">
        <v>148</v>
      </c>
      <c r="H1728" t="s">
        <v>148</v>
      </c>
      <c r="I1728" t="s">
        <v>148</v>
      </c>
      <c r="J1728" t="s">
        <v>146</v>
      </c>
      <c r="K1728" t="s">
        <v>146</v>
      </c>
      <c r="L1728" t="s">
        <v>146</v>
      </c>
      <c r="M1728" t="s">
        <v>146</v>
      </c>
      <c r="N1728" t="s">
        <v>146</v>
      </c>
      <c r="O1728" t="s">
        <v>146</v>
      </c>
      <c r="BB1728">
        <v>0</v>
      </c>
    </row>
    <row r="1729" spans="1:54" x14ac:dyDescent="0.25">
      <c r="A1729">
        <v>339845</v>
      </c>
      <c r="B1729" t="s">
        <v>121</v>
      </c>
      <c r="E1729" t="s">
        <v>148</v>
      </c>
      <c r="F1729" t="s">
        <v>148</v>
      </c>
      <c r="G1729" t="s">
        <v>148</v>
      </c>
      <c r="I1729" t="s">
        <v>148</v>
      </c>
      <c r="J1729" t="s">
        <v>146</v>
      </c>
      <c r="K1729" t="s">
        <v>146</v>
      </c>
      <c r="L1729" t="s">
        <v>146</v>
      </c>
      <c r="M1729" t="s">
        <v>146</v>
      </c>
      <c r="N1729" t="s">
        <v>146</v>
      </c>
      <c r="O1729" t="s">
        <v>146</v>
      </c>
      <c r="BB1729">
        <v>0</v>
      </c>
    </row>
    <row r="1730" spans="1:54" x14ac:dyDescent="0.25">
      <c r="A1730">
        <v>339847</v>
      </c>
      <c r="B1730" t="s">
        <v>121</v>
      </c>
      <c r="C1730" t="s">
        <v>148</v>
      </c>
      <c r="D1730" t="s">
        <v>148</v>
      </c>
      <c r="E1730" t="s">
        <v>148</v>
      </c>
      <c r="F1730" t="s">
        <v>148</v>
      </c>
      <c r="G1730" t="s">
        <v>148</v>
      </c>
      <c r="H1730" t="s">
        <v>148</v>
      </c>
      <c r="J1730" t="s">
        <v>146</v>
      </c>
      <c r="K1730" t="s">
        <v>146</v>
      </c>
      <c r="L1730" t="s">
        <v>146</v>
      </c>
      <c r="M1730" t="s">
        <v>146</v>
      </c>
      <c r="N1730" t="s">
        <v>146</v>
      </c>
      <c r="O1730" t="s">
        <v>146</v>
      </c>
      <c r="BB1730">
        <v>0</v>
      </c>
    </row>
    <row r="1731" spans="1:54" x14ac:dyDescent="0.25">
      <c r="A1731">
        <v>339848</v>
      </c>
      <c r="B1731" t="s">
        <v>121</v>
      </c>
      <c r="D1731" t="s">
        <v>148</v>
      </c>
      <c r="E1731" t="s">
        <v>148</v>
      </c>
      <c r="F1731" t="s">
        <v>148</v>
      </c>
      <c r="G1731" t="s">
        <v>148</v>
      </c>
      <c r="H1731" t="s">
        <v>148</v>
      </c>
      <c r="I1731" t="s">
        <v>148</v>
      </c>
      <c r="J1731" t="s">
        <v>146</v>
      </c>
      <c r="K1731" t="s">
        <v>146</v>
      </c>
      <c r="L1731" t="s">
        <v>146</v>
      </c>
      <c r="M1731" t="s">
        <v>146</v>
      </c>
      <c r="N1731" t="s">
        <v>146</v>
      </c>
      <c r="O1731" t="s">
        <v>146</v>
      </c>
      <c r="BB1731">
        <v>0</v>
      </c>
    </row>
    <row r="1732" spans="1:54" x14ac:dyDescent="0.25">
      <c r="A1732">
        <v>339849</v>
      </c>
      <c r="B1732" t="s">
        <v>121</v>
      </c>
      <c r="E1732" t="s">
        <v>146</v>
      </c>
      <c r="F1732" t="s">
        <v>148</v>
      </c>
      <c r="H1732" t="s">
        <v>146</v>
      </c>
      <c r="I1732" t="s">
        <v>146</v>
      </c>
      <c r="J1732" t="s">
        <v>146</v>
      </c>
      <c r="K1732" t="s">
        <v>146</v>
      </c>
      <c r="L1732" t="s">
        <v>146</v>
      </c>
      <c r="M1732" t="s">
        <v>146</v>
      </c>
      <c r="N1732" t="s">
        <v>146</v>
      </c>
      <c r="O1732" t="s">
        <v>146</v>
      </c>
      <c r="BB1732">
        <v>0</v>
      </c>
    </row>
    <row r="1733" spans="1:54" x14ac:dyDescent="0.25">
      <c r="A1733">
        <v>339850</v>
      </c>
      <c r="B1733" t="s">
        <v>121</v>
      </c>
      <c r="F1733" t="s">
        <v>148</v>
      </c>
      <c r="I1733" t="s">
        <v>148</v>
      </c>
      <c r="J1733" t="s">
        <v>146</v>
      </c>
      <c r="K1733" t="s">
        <v>146</v>
      </c>
      <c r="L1733" t="s">
        <v>146</v>
      </c>
      <c r="M1733" t="s">
        <v>146</v>
      </c>
      <c r="N1733" t="s">
        <v>146</v>
      </c>
      <c r="O1733" t="s">
        <v>146</v>
      </c>
      <c r="BB1733">
        <v>0</v>
      </c>
    </row>
    <row r="1734" spans="1:54" x14ac:dyDescent="0.25">
      <c r="A1734">
        <v>339852</v>
      </c>
      <c r="B1734" t="s">
        <v>121</v>
      </c>
      <c r="C1734" t="s">
        <v>146</v>
      </c>
      <c r="D1734" t="s">
        <v>146</v>
      </c>
      <c r="F1734" t="s">
        <v>148</v>
      </c>
      <c r="I1734" t="s">
        <v>148</v>
      </c>
      <c r="J1734" t="s">
        <v>146</v>
      </c>
      <c r="K1734" t="s">
        <v>146</v>
      </c>
      <c r="L1734" t="s">
        <v>146</v>
      </c>
      <c r="M1734" t="s">
        <v>146</v>
      </c>
      <c r="N1734" t="s">
        <v>146</v>
      </c>
      <c r="O1734" t="s">
        <v>146</v>
      </c>
      <c r="BB1734">
        <v>0</v>
      </c>
    </row>
    <row r="1735" spans="1:54" x14ac:dyDescent="0.25">
      <c r="A1735">
        <v>339853</v>
      </c>
      <c r="B1735" t="s">
        <v>121</v>
      </c>
      <c r="C1735" t="s">
        <v>148</v>
      </c>
      <c r="E1735" t="s">
        <v>148</v>
      </c>
      <c r="F1735" t="s">
        <v>148</v>
      </c>
      <c r="G1735" t="s">
        <v>148</v>
      </c>
      <c r="I1735" t="s">
        <v>148</v>
      </c>
      <c r="J1735" t="s">
        <v>146</v>
      </c>
      <c r="K1735" t="s">
        <v>146</v>
      </c>
      <c r="L1735" t="s">
        <v>146</v>
      </c>
      <c r="M1735" t="s">
        <v>146</v>
      </c>
      <c r="N1735" t="s">
        <v>146</v>
      </c>
      <c r="O1735" t="s">
        <v>146</v>
      </c>
      <c r="BB1735">
        <v>0</v>
      </c>
    </row>
    <row r="1736" spans="1:54" x14ac:dyDescent="0.25">
      <c r="A1736">
        <v>339854</v>
      </c>
      <c r="B1736" t="s">
        <v>121</v>
      </c>
      <c r="C1736" t="s">
        <v>148</v>
      </c>
      <c r="D1736" t="s">
        <v>148</v>
      </c>
      <c r="E1736" t="s">
        <v>148</v>
      </c>
      <c r="F1736" t="s">
        <v>146</v>
      </c>
      <c r="G1736" t="s">
        <v>146</v>
      </c>
      <c r="H1736" t="s">
        <v>148</v>
      </c>
      <c r="I1736" t="s">
        <v>148</v>
      </c>
      <c r="J1736" t="s">
        <v>146</v>
      </c>
      <c r="K1736" t="s">
        <v>146</v>
      </c>
      <c r="L1736" t="s">
        <v>146</v>
      </c>
      <c r="M1736" t="s">
        <v>146</v>
      </c>
      <c r="N1736" t="s">
        <v>146</v>
      </c>
      <c r="O1736" t="s">
        <v>146</v>
      </c>
      <c r="BB1736">
        <v>0</v>
      </c>
    </row>
    <row r="1737" spans="1:54" x14ac:dyDescent="0.25">
      <c r="A1737">
        <v>339855</v>
      </c>
      <c r="B1737" t="s">
        <v>121</v>
      </c>
      <c r="G1737" t="s">
        <v>148</v>
      </c>
      <c r="H1737" t="s">
        <v>148</v>
      </c>
      <c r="I1737" t="s">
        <v>148</v>
      </c>
      <c r="J1737" t="s">
        <v>146</v>
      </c>
      <c r="K1737" t="s">
        <v>146</v>
      </c>
      <c r="L1737" t="s">
        <v>146</v>
      </c>
      <c r="M1737" t="s">
        <v>146</v>
      </c>
      <c r="N1737" t="s">
        <v>146</v>
      </c>
      <c r="O1737" t="s">
        <v>146</v>
      </c>
      <c r="BB1737">
        <v>0</v>
      </c>
    </row>
    <row r="1738" spans="1:54" x14ac:dyDescent="0.25">
      <c r="A1738">
        <v>339856</v>
      </c>
      <c r="B1738" t="s">
        <v>121</v>
      </c>
      <c r="F1738" t="s">
        <v>148</v>
      </c>
      <c r="G1738" t="s">
        <v>146</v>
      </c>
      <c r="H1738" t="s">
        <v>146</v>
      </c>
      <c r="J1738" t="s">
        <v>146</v>
      </c>
      <c r="K1738" t="s">
        <v>146</v>
      </c>
      <c r="L1738" t="s">
        <v>146</v>
      </c>
      <c r="M1738" t="s">
        <v>146</v>
      </c>
      <c r="N1738" t="s">
        <v>146</v>
      </c>
      <c r="O1738" t="s">
        <v>146</v>
      </c>
      <c r="BB1738">
        <v>0</v>
      </c>
    </row>
    <row r="1739" spans="1:54" x14ac:dyDescent="0.25">
      <c r="A1739">
        <v>339858</v>
      </c>
      <c r="B1739" t="s">
        <v>121</v>
      </c>
      <c r="C1739" t="s">
        <v>146</v>
      </c>
      <c r="D1739" t="s">
        <v>148</v>
      </c>
      <c r="F1739" t="s">
        <v>146</v>
      </c>
      <c r="G1739" t="s">
        <v>148</v>
      </c>
      <c r="H1739" t="s">
        <v>146</v>
      </c>
      <c r="J1739" t="s">
        <v>146</v>
      </c>
      <c r="K1739" t="s">
        <v>146</v>
      </c>
      <c r="L1739" t="s">
        <v>146</v>
      </c>
      <c r="M1739" t="s">
        <v>146</v>
      </c>
      <c r="N1739" t="s">
        <v>146</v>
      </c>
      <c r="O1739" t="s">
        <v>146</v>
      </c>
      <c r="BB1739">
        <v>0</v>
      </c>
    </row>
    <row r="1740" spans="1:54" x14ac:dyDescent="0.25">
      <c r="A1740">
        <v>339859</v>
      </c>
      <c r="B1740" t="s">
        <v>121</v>
      </c>
      <c r="C1740" t="s">
        <v>148</v>
      </c>
      <c r="D1740" t="s">
        <v>148</v>
      </c>
      <c r="F1740" t="s">
        <v>148</v>
      </c>
      <c r="G1740" t="s">
        <v>148</v>
      </c>
      <c r="I1740" t="s">
        <v>148</v>
      </c>
      <c r="J1740" t="s">
        <v>146</v>
      </c>
      <c r="K1740" t="s">
        <v>146</v>
      </c>
      <c r="L1740" t="s">
        <v>146</v>
      </c>
      <c r="M1740" t="s">
        <v>146</v>
      </c>
      <c r="N1740" t="s">
        <v>146</v>
      </c>
      <c r="O1740" t="s">
        <v>146</v>
      </c>
      <c r="BB1740">
        <v>0</v>
      </c>
    </row>
    <row r="1741" spans="1:54" x14ac:dyDescent="0.25">
      <c r="A1741">
        <v>339860</v>
      </c>
      <c r="B1741" t="s">
        <v>121</v>
      </c>
      <c r="J1741" t="s">
        <v>146</v>
      </c>
      <c r="K1741" t="s">
        <v>146</v>
      </c>
      <c r="L1741" t="s">
        <v>146</v>
      </c>
      <c r="M1741" t="s">
        <v>146</v>
      </c>
      <c r="N1741" t="s">
        <v>146</v>
      </c>
      <c r="O1741" t="s">
        <v>146</v>
      </c>
      <c r="BB1741">
        <v>0</v>
      </c>
    </row>
    <row r="1742" spans="1:54" x14ac:dyDescent="0.25">
      <c r="A1742">
        <v>339863</v>
      </c>
      <c r="B1742" t="s">
        <v>121</v>
      </c>
      <c r="I1742" t="s">
        <v>148</v>
      </c>
      <c r="J1742" t="s">
        <v>146</v>
      </c>
      <c r="K1742" t="s">
        <v>146</v>
      </c>
      <c r="L1742" t="s">
        <v>146</v>
      </c>
      <c r="M1742" t="s">
        <v>146</v>
      </c>
      <c r="N1742" t="s">
        <v>146</v>
      </c>
      <c r="O1742" t="s">
        <v>146</v>
      </c>
      <c r="BB1742">
        <v>0</v>
      </c>
    </row>
    <row r="1743" spans="1:54" x14ac:dyDescent="0.25">
      <c r="A1743">
        <v>339864</v>
      </c>
      <c r="B1743" t="s">
        <v>121</v>
      </c>
      <c r="C1743" t="s">
        <v>148</v>
      </c>
      <c r="F1743" t="s">
        <v>148</v>
      </c>
      <c r="G1743" t="s">
        <v>146</v>
      </c>
      <c r="H1743" t="s">
        <v>146</v>
      </c>
      <c r="I1743" t="s">
        <v>146</v>
      </c>
      <c r="J1743" t="s">
        <v>146</v>
      </c>
      <c r="K1743" t="s">
        <v>146</v>
      </c>
      <c r="L1743" t="s">
        <v>146</v>
      </c>
      <c r="M1743" t="s">
        <v>146</v>
      </c>
      <c r="N1743" t="s">
        <v>146</v>
      </c>
      <c r="O1743" t="s">
        <v>146</v>
      </c>
      <c r="BB1743">
        <v>0</v>
      </c>
    </row>
    <row r="1744" spans="1:54" x14ac:dyDescent="0.25">
      <c r="A1744">
        <v>339865</v>
      </c>
      <c r="B1744" t="s">
        <v>121</v>
      </c>
      <c r="D1744" t="s">
        <v>148</v>
      </c>
      <c r="E1744" t="s">
        <v>148</v>
      </c>
      <c r="F1744" t="s">
        <v>148</v>
      </c>
      <c r="G1744" t="s">
        <v>148</v>
      </c>
      <c r="H1744" t="s">
        <v>148</v>
      </c>
      <c r="I1744" t="s">
        <v>148</v>
      </c>
      <c r="J1744" t="s">
        <v>146</v>
      </c>
      <c r="K1744" t="s">
        <v>146</v>
      </c>
      <c r="L1744" t="s">
        <v>146</v>
      </c>
      <c r="M1744" t="s">
        <v>146</v>
      </c>
      <c r="N1744" t="s">
        <v>146</v>
      </c>
      <c r="O1744" t="s">
        <v>146</v>
      </c>
      <c r="BB1744">
        <v>0</v>
      </c>
    </row>
    <row r="1745" spans="1:54" x14ac:dyDescent="0.25">
      <c r="A1745">
        <v>339866</v>
      </c>
      <c r="B1745" t="s">
        <v>121</v>
      </c>
      <c r="F1745" t="s">
        <v>148</v>
      </c>
      <c r="J1745" t="s">
        <v>146</v>
      </c>
      <c r="K1745" t="s">
        <v>146</v>
      </c>
      <c r="L1745" t="s">
        <v>146</v>
      </c>
      <c r="M1745" t="s">
        <v>146</v>
      </c>
      <c r="N1745" t="s">
        <v>146</v>
      </c>
      <c r="O1745" t="s">
        <v>146</v>
      </c>
      <c r="BB1745">
        <v>0</v>
      </c>
    </row>
    <row r="1746" spans="1:54" x14ac:dyDescent="0.25">
      <c r="A1746">
        <v>339867</v>
      </c>
      <c r="B1746" t="s">
        <v>121</v>
      </c>
      <c r="F1746" t="s">
        <v>148</v>
      </c>
      <c r="J1746" t="s">
        <v>146</v>
      </c>
      <c r="K1746" t="s">
        <v>146</v>
      </c>
      <c r="L1746" t="s">
        <v>146</v>
      </c>
      <c r="M1746" t="s">
        <v>146</v>
      </c>
      <c r="N1746" t="s">
        <v>146</v>
      </c>
      <c r="O1746" t="s">
        <v>146</v>
      </c>
      <c r="BB1746">
        <v>0</v>
      </c>
    </row>
    <row r="1747" spans="1:54" x14ac:dyDescent="0.25">
      <c r="A1747">
        <v>339868</v>
      </c>
      <c r="B1747" t="s">
        <v>121</v>
      </c>
      <c r="C1747" t="s">
        <v>148</v>
      </c>
      <c r="D1747" t="s">
        <v>146</v>
      </c>
      <c r="E1747" t="s">
        <v>148</v>
      </c>
      <c r="F1747" t="s">
        <v>146</v>
      </c>
      <c r="G1747" t="s">
        <v>148</v>
      </c>
      <c r="H1747" t="s">
        <v>148</v>
      </c>
      <c r="I1747" t="s">
        <v>148</v>
      </c>
      <c r="J1747" t="s">
        <v>146</v>
      </c>
      <c r="K1747" t="s">
        <v>146</v>
      </c>
      <c r="L1747" t="s">
        <v>146</v>
      </c>
      <c r="M1747" t="s">
        <v>146</v>
      </c>
      <c r="N1747" t="s">
        <v>146</v>
      </c>
      <c r="O1747" t="s">
        <v>146</v>
      </c>
      <c r="BB1747">
        <v>0</v>
      </c>
    </row>
    <row r="1748" spans="1:54" x14ac:dyDescent="0.25">
      <c r="A1748">
        <v>339869</v>
      </c>
      <c r="B1748" t="s">
        <v>121</v>
      </c>
      <c r="C1748" t="s">
        <v>148</v>
      </c>
      <c r="D1748" t="s">
        <v>148</v>
      </c>
      <c r="E1748" t="s">
        <v>148</v>
      </c>
      <c r="F1748" t="s">
        <v>148</v>
      </c>
      <c r="G1748" t="s">
        <v>148</v>
      </c>
      <c r="H1748" t="s">
        <v>148</v>
      </c>
      <c r="I1748" t="s">
        <v>148</v>
      </c>
      <c r="J1748" t="s">
        <v>146</v>
      </c>
      <c r="K1748" t="s">
        <v>146</v>
      </c>
      <c r="L1748" t="s">
        <v>146</v>
      </c>
      <c r="M1748" t="s">
        <v>146</v>
      </c>
      <c r="N1748" t="s">
        <v>146</v>
      </c>
      <c r="O1748" t="s">
        <v>146</v>
      </c>
      <c r="BB1748">
        <v>0</v>
      </c>
    </row>
    <row r="1749" spans="1:54" x14ac:dyDescent="0.25">
      <c r="A1749">
        <v>339870</v>
      </c>
      <c r="B1749" t="s">
        <v>121</v>
      </c>
      <c r="D1749" t="s">
        <v>148</v>
      </c>
      <c r="F1749" t="s">
        <v>148</v>
      </c>
      <c r="H1749" t="s">
        <v>148</v>
      </c>
      <c r="J1749" t="s">
        <v>146</v>
      </c>
      <c r="K1749" t="s">
        <v>146</v>
      </c>
      <c r="L1749" t="s">
        <v>146</v>
      </c>
      <c r="M1749" t="s">
        <v>146</v>
      </c>
      <c r="N1749" t="s">
        <v>146</v>
      </c>
      <c r="O1749" t="s">
        <v>146</v>
      </c>
      <c r="BB1749">
        <v>0</v>
      </c>
    </row>
    <row r="1750" spans="1:54" x14ac:dyDescent="0.25">
      <c r="A1750">
        <v>339871</v>
      </c>
      <c r="B1750" t="s">
        <v>121</v>
      </c>
      <c r="C1750" t="s">
        <v>148</v>
      </c>
      <c r="D1750" t="s">
        <v>146</v>
      </c>
      <c r="E1750" t="s">
        <v>148</v>
      </c>
      <c r="F1750" t="s">
        <v>148</v>
      </c>
      <c r="G1750" t="s">
        <v>146</v>
      </c>
      <c r="H1750" t="s">
        <v>146</v>
      </c>
      <c r="I1750" t="s">
        <v>146</v>
      </c>
      <c r="J1750" t="s">
        <v>146</v>
      </c>
      <c r="K1750" t="s">
        <v>146</v>
      </c>
      <c r="L1750" t="s">
        <v>146</v>
      </c>
      <c r="M1750" t="s">
        <v>146</v>
      </c>
      <c r="N1750" t="s">
        <v>146</v>
      </c>
      <c r="O1750" t="s">
        <v>146</v>
      </c>
      <c r="BB1750">
        <v>0</v>
      </c>
    </row>
    <row r="1751" spans="1:54" x14ac:dyDescent="0.25">
      <c r="A1751">
        <v>339873</v>
      </c>
      <c r="B1751" t="s">
        <v>121</v>
      </c>
      <c r="C1751" t="s">
        <v>148</v>
      </c>
      <c r="I1751" t="s">
        <v>148</v>
      </c>
      <c r="J1751" t="s">
        <v>146</v>
      </c>
      <c r="K1751" t="s">
        <v>146</v>
      </c>
      <c r="L1751" t="s">
        <v>146</v>
      </c>
      <c r="M1751" t="s">
        <v>146</v>
      </c>
      <c r="N1751" t="s">
        <v>146</v>
      </c>
      <c r="O1751" t="s">
        <v>146</v>
      </c>
      <c r="BB1751">
        <v>0</v>
      </c>
    </row>
    <row r="1752" spans="1:54" x14ac:dyDescent="0.25">
      <c r="A1752">
        <v>339876</v>
      </c>
      <c r="B1752" t="s">
        <v>121</v>
      </c>
      <c r="J1752" t="s">
        <v>146</v>
      </c>
      <c r="K1752" t="s">
        <v>146</v>
      </c>
      <c r="L1752" t="s">
        <v>146</v>
      </c>
      <c r="M1752" t="s">
        <v>146</v>
      </c>
      <c r="N1752" t="s">
        <v>146</v>
      </c>
      <c r="O1752" t="s">
        <v>146</v>
      </c>
      <c r="BB1752">
        <v>0</v>
      </c>
    </row>
    <row r="1753" spans="1:54" x14ac:dyDescent="0.25">
      <c r="A1753">
        <v>339877</v>
      </c>
      <c r="B1753" t="s">
        <v>121</v>
      </c>
      <c r="I1753" t="s">
        <v>148</v>
      </c>
      <c r="J1753" t="s">
        <v>146</v>
      </c>
      <c r="K1753" t="s">
        <v>146</v>
      </c>
      <c r="L1753" t="s">
        <v>146</v>
      </c>
      <c r="M1753" t="s">
        <v>146</v>
      </c>
      <c r="N1753" t="s">
        <v>146</v>
      </c>
      <c r="O1753" t="s">
        <v>146</v>
      </c>
      <c r="BB1753">
        <v>0</v>
      </c>
    </row>
    <row r="1754" spans="1:54" x14ac:dyDescent="0.25">
      <c r="A1754">
        <v>339878</v>
      </c>
      <c r="B1754" t="s">
        <v>121</v>
      </c>
      <c r="G1754" t="s">
        <v>146</v>
      </c>
      <c r="H1754" t="s">
        <v>146</v>
      </c>
      <c r="J1754" t="s">
        <v>146</v>
      </c>
      <c r="K1754" t="s">
        <v>146</v>
      </c>
      <c r="L1754" t="s">
        <v>146</v>
      </c>
      <c r="M1754" t="s">
        <v>146</v>
      </c>
      <c r="N1754" t="s">
        <v>146</v>
      </c>
      <c r="O1754" t="s">
        <v>146</v>
      </c>
      <c r="BB1754">
        <v>0</v>
      </c>
    </row>
    <row r="1755" spans="1:54" x14ac:dyDescent="0.25">
      <c r="A1755">
        <v>339881</v>
      </c>
      <c r="B1755" t="s">
        <v>121</v>
      </c>
      <c r="D1755" t="s">
        <v>148</v>
      </c>
      <c r="E1755" t="s">
        <v>148</v>
      </c>
      <c r="F1755" t="s">
        <v>148</v>
      </c>
      <c r="I1755" t="s">
        <v>148</v>
      </c>
      <c r="J1755" t="s">
        <v>146</v>
      </c>
      <c r="K1755" t="s">
        <v>146</v>
      </c>
      <c r="L1755" t="s">
        <v>146</v>
      </c>
      <c r="M1755" t="s">
        <v>146</v>
      </c>
      <c r="N1755" t="s">
        <v>146</v>
      </c>
      <c r="O1755" t="s">
        <v>146</v>
      </c>
      <c r="BB1755">
        <v>0</v>
      </c>
    </row>
    <row r="1756" spans="1:54" x14ac:dyDescent="0.25">
      <c r="A1756">
        <v>339882</v>
      </c>
      <c r="B1756" t="s">
        <v>121</v>
      </c>
      <c r="C1756" t="s">
        <v>148</v>
      </c>
      <c r="D1756" t="s">
        <v>148</v>
      </c>
      <c r="F1756" t="s">
        <v>148</v>
      </c>
      <c r="G1756" t="s">
        <v>148</v>
      </c>
      <c r="I1756" t="s">
        <v>148</v>
      </c>
      <c r="J1756" t="s">
        <v>146</v>
      </c>
      <c r="K1756" t="s">
        <v>146</v>
      </c>
      <c r="L1756" t="s">
        <v>146</v>
      </c>
      <c r="M1756" t="s">
        <v>146</v>
      </c>
      <c r="N1756" t="s">
        <v>146</v>
      </c>
      <c r="O1756" t="s">
        <v>146</v>
      </c>
      <c r="BB1756">
        <v>0</v>
      </c>
    </row>
    <row r="1757" spans="1:54" x14ac:dyDescent="0.25">
      <c r="A1757">
        <v>339883</v>
      </c>
      <c r="B1757" t="s">
        <v>121</v>
      </c>
      <c r="C1757" t="s">
        <v>148</v>
      </c>
      <c r="J1757" t="s">
        <v>146</v>
      </c>
      <c r="K1757" t="s">
        <v>146</v>
      </c>
      <c r="L1757" t="s">
        <v>146</v>
      </c>
      <c r="M1757" t="s">
        <v>146</v>
      </c>
      <c r="N1757" t="s">
        <v>146</v>
      </c>
      <c r="O1757" t="s">
        <v>146</v>
      </c>
      <c r="BB1757">
        <v>0</v>
      </c>
    </row>
    <row r="1758" spans="1:54" x14ac:dyDescent="0.25">
      <c r="A1758">
        <v>339884</v>
      </c>
      <c r="B1758" t="s">
        <v>121</v>
      </c>
      <c r="C1758" t="s">
        <v>148</v>
      </c>
      <c r="D1758" t="s">
        <v>148</v>
      </c>
      <c r="E1758" t="s">
        <v>148</v>
      </c>
      <c r="F1758" t="s">
        <v>148</v>
      </c>
      <c r="G1758" t="s">
        <v>148</v>
      </c>
      <c r="H1758" t="s">
        <v>148</v>
      </c>
      <c r="J1758" t="s">
        <v>146</v>
      </c>
      <c r="K1758" t="s">
        <v>146</v>
      </c>
      <c r="L1758" t="s">
        <v>146</v>
      </c>
      <c r="M1758" t="s">
        <v>146</v>
      </c>
      <c r="N1758" t="s">
        <v>146</v>
      </c>
      <c r="O1758" t="s">
        <v>146</v>
      </c>
      <c r="BB1758">
        <v>0</v>
      </c>
    </row>
    <row r="1759" spans="1:54" x14ac:dyDescent="0.25">
      <c r="A1759">
        <v>339885</v>
      </c>
      <c r="B1759" t="s">
        <v>121</v>
      </c>
      <c r="D1759" t="s">
        <v>148</v>
      </c>
      <c r="E1759" t="s">
        <v>148</v>
      </c>
      <c r="F1759" t="s">
        <v>148</v>
      </c>
      <c r="G1759" t="s">
        <v>146</v>
      </c>
      <c r="I1759" t="s">
        <v>148</v>
      </c>
      <c r="J1759" t="s">
        <v>146</v>
      </c>
      <c r="K1759" t="s">
        <v>146</v>
      </c>
      <c r="L1759" t="s">
        <v>146</v>
      </c>
      <c r="M1759" t="s">
        <v>146</v>
      </c>
      <c r="N1759" t="s">
        <v>146</v>
      </c>
      <c r="O1759" t="s">
        <v>146</v>
      </c>
      <c r="BB1759">
        <v>0</v>
      </c>
    </row>
    <row r="1760" spans="1:54" x14ac:dyDescent="0.25">
      <c r="A1760">
        <v>339887</v>
      </c>
      <c r="B1760" t="s">
        <v>121</v>
      </c>
      <c r="F1760" t="s">
        <v>148</v>
      </c>
      <c r="I1760" t="s">
        <v>148</v>
      </c>
      <c r="J1760" t="s">
        <v>146</v>
      </c>
      <c r="K1760" t="s">
        <v>146</v>
      </c>
      <c r="L1760" t="s">
        <v>146</v>
      </c>
      <c r="M1760" t="s">
        <v>146</v>
      </c>
      <c r="N1760" t="s">
        <v>146</v>
      </c>
      <c r="O1760" t="s">
        <v>146</v>
      </c>
      <c r="BB1760">
        <v>0</v>
      </c>
    </row>
    <row r="1761" spans="1:54" x14ac:dyDescent="0.25">
      <c r="A1761">
        <v>339888</v>
      </c>
      <c r="B1761" t="s">
        <v>121</v>
      </c>
      <c r="D1761" t="s">
        <v>148</v>
      </c>
      <c r="E1761" t="s">
        <v>148</v>
      </c>
      <c r="F1761" t="s">
        <v>148</v>
      </c>
      <c r="G1761" t="s">
        <v>148</v>
      </c>
      <c r="H1761" t="s">
        <v>148</v>
      </c>
      <c r="I1761" t="s">
        <v>148</v>
      </c>
      <c r="J1761" t="s">
        <v>146</v>
      </c>
      <c r="K1761" t="s">
        <v>146</v>
      </c>
      <c r="L1761" t="s">
        <v>146</v>
      </c>
      <c r="M1761" t="s">
        <v>146</v>
      </c>
      <c r="N1761" t="s">
        <v>146</v>
      </c>
      <c r="O1761" t="s">
        <v>146</v>
      </c>
      <c r="BB1761">
        <v>0</v>
      </c>
    </row>
    <row r="1762" spans="1:54" x14ac:dyDescent="0.25">
      <c r="A1762">
        <v>339889</v>
      </c>
      <c r="B1762" t="s">
        <v>121</v>
      </c>
      <c r="C1762" t="s">
        <v>148</v>
      </c>
      <c r="D1762" t="s">
        <v>148</v>
      </c>
      <c r="E1762" t="s">
        <v>148</v>
      </c>
      <c r="F1762" t="s">
        <v>148</v>
      </c>
      <c r="G1762" t="s">
        <v>148</v>
      </c>
      <c r="H1762" t="s">
        <v>148</v>
      </c>
      <c r="I1762" t="s">
        <v>148</v>
      </c>
      <c r="J1762" t="s">
        <v>146</v>
      </c>
      <c r="K1762" t="s">
        <v>146</v>
      </c>
      <c r="L1762" t="s">
        <v>146</v>
      </c>
      <c r="M1762" t="s">
        <v>146</v>
      </c>
      <c r="N1762" t="s">
        <v>146</v>
      </c>
      <c r="O1762" t="s">
        <v>146</v>
      </c>
      <c r="BB1762">
        <v>0</v>
      </c>
    </row>
    <row r="1763" spans="1:54" x14ac:dyDescent="0.25">
      <c r="A1763">
        <v>339890</v>
      </c>
      <c r="B1763" t="s">
        <v>121</v>
      </c>
      <c r="C1763" t="s">
        <v>148</v>
      </c>
      <c r="D1763" t="s">
        <v>148</v>
      </c>
      <c r="E1763" t="s">
        <v>148</v>
      </c>
      <c r="F1763" t="s">
        <v>148</v>
      </c>
      <c r="I1763" t="s">
        <v>148</v>
      </c>
      <c r="J1763" t="s">
        <v>146</v>
      </c>
      <c r="K1763" t="s">
        <v>146</v>
      </c>
      <c r="L1763" t="s">
        <v>146</v>
      </c>
      <c r="M1763" t="s">
        <v>146</v>
      </c>
      <c r="N1763" t="s">
        <v>146</v>
      </c>
      <c r="O1763" t="s">
        <v>146</v>
      </c>
      <c r="BB1763">
        <v>0</v>
      </c>
    </row>
    <row r="1764" spans="1:54" x14ac:dyDescent="0.25">
      <c r="A1764">
        <v>339891</v>
      </c>
      <c r="B1764" t="s">
        <v>121</v>
      </c>
      <c r="C1764" t="s">
        <v>148</v>
      </c>
      <c r="D1764" t="s">
        <v>148</v>
      </c>
      <c r="E1764" t="s">
        <v>148</v>
      </c>
      <c r="F1764" t="s">
        <v>148</v>
      </c>
      <c r="G1764" t="s">
        <v>148</v>
      </c>
      <c r="H1764" t="s">
        <v>148</v>
      </c>
      <c r="I1764" t="s">
        <v>148</v>
      </c>
      <c r="J1764" t="s">
        <v>146</v>
      </c>
      <c r="K1764" t="s">
        <v>146</v>
      </c>
      <c r="L1764" t="s">
        <v>146</v>
      </c>
      <c r="M1764" t="s">
        <v>146</v>
      </c>
      <c r="N1764" t="s">
        <v>146</v>
      </c>
      <c r="O1764" t="s">
        <v>146</v>
      </c>
      <c r="BB1764">
        <v>0</v>
      </c>
    </row>
    <row r="1765" spans="1:54" x14ac:dyDescent="0.25">
      <c r="A1765">
        <v>339893</v>
      </c>
      <c r="B1765" t="s">
        <v>121</v>
      </c>
      <c r="F1765" t="s">
        <v>146</v>
      </c>
      <c r="G1765" t="s">
        <v>146</v>
      </c>
      <c r="J1765" t="s">
        <v>146</v>
      </c>
      <c r="K1765" t="s">
        <v>146</v>
      </c>
      <c r="L1765" t="s">
        <v>146</v>
      </c>
      <c r="M1765" t="s">
        <v>146</v>
      </c>
      <c r="N1765" t="s">
        <v>146</v>
      </c>
      <c r="O1765" t="s">
        <v>146</v>
      </c>
      <c r="BB1765">
        <v>0</v>
      </c>
    </row>
    <row r="1766" spans="1:54" x14ac:dyDescent="0.25">
      <c r="A1766">
        <v>339894</v>
      </c>
      <c r="B1766" t="s">
        <v>121</v>
      </c>
      <c r="F1766" t="s">
        <v>148</v>
      </c>
      <c r="J1766" t="s">
        <v>146</v>
      </c>
      <c r="K1766" t="s">
        <v>146</v>
      </c>
      <c r="L1766" t="s">
        <v>146</v>
      </c>
      <c r="M1766" t="s">
        <v>146</v>
      </c>
      <c r="N1766" t="s">
        <v>146</v>
      </c>
      <c r="O1766" t="s">
        <v>146</v>
      </c>
      <c r="BB1766">
        <v>0</v>
      </c>
    </row>
    <row r="1767" spans="1:54" x14ac:dyDescent="0.25">
      <c r="A1767">
        <v>339895</v>
      </c>
      <c r="B1767" t="s">
        <v>121</v>
      </c>
      <c r="J1767" t="s">
        <v>146</v>
      </c>
      <c r="K1767" t="s">
        <v>146</v>
      </c>
      <c r="L1767" t="s">
        <v>146</v>
      </c>
      <c r="M1767" t="s">
        <v>146</v>
      </c>
      <c r="N1767" t="s">
        <v>146</v>
      </c>
      <c r="O1767" t="s">
        <v>146</v>
      </c>
      <c r="BB1767">
        <v>0</v>
      </c>
    </row>
    <row r="1768" spans="1:54" x14ac:dyDescent="0.25">
      <c r="A1768">
        <v>339896</v>
      </c>
      <c r="B1768" t="s">
        <v>121</v>
      </c>
      <c r="D1768" t="s">
        <v>148</v>
      </c>
      <c r="E1768" t="s">
        <v>148</v>
      </c>
      <c r="F1768" t="s">
        <v>148</v>
      </c>
      <c r="G1768" t="s">
        <v>148</v>
      </c>
      <c r="H1768" t="s">
        <v>148</v>
      </c>
      <c r="I1768" t="s">
        <v>148</v>
      </c>
      <c r="J1768" t="s">
        <v>146</v>
      </c>
      <c r="K1768" t="s">
        <v>146</v>
      </c>
      <c r="L1768" t="s">
        <v>146</v>
      </c>
      <c r="M1768" t="s">
        <v>146</v>
      </c>
      <c r="N1768" t="s">
        <v>146</v>
      </c>
      <c r="O1768" t="s">
        <v>146</v>
      </c>
      <c r="BB1768">
        <v>0</v>
      </c>
    </row>
    <row r="1769" spans="1:54" x14ac:dyDescent="0.25">
      <c r="A1769">
        <v>339897</v>
      </c>
      <c r="B1769" t="s">
        <v>121</v>
      </c>
      <c r="D1769" t="s">
        <v>148</v>
      </c>
      <c r="F1769" t="s">
        <v>148</v>
      </c>
      <c r="G1769" t="s">
        <v>148</v>
      </c>
      <c r="H1769" t="s">
        <v>148</v>
      </c>
      <c r="I1769" t="s">
        <v>148</v>
      </c>
      <c r="J1769" t="s">
        <v>146</v>
      </c>
      <c r="K1769" t="s">
        <v>146</v>
      </c>
      <c r="L1769" t="s">
        <v>146</v>
      </c>
      <c r="M1769" t="s">
        <v>146</v>
      </c>
      <c r="N1769" t="s">
        <v>146</v>
      </c>
      <c r="O1769" t="s">
        <v>146</v>
      </c>
      <c r="BB1769">
        <v>0</v>
      </c>
    </row>
    <row r="1770" spans="1:54" x14ac:dyDescent="0.25">
      <c r="A1770">
        <v>339898</v>
      </c>
      <c r="B1770" t="s">
        <v>121</v>
      </c>
      <c r="J1770" t="s">
        <v>146</v>
      </c>
      <c r="K1770" t="s">
        <v>146</v>
      </c>
      <c r="L1770" t="s">
        <v>146</v>
      </c>
      <c r="M1770" t="s">
        <v>146</v>
      </c>
      <c r="N1770" t="s">
        <v>146</v>
      </c>
      <c r="O1770" t="s">
        <v>146</v>
      </c>
      <c r="BB1770">
        <v>0</v>
      </c>
    </row>
    <row r="1771" spans="1:54" x14ac:dyDescent="0.25">
      <c r="A1771">
        <v>339899</v>
      </c>
      <c r="B1771" t="s">
        <v>121</v>
      </c>
      <c r="C1771" t="s">
        <v>148</v>
      </c>
      <c r="D1771" t="s">
        <v>148</v>
      </c>
      <c r="E1771" t="s">
        <v>148</v>
      </c>
      <c r="F1771" t="s">
        <v>148</v>
      </c>
      <c r="G1771" t="s">
        <v>148</v>
      </c>
      <c r="H1771" t="s">
        <v>148</v>
      </c>
      <c r="I1771" t="s">
        <v>148</v>
      </c>
      <c r="J1771" t="s">
        <v>146</v>
      </c>
      <c r="K1771" t="s">
        <v>146</v>
      </c>
      <c r="L1771" t="s">
        <v>146</v>
      </c>
      <c r="M1771" t="s">
        <v>146</v>
      </c>
      <c r="N1771" t="s">
        <v>146</v>
      </c>
      <c r="O1771" t="s">
        <v>146</v>
      </c>
      <c r="BB1771">
        <v>0</v>
      </c>
    </row>
    <row r="1772" spans="1:54" x14ac:dyDescent="0.25">
      <c r="A1772">
        <v>339900</v>
      </c>
      <c r="B1772" t="s">
        <v>121</v>
      </c>
      <c r="C1772" t="s">
        <v>148</v>
      </c>
      <c r="D1772" t="s">
        <v>148</v>
      </c>
      <c r="F1772" t="s">
        <v>148</v>
      </c>
      <c r="H1772" t="s">
        <v>148</v>
      </c>
      <c r="I1772" t="s">
        <v>148</v>
      </c>
      <c r="J1772" t="s">
        <v>146</v>
      </c>
      <c r="K1772" t="s">
        <v>146</v>
      </c>
      <c r="L1772" t="s">
        <v>146</v>
      </c>
      <c r="M1772" t="s">
        <v>146</v>
      </c>
      <c r="N1772" t="s">
        <v>146</v>
      </c>
      <c r="O1772" t="s">
        <v>146</v>
      </c>
      <c r="BB1772">
        <v>0</v>
      </c>
    </row>
    <row r="1773" spans="1:54" x14ac:dyDescent="0.25">
      <c r="A1773">
        <v>339901</v>
      </c>
      <c r="B1773" t="s">
        <v>121</v>
      </c>
      <c r="C1773" t="s">
        <v>148</v>
      </c>
      <c r="D1773" t="s">
        <v>148</v>
      </c>
      <c r="E1773" t="s">
        <v>146</v>
      </c>
      <c r="F1773" t="s">
        <v>148</v>
      </c>
      <c r="H1773" t="s">
        <v>148</v>
      </c>
      <c r="I1773" t="s">
        <v>146</v>
      </c>
      <c r="J1773" t="s">
        <v>146</v>
      </c>
      <c r="K1773" t="s">
        <v>146</v>
      </c>
      <c r="L1773" t="s">
        <v>146</v>
      </c>
      <c r="M1773" t="s">
        <v>146</v>
      </c>
      <c r="N1773" t="s">
        <v>146</v>
      </c>
      <c r="O1773" t="s">
        <v>146</v>
      </c>
      <c r="BB1773">
        <v>0</v>
      </c>
    </row>
    <row r="1774" spans="1:54" x14ac:dyDescent="0.25">
      <c r="A1774">
        <v>339903</v>
      </c>
      <c r="B1774" t="s">
        <v>121</v>
      </c>
      <c r="F1774" t="s">
        <v>148</v>
      </c>
      <c r="J1774" t="s">
        <v>146</v>
      </c>
      <c r="K1774" t="s">
        <v>146</v>
      </c>
      <c r="L1774" t="s">
        <v>146</v>
      </c>
      <c r="M1774" t="s">
        <v>146</v>
      </c>
      <c r="N1774" t="s">
        <v>146</v>
      </c>
      <c r="O1774" t="s">
        <v>146</v>
      </c>
      <c r="BB1774">
        <v>0</v>
      </c>
    </row>
    <row r="1775" spans="1:54" x14ac:dyDescent="0.25">
      <c r="A1775">
        <v>339904</v>
      </c>
      <c r="B1775" t="s">
        <v>121</v>
      </c>
      <c r="F1775" t="s">
        <v>148</v>
      </c>
      <c r="J1775" t="s">
        <v>146</v>
      </c>
      <c r="K1775" t="s">
        <v>146</v>
      </c>
      <c r="L1775" t="s">
        <v>146</v>
      </c>
      <c r="M1775" t="s">
        <v>146</v>
      </c>
      <c r="N1775" t="s">
        <v>146</v>
      </c>
      <c r="O1775" t="s">
        <v>146</v>
      </c>
      <c r="BB1775">
        <v>0</v>
      </c>
    </row>
    <row r="1776" spans="1:54" x14ac:dyDescent="0.25">
      <c r="A1776">
        <v>339905</v>
      </c>
      <c r="B1776" t="s">
        <v>121</v>
      </c>
      <c r="E1776" t="s">
        <v>148</v>
      </c>
      <c r="F1776" t="s">
        <v>148</v>
      </c>
      <c r="H1776" t="s">
        <v>148</v>
      </c>
      <c r="J1776" t="s">
        <v>146</v>
      </c>
      <c r="K1776" t="s">
        <v>146</v>
      </c>
      <c r="L1776" t="s">
        <v>146</v>
      </c>
      <c r="M1776" t="s">
        <v>146</v>
      </c>
      <c r="N1776" t="s">
        <v>146</v>
      </c>
      <c r="O1776" t="s">
        <v>146</v>
      </c>
      <c r="BB1776">
        <v>0</v>
      </c>
    </row>
    <row r="1777" spans="1:54" x14ac:dyDescent="0.25">
      <c r="A1777">
        <v>339906</v>
      </c>
      <c r="B1777" t="s">
        <v>121</v>
      </c>
      <c r="D1777" t="s">
        <v>146</v>
      </c>
      <c r="F1777" t="s">
        <v>146</v>
      </c>
      <c r="G1777" t="s">
        <v>148</v>
      </c>
      <c r="I1777" t="s">
        <v>148</v>
      </c>
      <c r="J1777" t="s">
        <v>146</v>
      </c>
      <c r="K1777" t="s">
        <v>146</v>
      </c>
      <c r="L1777" t="s">
        <v>146</v>
      </c>
      <c r="M1777" t="s">
        <v>146</v>
      </c>
      <c r="N1777" t="s">
        <v>146</v>
      </c>
      <c r="O1777" t="s">
        <v>146</v>
      </c>
      <c r="BB1777">
        <v>0</v>
      </c>
    </row>
    <row r="1778" spans="1:54" x14ac:dyDescent="0.25">
      <c r="A1778">
        <v>339908</v>
      </c>
      <c r="B1778" t="s">
        <v>121</v>
      </c>
      <c r="C1778" t="s">
        <v>148</v>
      </c>
      <c r="D1778" t="s">
        <v>148</v>
      </c>
      <c r="E1778" t="s">
        <v>146</v>
      </c>
      <c r="F1778" t="s">
        <v>148</v>
      </c>
      <c r="G1778" t="s">
        <v>148</v>
      </c>
      <c r="H1778" t="s">
        <v>148</v>
      </c>
      <c r="I1778" t="s">
        <v>148</v>
      </c>
      <c r="J1778" t="s">
        <v>146</v>
      </c>
      <c r="K1778" t="s">
        <v>146</v>
      </c>
      <c r="L1778" t="s">
        <v>146</v>
      </c>
      <c r="M1778" t="s">
        <v>146</v>
      </c>
      <c r="N1778" t="s">
        <v>146</v>
      </c>
      <c r="O1778" t="s">
        <v>146</v>
      </c>
      <c r="BB1778">
        <v>0</v>
      </c>
    </row>
    <row r="1779" spans="1:54" x14ac:dyDescent="0.25">
      <c r="A1779">
        <v>339909</v>
      </c>
      <c r="B1779" t="s">
        <v>121</v>
      </c>
      <c r="F1779" t="s">
        <v>148</v>
      </c>
      <c r="J1779" t="s">
        <v>146</v>
      </c>
      <c r="K1779" t="s">
        <v>146</v>
      </c>
      <c r="L1779" t="s">
        <v>146</v>
      </c>
      <c r="M1779" t="s">
        <v>146</v>
      </c>
      <c r="N1779" t="s">
        <v>146</v>
      </c>
      <c r="O1779" t="s">
        <v>146</v>
      </c>
      <c r="BB1779">
        <v>0</v>
      </c>
    </row>
    <row r="1780" spans="1:54" x14ac:dyDescent="0.25">
      <c r="A1780">
        <v>339910</v>
      </c>
      <c r="B1780" t="s">
        <v>121</v>
      </c>
      <c r="D1780" t="s">
        <v>148</v>
      </c>
      <c r="E1780" t="s">
        <v>148</v>
      </c>
      <c r="F1780" t="s">
        <v>148</v>
      </c>
      <c r="G1780" t="s">
        <v>148</v>
      </c>
      <c r="H1780" t="s">
        <v>148</v>
      </c>
      <c r="I1780" t="s">
        <v>148</v>
      </c>
      <c r="J1780" t="s">
        <v>146</v>
      </c>
      <c r="K1780" t="s">
        <v>146</v>
      </c>
      <c r="L1780" t="s">
        <v>146</v>
      </c>
      <c r="M1780" t="s">
        <v>146</v>
      </c>
      <c r="N1780" t="s">
        <v>146</v>
      </c>
      <c r="O1780" t="s">
        <v>146</v>
      </c>
      <c r="BB1780">
        <v>0</v>
      </c>
    </row>
    <row r="1781" spans="1:54" x14ac:dyDescent="0.25">
      <c r="A1781">
        <v>339911</v>
      </c>
      <c r="B1781" t="s">
        <v>121</v>
      </c>
      <c r="F1781" t="s">
        <v>148</v>
      </c>
      <c r="J1781" t="s">
        <v>146</v>
      </c>
      <c r="K1781" t="s">
        <v>146</v>
      </c>
      <c r="L1781" t="s">
        <v>146</v>
      </c>
      <c r="M1781" t="s">
        <v>146</v>
      </c>
      <c r="N1781" t="s">
        <v>146</v>
      </c>
      <c r="O1781" t="s">
        <v>146</v>
      </c>
      <c r="BB1781">
        <v>0</v>
      </c>
    </row>
    <row r="1782" spans="1:54" x14ac:dyDescent="0.25">
      <c r="A1782">
        <v>339912</v>
      </c>
      <c r="B1782" t="s">
        <v>121</v>
      </c>
      <c r="F1782" t="s">
        <v>148</v>
      </c>
      <c r="H1782" t="s">
        <v>148</v>
      </c>
      <c r="J1782" t="s">
        <v>146</v>
      </c>
      <c r="K1782" t="s">
        <v>146</v>
      </c>
      <c r="L1782" t="s">
        <v>146</v>
      </c>
      <c r="M1782" t="s">
        <v>146</v>
      </c>
      <c r="N1782" t="s">
        <v>146</v>
      </c>
      <c r="O1782" t="s">
        <v>146</v>
      </c>
      <c r="BB1782">
        <v>0</v>
      </c>
    </row>
    <row r="1783" spans="1:54" x14ac:dyDescent="0.25">
      <c r="A1783">
        <v>339913</v>
      </c>
      <c r="B1783" t="s">
        <v>121</v>
      </c>
      <c r="D1783" t="s">
        <v>148</v>
      </c>
      <c r="G1783" t="s">
        <v>148</v>
      </c>
      <c r="H1783" t="s">
        <v>148</v>
      </c>
      <c r="J1783" t="s">
        <v>146</v>
      </c>
      <c r="K1783" t="s">
        <v>146</v>
      </c>
      <c r="L1783" t="s">
        <v>146</v>
      </c>
      <c r="M1783" t="s">
        <v>146</v>
      </c>
      <c r="N1783" t="s">
        <v>146</v>
      </c>
      <c r="O1783" t="s">
        <v>146</v>
      </c>
      <c r="BB1783">
        <v>0</v>
      </c>
    </row>
    <row r="1784" spans="1:54" x14ac:dyDescent="0.25">
      <c r="A1784">
        <v>339914</v>
      </c>
      <c r="B1784" t="s">
        <v>121</v>
      </c>
      <c r="F1784" t="s">
        <v>148</v>
      </c>
      <c r="G1784" t="s">
        <v>148</v>
      </c>
      <c r="H1784" t="s">
        <v>148</v>
      </c>
      <c r="J1784" t="s">
        <v>146</v>
      </c>
      <c r="K1784" t="s">
        <v>146</v>
      </c>
      <c r="L1784" t="s">
        <v>146</v>
      </c>
      <c r="M1784" t="s">
        <v>146</v>
      </c>
      <c r="N1784" t="s">
        <v>146</v>
      </c>
      <c r="O1784" t="s">
        <v>146</v>
      </c>
      <c r="BB1784">
        <v>0</v>
      </c>
    </row>
    <row r="1785" spans="1:54" x14ac:dyDescent="0.25">
      <c r="A1785">
        <v>339915</v>
      </c>
      <c r="B1785" t="s">
        <v>121</v>
      </c>
      <c r="D1785" t="s">
        <v>148</v>
      </c>
      <c r="F1785" t="s">
        <v>146</v>
      </c>
      <c r="G1785" t="s">
        <v>146</v>
      </c>
      <c r="I1785" t="s">
        <v>148</v>
      </c>
      <c r="J1785" t="s">
        <v>146</v>
      </c>
      <c r="K1785" t="s">
        <v>146</v>
      </c>
      <c r="L1785" t="s">
        <v>146</v>
      </c>
      <c r="M1785" t="s">
        <v>146</v>
      </c>
      <c r="N1785" t="s">
        <v>146</v>
      </c>
      <c r="O1785" t="s">
        <v>146</v>
      </c>
      <c r="BB1785">
        <v>0</v>
      </c>
    </row>
    <row r="1786" spans="1:54" x14ac:dyDescent="0.25">
      <c r="A1786">
        <v>339917</v>
      </c>
      <c r="B1786" t="s">
        <v>121</v>
      </c>
      <c r="F1786" t="s">
        <v>148</v>
      </c>
      <c r="G1786" t="s">
        <v>148</v>
      </c>
      <c r="I1786" t="s">
        <v>148</v>
      </c>
      <c r="J1786" t="s">
        <v>146</v>
      </c>
      <c r="K1786" t="s">
        <v>146</v>
      </c>
      <c r="L1786" t="s">
        <v>146</v>
      </c>
      <c r="M1786" t="s">
        <v>146</v>
      </c>
      <c r="N1786" t="s">
        <v>146</v>
      </c>
      <c r="O1786" t="s">
        <v>146</v>
      </c>
      <c r="BB1786">
        <v>0</v>
      </c>
    </row>
    <row r="1787" spans="1:54" x14ac:dyDescent="0.25">
      <c r="A1787">
        <v>339918</v>
      </c>
      <c r="B1787" t="s">
        <v>121</v>
      </c>
      <c r="E1787" t="s">
        <v>148</v>
      </c>
      <c r="F1787" t="s">
        <v>148</v>
      </c>
      <c r="G1787" t="s">
        <v>146</v>
      </c>
      <c r="J1787" t="s">
        <v>146</v>
      </c>
      <c r="K1787" t="s">
        <v>146</v>
      </c>
      <c r="L1787" t="s">
        <v>146</v>
      </c>
      <c r="M1787" t="s">
        <v>146</v>
      </c>
      <c r="N1787" t="s">
        <v>146</v>
      </c>
      <c r="O1787" t="s">
        <v>146</v>
      </c>
      <c r="BB1787">
        <v>0</v>
      </c>
    </row>
    <row r="1788" spans="1:54" x14ac:dyDescent="0.25">
      <c r="A1788">
        <v>339919</v>
      </c>
      <c r="B1788" t="s">
        <v>121</v>
      </c>
      <c r="C1788" t="s">
        <v>148</v>
      </c>
      <c r="F1788" t="s">
        <v>148</v>
      </c>
      <c r="G1788" t="s">
        <v>148</v>
      </c>
      <c r="I1788" t="s">
        <v>148</v>
      </c>
      <c r="J1788" t="s">
        <v>146</v>
      </c>
      <c r="K1788" t="s">
        <v>146</v>
      </c>
      <c r="L1788" t="s">
        <v>146</v>
      </c>
      <c r="M1788" t="s">
        <v>146</v>
      </c>
      <c r="N1788" t="s">
        <v>146</v>
      </c>
      <c r="O1788" t="s">
        <v>146</v>
      </c>
      <c r="BB1788">
        <v>0</v>
      </c>
    </row>
    <row r="1789" spans="1:54" x14ac:dyDescent="0.25">
      <c r="A1789">
        <v>339920</v>
      </c>
      <c r="B1789" t="s">
        <v>121</v>
      </c>
      <c r="C1789" t="s">
        <v>146</v>
      </c>
      <c r="D1789" t="s">
        <v>146</v>
      </c>
      <c r="E1789" t="s">
        <v>146</v>
      </c>
      <c r="F1789" t="s">
        <v>146</v>
      </c>
      <c r="G1789" t="s">
        <v>146</v>
      </c>
      <c r="H1789" t="s">
        <v>148</v>
      </c>
      <c r="I1789" t="s">
        <v>148</v>
      </c>
      <c r="J1789" t="s">
        <v>146</v>
      </c>
      <c r="K1789" t="s">
        <v>146</v>
      </c>
      <c r="L1789" t="s">
        <v>146</v>
      </c>
      <c r="M1789" t="s">
        <v>146</v>
      </c>
      <c r="N1789" t="s">
        <v>146</v>
      </c>
      <c r="O1789" t="s">
        <v>146</v>
      </c>
      <c r="BB1789">
        <v>0</v>
      </c>
    </row>
    <row r="1790" spans="1:54" x14ac:dyDescent="0.25">
      <c r="A1790">
        <v>339923</v>
      </c>
      <c r="B1790" t="s">
        <v>121</v>
      </c>
      <c r="C1790" t="s">
        <v>148</v>
      </c>
      <c r="D1790" t="s">
        <v>148</v>
      </c>
      <c r="E1790" t="s">
        <v>146</v>
      </c>
      <c r="F1790" t="s">
        <v>148</v>
      </c>
      <c r="G1790" t="s">
        <v>146</v>
      </c>
      <c r="H1790" t="s">
        <v>146</v>
      </c>
      <c r="I1790" t="s">
        <v>146</v>
      </c>
      <c r="J1790" t="s">
        <v>146</v>
      </c>
      <c r="K1790" t="s">
        <v>146</v>
      </c>
      <c r="L1790" t="s">
        <v>146</v>
      </c>
      <c r="M1790" t="s">
        <v>146</v>
      </c>
      <c r="N1790" t="s">
        <v>146</v>
      </c>
      <c r="O1790" t="s">
        <v>146</v>
      </c>
      <c r="BB1790">
        <v>0</v>
      </c>
    </row>
    <row r="1791" spans="1:54" x14ac:dyDescent="0.25">
      <c r="A1791">
        <v>339925</v>
      </c>
      <c r="B1791" t="s">
        <v>121</v>
      </c>
      <c r="C1791" t="s">
        <v>148</v>
      </c>
      <c r="E1791" t="s">
        <v>148</v>
      </c>
      <c r="F1791" t="s">
        <v>148</v>
      </c>
      <c r="G1791" t="s">
        <v>148</v>
      </c>
      <c r="J1791" t="s">
        <v>146</v>
      </c>
      <c r="K1791" t="s">
        <v>146</v>
      </c>
      <c r="L1791" t="s">
        <v>146</v>
      </c>
      <c r="M1791" t="s">
        <v>146</v>
      </c>
      <c r="N1791" t="s">
        <v>146</v>
      </c>
      <c r="O1791" t="s">
        <v>146</v>
      </c>
      <c r="BB1791">
        <v>0</v>
      </c>
    </row>
    <row r="1792" spans="1:54" x14ac:dyDescent="0.25">
      <c r="A1792">
        <v>339927</v>
      </c>
      <c r="B1792" t="s">
        <v>121</v>
      </c>
      <c r="D1792" t="s">
        <v>148</v>
      </c>
      <c r="F1792" t="s">
        <v>148</v>
      </c>
      <c r="G1792" t="s">
        <v>148</v>
      </c>
      <c r="I1792" t="s">
        <v>148</v>
      </c>
      <c r="J1792" t="s">
        <v>146</v>
      </c>
      <c r="K1792" t="s">
        <v>146</v>
      </c>
      <c r="L1792" t="s">
        <v>146</v>
      </c>
      <c r="M1792" t="s">
        <v>146</v>
      </c>
      <c r="N1792" t="s">
        <v>146</v>
      </c>
      <c r="O1792" t="s">
        <v>146</v>
      </c>
      <c r="BB1792">
        <v>0</v>
      </c>
    </row>
    <row r="1793" spans="1:54" x14ac:dyDescent="0.25">
      <c r="A1793">
        <v>339929</v>
      </c>
      <c r="B1793" t="s">
        <v>121</v>
      </c>
      <c r="D1793" t="s">
        <v>146</v>
      </c>
      <c r="E1793" t="s">
        <v>148</v>
      </c>
      <c r="F1793" t="s">
        <v>148</v>
      </c>
      <c r="G1793" t="s">
        <v>146</v>
      </c>
      <c r="J1793" t="s">
        <v>146</v>
      </c>
      <c r="K1793" t="s">
        <v>146</v>
      </c>
      <c r="L1793" t="s">
        <v>146</v>
      </c>
      <c r="M1793" t="s">
        <v>146</v>
      </c>
      <c r="N1793" t="s">
        <v>146</v>
      </c>
      <c r="O1793" t="s">
        <v>146</v>
      </c>
      <c r="BB1793">
        <v>0</v>
      </c>
    </row>
    <row r="1794" spans="1:54" x14ac:dyDescent="0.25">
      <c r="A1794">
        <v>339930</v>
      </c>
      <c r="B1794" t="s">
        <v>121</v>
      </c>
      <c r="F1794" t="s">
        <v>148</v>
      </c>
      <c r="G1794" t="s">
        <v>148</v>
      </c>
      <c r="J1794" t="s">
        <v>146</v>
      </c>
      <c r="K1794" t="s">
        <v>146</v>
      </c>
      <c r="L1794" t="s">
        <v>146</v>
      </c>
      <c r="M1794" t="s">
        <v>146</v>
      </c>
      <c r="N1794" t="s">
        <v>146</v>
      </c>
      <c r="O1794" t="s">
        <v>146</v>
      </c>
      <c r="BB1794">
        <v>0</v>
      </c>
    </row>
    <row r="1795" spans="1:54" x14ac:dyDescent="0.25">
      <c r="A1795">
        <v>339931</v>
      </c>
      <c r="B1795" t="s">
        <v>121</v>
      </c>
      <c r="C1795" t="s">
        <v>148</v>
      </c>
      <c r="D1795" t="s">
        <v>146</v>
      </c>
      <c r="E1795" t="s">
        <v>148</v>
      </c>
      <c r="F1795" t="s">
        <v>146</v>
      </c>
      <c r="G1795" t="s">
        <v>146</v>
      </c>
      <c r="H1795" t="s">
        <v>146</v>
      </c>
      <c r="I1795" t="s">
        <v>146</v>
      </c>
      <c r="J1795" t="s">
        <v>146</v>
      </c>
      <c r="K1795" t="s">
        <v>146</v>
      </c>
      <c r="L1795" t="s">
        <v>146</v>
      </c>
      <c r="M1795" t="s">
        <v>146</v>
      </c>
      <c r="N1795" t="s">
        <v>146</v>
      </c>
      <c r="O1795" t="s">
        <v>146</v>
      </c>
      <c r="BB1795">
        <v>0</v>
      </c>
    </row>
    <row r="1796" spans="1:54" x14ac:dyDescent="0.25">
      <c r="A1796">
        <v>339935</v>
      </c>
      <c r="B1796" t="s">
        <v>121</v>
      </c>
      <c r="D1796" t="s">
        <v>148</v>
      </c>
      <c r="E1796" t="s">
        <v>148</v>
      </c>
      <c r="F1796" t="s">
        <v>148</v>
      </c>
      <c r="G1796" t="s">
        <v>148</v>
      </c>
      <c r="J1796" t="s">
        <v>146</v>
      </c>
      <c r="K1796" t="s">
        <v>146</v>
      </c>
      <c r="L1796" t="s">
        <v>146</v>
      </c>
      <c r="M1796" t="s">
        <v>146</v>
      </c>
      <c r="N1796" t="s">
        <v>146</v>
      </c>
      <c r="O1796" t="s">
        <v>146</v>
      </c>
      <c r="BB1796">
        <v>0</v>
      </c>
    </row>
    <row r="1797" spans="1:54" x14ac:dyDescent="0.25">
      <c r="A1797">
        <v>339938</v>
      </c>
      <c r="B1797" t="s">
        <v>121</v>
      </c>
      <c r="D1797" t="s">
        <v>148</v>
      </c>
      <c r="E1797" t="s">
        <v>148</v>
      </c>
      <c r="F1797" t="s">
        <v>148</v>
      </c>
      <c r="G1797" t="s">
        <v>148</v>
      </c>
      <c r="J1797" t="s">
        <v>146</v>
      </c>
      <c r="K1797" t="s">
        <v>146</v>
      </c>
      <c r="L1797" t="s">
        <v>146</v>
      </c>
      <c r="M1797" t="s">
        <v>146</v>
      </c>
      <c r="N1797" t="s">
        <v>146</v>
      </c>
      <c r="O1797" t="s">
        <v>146</v>
      </c>
      <c r="BB1797">
        <v>0</v>
      </c>
    </row>
    <row r="1798" spans="1:54" x14ac:dyDescent="0.25">
      <c r="A1798">
        <v>339939</v>
      </c>
      <c r="B1798" t="s">
        <v>121</v>
      </c>
      <c r="C1798" t="s">
        <v>148</v>
      </c>
      <c r="D1798" t="s">
        <v>146</v>
      </c>
      <c r="E1798" t="s">
        <v>148</v>
      </c>
      <c r="F1798" t="s">
        <v>148</v>
      </c>
      <c r="G1798" t="s">
        <v>146</v>
      </c>
      <c r="H1798" t="s">
        <v>148</v>
      </c>
      <c r="I1798" t="s">
        <v>148</v>
      </c>
      <c r="J1798" t="s">
        <v>146</v>
      </c>
      <c r="K1798" t="s">
        <v>146</v>
      </c>
      <c r="L1798" t="s">
        <v>146</v>
      </c>
      <c r="M1798" t="s">
        <v>146</v>
      </c>
      <c r="N1798" t="s">
        <v>146</v>
      </c>
      <c r="O1798" t="s">
        <v>146</v>
      </c>
      <c r="BB1798">
        <v>0</v>
      </c>
    </row>
    <row r="1799" spans="1:54" x14ac:dyDescent="0.25">
      <c r="A1799">
        <v>339940</v>
      </c>
      <c r="B1799" t="s">
        <v>121</v>
      </c>
      <c r="G1799" t="s">
        <v>148</v>
      </c>
      <c r="J1799" t="s">
        <v>146</v>
      </c>
      <c r="K1799" t="s">
        <v>146</v>
      </c>
      <c r="L1799" t="s">
        <v>146</v>
      </c>
      <c r="M1799" t="s">
        <v>146</v>
      </c>
      <c r="N1799" t="s">
        <v>146</v>
      </c>
      <c r="O1799" t="s">
        <v>146</v>
      </c>
      <c r="BB1799">
        <v>0</v>
      </c>
    </row>
    <row r="1800" spans="1:54" x14ac:dyDescent="0.25">
      <c r="A1800">
        <v>339941</v>
      </c>
      <c r="B1800" t="s">
        <v>121</v>
      </c>
      <c r="C1800" t="s">
        <v>148</v>
      </c>
      <c r="D1800" t="s">
        <v>148</v>
      </c>
      <c r="E1800" t="s">
        <v>146</v>
      </c>
      <c r="F1800" t="s">
        <v>146</v>
      </c>
      <c r="G1800" t="s">
        <v>146</v>
      </c>
      <c r="H1800" t="s">
        <v>148</v>
      </c>
      <c r="J1800" t="s">
        <v>146</v>
      </c>
      <c r="K1800" t="s">
        <v>146</v>
      </c>
      <c r="L1800" t="s">
        <v>146</v>
      </c>
      <c r="M1800" t="s">
        <v>146</v>
      </c>
      <c r="N1800" t="s">
        <v>146</v>
      </c>
      <c r="O1800" t="s">
        <v>146</v>
      </c>
      <c r="BB1800">
        <v>0</v>
      </c>
    </row>
    <row r="1801" spans="1:54" x14ac:dyDescent="0.25">
      <c r="A1801">
        <v>339945</v>
      </c>
      <c r="B1801" t="s">
        <v>121</v>
      </c>
      <c r="D1801" t="s">
        <v>148</v>
      </c>
      <c r="E1801" t="s">
        <v>148</v>
      </c>
      <c r="F1801" t="s">
        <v>148</v>
      </c>
      <c r="I1801" t="s">
        <v>148</v>
      </c>
      <c r="J1801" t="s">
        <v>146</v>
      </c>
      <c r="K1801" t="s">
        <v>146</v>
      </c>
      <c r="L1801" t="s">
        <v>146</v>
      </c>
      <c r="M1801" t="s">
        <v>146</v>
      </c>
      <c r="N1801" t="s">
        <v>146</v>
      </c>
      <c r="O1801" t="s">
        <v>146</v>
      </c>
      <c r="BB1801">
        <v>0</v>
      </c>
    </row>
    <row r="1802" spans="1:54" x14ac:dyDescent="0.25">
      <c r="A1802">
        <v>339946</v>
      </c>
      <c r="B1802" t="s">
        <v>121</v>
      </c>
      <c r="D1802" t="s">
        <v>148</v>
      </c>
      <c r="E1802" t="s">
        <v>148</v>
      </c>
      <c r="F1802" t="s">
        <v>148</v>
      </c>
      <c r="G1802" t="s">
        <v>148</v>
      </c>
      <c r="J1802" t="s">
        <v>146</v>
      </c>
      <c r="K1802" t="s">
        <v>146</v>
      </c>
      <c r="L1802" t="s">
        <v>146</v>
      </c>
      <c r="M1802" t="s">
        <v>146</v>
      </c>
      <c r="N1802" t="s">
        <v>146</v>
      </c>
      <c r="O1802" t="s">
        <v>146</v>
      </c>
      <c r="BB1802">
        <v>0</v>
      </c>
    </row>
    <row r="1803" spans="1:54" x14ac:dyDescent="0.25">
      <c r="A1803">
        <v>339947</v>
      </c>
      <c r="B1803" t="s">
        <v>121</v>
      </c>
      <c r="F1803" t="s">
        <v>146</v>
      </c>
      <c r="G1803" t="s">
        <v>146</v>
      </c>
      <c r="J1803" t="s">
        <v>146</v>
      </c>
      <c r="K1803" t="s">
        <v>146</v>
      </c>
      <c r="L1803" t="s">
        <v>146</v>
      </c>
      <c r="M1803" t="s">
        <v>146</v>
      </c>
      <c r="N1803" t="s">
        <v>146</v>
      </c>
      <c r="O1803" t="s">
        <v>146</v>
      </c>
      <c r="BB1803">
        <v>0</v>
      </c>
    </row>
    <row r="1804" spans="1:54" x14ac:dyDescent="0.25">
      <c r="A1804">
        <v>339951</v>
      </c>
      <c r="B1804" t="s">
        <v>121</v>
      </c>
      <c r="C1804" t="s">
        <v>148</v>
      </c>
      <c r="D1804" t="s">
        <v>146</v>
      </c>
      <c r="E1804" t="s">
        <v>146</v>
      </c>
      <c r="F1804" t="s">
        <v>146</v>
      </c>
      <c r="G1804" t="s">
        <v>146</v>
      </c>
      <c r="J1804" t="s">
        <v>146</v>
      </c>
      <c r="K1804" t="s">
        <v>146</v>
      </c>
      <c r="L1804" t="s">
        <v>146</v>
      </c>
      <c r="M1804" t="s">
        <v>146</v>
      </c>
      <c r="N1804" t="s">
        <v>146</v>
      </c>
      <c r="O1804" t="s">
        <v>146</v>
      </c>
      <c r="BB1804">
        <v>0</v>
      </c>
    </row>
    <row r="1805" spans="1:54" x14ac:dyDescent="0.25">
      <c r="A1805">
        <v>339952</v>
      </c>
      <c r="B1805" t="s">
        <v>121</v>
      </c>
      <c r="E1805" t="s">
        <v>146</v>
      </c>
      <c r="F1805" t="s">
        <v>148</v>
      </c>
      <c r="H1805" t="s">
        <v>146</v>
      </c>
      <c r="I1805" t="s">
        <v>146</v>
      </c>
      <c r="J1805" t="s">
        <v>146</v>
      </c>
      <c r="K1805" t="s">
        <v>146</v>
      </c>
      <c r="L1805" t="s">
        <v>146</v>
      </c>
      <c r="M1805" t="s">
        <v>146</v>
      </c>
      <c r="N1805" t="s">
        <v>146</v>
      </c>
      <c r="O1805" t="s">
        <v>146</v>
      </c>
      <c r="BB1805">
        <v>0</v>
      </c>
    </row>
    <row r="1806" spans="1:54" x14ac:dyDescent="0.25">
      <c r="A1806">
        <v>339953</v>
      </c>
      <c r="B1806" t="s">
        <v>121</v>
      </c>
      <c r="D1806" t="s">
        <v>146</v>
      </c>
      <c r="F1806" t="s">
        <v>148</v>
      </c>
      <c r="G1806" t="s">
        <v>146</v>
      </c>
      <c r="I1806" t="s">
        <v>148</v>
      </c>
      <c r="J1806" t="s">
        <v>146</v>
      </c>
      <c r="K1806" t="s">
        <v>146</v>
      </c>
      <c r="L1806" t="s">
        <v>146</v>
      </c>
      <c r="M1806" t="s">
        <v>146</v>
      </c>
      <c r="N1806" t="s">
        <v>146</v>
      </c>
      <c r="O1806" t="s">
        <v>146</v>
      </c>
      <c r="BB1806">
        <v>0</v>
      </c>
    </row>
    <row r="1807" spans="1:54" x14ac:dyDescent="0.25">
      <c r="A1807">
        <v>339956</v>
      </c>
      <c r="B1807" t="s">
        <v>121</v>
      </c>
      <c r="D1807" t="s">
        <v>148</v>
      </c>
      <c r="E1807" t="s">
        <v>148</v>
      </c>
      <c r="F1807" t="s">
        <v>148</v>
      </c>
      <c r="G1807" t="s">
        <v>148</v>
      </c>
      <c r="H1807" t="s">
        <v>148</v>
      </c>
      <c r="J1807" t="s">
        <v>146</v>
      </c>
      <c r="K1807" t="s">
        <v>146</v>
      </c>
      <c r="L1807" t="s">
        <v>146</v>
      </c>
      <c r="M1807" t="s">
        <v>146</v>
      </c>
      <c r="N1807" t="s">
        <v>146</v>
      </c>
      <c r="O1807" t="s">
        <v>146</v>
      </c>
      <c r="BB1807">
        <v>0</v>
      </c>
    </row>
    <row r="1808" spans="1:54" x14ac:dyDescent="0.25">
      <c r="A1808">
        <v>339957</v>
      </c>
      <c r="B1808" t="s">
        <v>121</v>
      </c>
      <c r="C1808" t="s">
        <v>146</v>
      </c>
      <c r="E1808" t="s">
        <v>146</v>
      </c>
      <c r="F1808" t="s">
        <v>148</v>
      </c>
      <c r="G1808" t="s">
        <v>146</v>
      </c>
      <c r="J1808" t="s">
        <v>146</v>
      </c>
      <c r="K1808" t="s">
        <v>146</v>
      </c>
      <c r="L1808" t="s">
        <v>146</v>
      </c>
      <c r="M1808" t="s">
        <v>146</v>
      </c>
      <c r="N1808" t="s">
        <v>146</v>
      </c>
      <c r="O1808" t="s">
        <v>146</v>
      </c>
      <c r="BB1808">
        <v>0</v>
      </c>
    </row>
    <row r="1809" spans="1:54" x14ac:dyDescent="0.25">
      <c r="A1809">
        <v>339958</v>
      </c>
      <c r="B1809" t="s">
        <v>121</v>
      </c>
      <c r="C1809" t="s">
        <v>148</v>
      </c>
      <c r="D1809" t="s">
        <v>146</v>
      </c>
      <c r="E1809" t="s">
        <v>148</v>
      </c>
      <c r="F1809" t="s">
        <v>148</v>
      </c>
      <c r="G1809" t="s">
        <v>146</v>
      </c>
      <c r="H1809" t="s">
        <v>146</v>
      </c>
      <c r="I1809" t="s">
        <v>148</v>
      </c>
      <c r="J1809" t="s">
        <v>146</v>
      </c>
      <c r="K1809" t="s">
        <v>146</v>
      </c>
      <c r="L1809" t="s">
        <v>146</v>
      </c>
      <c r="M1809" t="s">
        <v>146</v>
      </c>
      <c r="N1809" t="s">
        <v>146</v>
      </c>
      <c r="O1809" t="s">
        <v>146</v>
      </c>
      <c r="BB1809">
        <v>0</v>
      </c>
    </row>
    <row r="1810" spans="1:54" x14ac:dyDescent="0.25">
      <c r="A1810">
        <v>339959</v>
      </c>
      <c r="B1810" t="s">
        <v>121</v>
      </c>
      <c r="C1810" t="s">
        <v>148</v>
      </c>
      <c r="D1810" t="s">
        <v>148</v>
      </c>
      <c r="E1810" t="s">
        <v>148</v>
      </c>
      <c r="F1810" t="s">
        <v>148</v>
      </c>
      <c r="G1810" t="s">
        <v>148</v>
      </c>
      <c r="H1810" t="s">
        <v>148</v>
      </c>
      <c r="I1810" t="s">
        <v>148</v>
      </c>
      <c r="J1810" t="s">
        <v>146</v>
      </c>
      <c r="K1810" t="s">
        <v>146</v>
      </c>
      <c r="L1810" t="s">
        <v>146</v>
      </c>
      <c r="M1810" t="s">
        <v>146</v>
      </c>
      <c r="N1810" t="s">
        <v>146</v>
      </c>
      <c r="O1810" t="s">
        <v>146</v>
      </c>
      <c r="BB1810">
        <v>0</v>
      </c>
    </row>
    <row r="1811" spans="1:54" x14ac:dyDescent="0.25">
      <c r="A1811">
        <v>339960</v>
      </c>
      <c r="B1811" t="s">
        <v>121</v>
      </c>
      <c r="F1811" t="s">
        <v>146</v>
      </c>
      <c r="G1811" t="s">
        <v>146</v>
      </c>
      <c r="H1811" t="s">
        <v>146</v>
      </c>
      <c r="J1811" t="s">
        <v>146</v>
      </c>
      <c r="K1811" t="s">
        <v>146</v>
      </c>
      <c r="L1811" t="s">
        <v>146</v>
      </c>
      <c r="M1811" t="s">
        <v>146</v>
      </c>
      <c r="N1811" t="s">
        <v>146</v>
      </c>
      <c r="O1811" t="s">
        <v>146</v>
      </c>
      <c r="BB1811">
        <v>0</v>
      </c>
    </row>
    <row r="1812" spans="1:54" x14ac:dyDescent="0.25">
      <c r="A1812">
        <v>339962</v>
      </c>
      <c r="B1812" t="s">
        <v>121</v>
      </c>
      <c r="F1812" t="s">
        <v>148</v>
      </c>
      <c r="J1812" t="s">
        <v>146</v>
      </c>
      <c r="K1812" t="s">
        <v>146</v>
      </c>
      <c r="L1812" t="s">
        <v>146</v>
      </c>
      <c r="M1812" t="s">
        <v>146</v>
      </c>
      <c r="N1812" t="s">
        <v>146</v>
      </c>
      <c r="O1812" t="s">
        <v>146</v>
      </c>
      <c r="BB1812">
        <v>0</v>
      </c>
    </row>
    <row r="1813" spans="1:54" x14ac:dyDescent="0.25">
      <c r="A1813">
        <v>339963</v>
      </c>
      <c r="B1813" t="s">
        <v>121</v>
      </c>
      <c r="C1813" t="s">
        <v>148</v>
      </c>
      <c r="D1813" t="s">
        <v>148</v>
      </c>
      <c r="E1813" t="s">
        <v>148</v>
      </c>
      <c r="F1813" t="s">
        <v>148</v>
      </c>
      <c r="G1813" t="s">
        <v>148</v>
      </c>
      <c r="H1813" t="s">
        <v>148</v>
      </c>
      <c r="I1813" t="s">
        <v>148</v>
      </c>
      <c r="J1813" t="s">
        <v>146</v>
      </c>
      <c r="K1813" t="s">
        <v>146</v>
      </c>
      <c r="L1813" t="s">
        <v>146</v>
      </c>
      <c r="M1813" t="s">
        <v>146</v>
      </c>
      <c r="N1813" t="s">
        <v>146</v>
      </c>
      <c r="O1813" t="s">
        <v>146</v>
      </c>
      <c r="BB1813">
        <v>0</v>
      </c>
    </row>
    <row r="1814" spans="1:54" x14ac:dyDescent="0.25">
      <c r="A1814">
        <v>339964</v>
      </c>
      <c r="B1814" t="s">
        <v>121</v>
      </c>
      <c r="F1814" t="s">
        <v>148</v>
      </c>
      <c r="G1814" t="s">
        <v>148</v>
      </c>
      <c r="H1814" t="s">
        <v>148</v>
      </c>
      <c r="I1814" t="s">
        <v>148</v>
      </c>
      <c r="J1814" t="s">
        <v>146</v>
      </c>
      <c r="K1814" t="s">
        <v>146</v>
      </c>
      <c r="L1814" t="s">
        <v>146</v>
      </c>
      <c r="M1814" t="s">
        <v>146</v>
      </c>
      <c r="N1814" t="s">
        <v>146</v>
      </c>
      <c r="O1814" t="s">
        <v>146</v>
      </c>
      <c r="BB1814">
        <v>0</v>
      </c>
    </row>
    <row r="1815" spans="1:54" x14ac:dyDescent="0.25">
      <c r="A1815">
        <v>339965</v>
      </c>
      <c r="B1815" t="s">
        <v>121</v>
      </c>
      <c r="F1815" t="s">
        <v>148</v>
      </c>
      <c r="J1815" t="s">
        <v>146</v>
      </c>
      <c r="K1815" t="s">
        <v>146</v>
      </c>
      <c r="L1815" t="s">
        <v>146</v>
      </c>
      <c r="M1815" t="s">
        <v>146</v>
      </c>
      <c r="N1815" t="s">
        <v>146</v>
      </c>
      <c r="O1815" t="s">
        <v>146</v>
      </c>
      <c r="BB1815">
        <v>0</v>
      </c>
    </row>
    <row r="1816" spans="1:54" x14ac:dyDescent="0.25">
      <c r="A1816">
        <v>339966</v>
      </c>
      <c r="B1816" t="s">
        <v>121</v>
      </c>
      <c r="C1816" t="s">
        <v>148</v>
      </c>
      <c r="D1816" t="s">
        <v>148</v>
      </c>
      <c r="E1816" t="s">
        <v>146</v>
      </c>
      <c r="F1816" t="s">
        <v>148</v>
      </c>
      <c r="G1816" t="s">
        <v>146</v>
      </c>
      <c r="H1816" t="s">
        <v>148</v>
      </c>
      <c r="I1816" t="s">
        <v>148</v>
      </c>
      <c r="J1816" t="s">
        <v>146</v>
      </c>
      <c r="K1816" t="s">
        <v>146</v>
      </c>
      <c r="L1816" t="s">
        <v>146</v>
      </c>
      <c r="M1816" t="s">
        <v>146</v>
      </c>
      <c r="N1816" t="s">
        <v>146</v>
      </c>
      <c r="O1816" t="s">
        <v>146</v>
      </c>
      <c r="BB1816">
        <v>0</v>
      </c>
    </row>
    <row r="1817" spans="1:54" x14ac:dyDescent="0.25">
      <c r="A1817">
        <v>339968</v>
      </c>
      <c r="B1817" t="s">
        <v>121</v>
      </c>
      <c r="D1817" t="s">
        <v>146</v>
      </c>
      <c r="F1817" t="s">
        <v>146</v>
      </c>
      <c r="G1817" t="s">
        <v>146</v>
      </c>
      <c r="H1817" t="s">
        <v>148</v>
      </c>
      <c r="J1817" t="s">
        <v>146</v>
      </c>
      <c r="K1817" t="s">
        <v>146</v>
      </c>
      <c r="L1817" t="s">
        <v>146</v>
      </c>
      <c r="M1817" t="s">
        <v>146</v>
      </c>
      <c r="N1817" t="s">
        <v>146</v>
      </c>
      <c r="O1817" t="s">
        <v>146</v>
      </c>
      <c r="BB1817">
        <v>0</v>
      </c>
    </row>
    <row r="1818" spans="1:54" x14ac:dyDescent="0.25">
      <c r="A1818">
        <v>339969</v>
      </c>
      <c r="B1818" t="s">
        <v>121</v>
      </c>
      <c r="F1818" t="s">
        <v>148</v>
      </c>
      <c r="J1818" t="s">
        <v>146</v>
      </c>
      <c r="K1818" t="s">
        <v>146</v>
      </c>
      <c r="L1818" t="s">
        <v>146</v>
      </c>
      <c r="M1818" t="s">
        <v>146</v>
      </c>
      <c r="N1818" t="s">
        <v>146</v>
      </c>
      <c r="O1818" t="s">
        <v>146</v>
      </c>
      <c r="BB1818">
        <v>0</v>
      </c>
    </row>
    <row r="1819" spans="1:54" x14ac:dyDescent="0.25">
      <c r="A1819">
        <v>339970</v>
      </c>
      <c r="B1819" t="s">
        <v>121</v>
      </c>
      <c r="F1819" t="s">
        <v>148</v>
      </c>
      <c r="J1819" t="s">
        <v>146</v>
      </c>
      <c r="K1819" t="s">
        <v>146</v>
      </c>
      <c r="L1819" t="s">
        <v>146</v>
      </c>
      <c r="M1819" t="s">
        <v>146</v>
      </c>
      <c r="N1819" t="s">
        <v>146</v>
      </c>
      <c r="O1819" t="s">
        <v>146</v>
      </c>
      <c r="BB1819">
        <v>0</v>
      </c>
    </row>
    <row r="1820" spans="1:54" x14ac:dyDescent="0.25">
      <c r="A1820">
        <v>339971</v>
      </c>
      <c r="B1820" t="s">
        <v>121</v>
      </c>
      <c r="C1820" t="s">
        <v>146</v>
      </c>
      <c r="D1820" t="s">
        <v>148</v>
      </c>
      <c r="E1820" t="s">
        <v>148</v>
      </c>
      <c r="F1820" t="s">
        <v>148</v>
      </c>
      <c r="G1820" t="s">
        <v>148</v>
      </c>
      <c r="H1820" t="s">
        <v>146</v>
      </c>
      <c r="I1820" t="s">
        <v>146</v>
      </c>
      <c r="J1820" t="s">
        <v>146</v>
      </c>
      <c r="K1820" t="s">
        <v>146</v>
      </c>
      <c r="L1820" t="s">
        <v>146</v>
      </c>
      <c r="M1820" t="s">
        <v>146</v>
      </c>
      <c r="N1820" t="s">
        <v>146</v>
      </c>
      <c r="O1820" t="s">
        <v>146</v>
      </c>
      <c r="BB1820">
        <v>0</v>
      </c>
    </row>
    <row r="1821" spans="1:54" x14ac:dyDescent="0.25">
      <c r="A1821">
        <v>339972</v>
      </c>
      <c r="B1821" t="s">
        <v>121</v>
      </c>
      <c r="J1821" t="s">
        <v>146</v>
      </c>
      <c r="K1821" t="s">
        <v>146</v>
      </c>
      <c r="L1821" t="s">
        <v>146</v>
      </c>
      <c r="M1821" t="s">
        <v>146</v>
      </c>
      <c r="N1821" t="s">
        <v>146</v>
      </c>
      <c r="O1821" t="s">
        <v>146</v>
      </c>
      <c r="BB1821">
        <v>0</v>
      </c>
    </row>
    <row r="1822" spans="1:54" x14ac:dyDescent="0.25">
      <c r="A1822">
        <v>339973</v>
      </c>
      <c r="B1822" t="s">
        <v>121</v>
      </c>
      <c r="C1822" t="s">
        <v>148</v>
      </c>
      <c r="D1822" t="s">
        <v>148</v>
      </c>
      <c r="E1822" t="s">
        <v>148</v>
      </c>
      <c r="F1822" t="s">
        <v>148</v>
      </c>
      <c r="G1822" t="s">
        <v>148</v>
      </c>
      <c r="H1822" t="s">
        <v>148</v>
      </c>
      <c r="I1822" t="s">
        <v>148</v>
      </c>
      <c r="J1822" t="s">
        <v>146</v>
      </c>
      <c r="K1822" t="s">
        <v>146</v>
      </c>
      <c r="L1822" t="s">
        <v>146</v>
      </c>
      <c r="M1822" t="s">
        <v>146</v>
      </c>
      <c r="N1822" t="s">
        <v>146</v>
      </c>
      <c r="O1822" t="s">
        <v>146</v>
      </c>
      <c r="BB1822">
        <v>0</v>
      </c>
    </row>
    <row r="1823" spans="1:54" x14ac:dyDescent="0.25">
      <c r="A1823">
        <v>339974</v>
      </c>
      <c r="B1823" t="s">
        <v>121</v>
      </c>
      <c r="C1823" t="s">
        <v>148</v>
      </c>
      <c r="D1823" t="s">
        <v>148</v>
      </c>
      <c r="E1823" t="s">
        <v>148</v>
      </c>
      <c r="F1823" t="s">
        <v>148</v>
      </c>
      <c r="G1823" t="s">
        <v>148</v>
      </c>
      <c r="H1823" t="s">
        <v>148</v>
      </c>
      <c r="I1823" t="s">
        <v>148</v>
      </c>
      <c r="J1823" t="s">
        <v>146</v>
      </c>
      <c r="K1823" t="s">
        <v>146</v>
      </c>
      <c r="L1823" t="s">
        <v>146</v>
      </c>
      <c r="M1823" t="s">
        <v>146</v>
      </c>
      <c r="N1823" t="s">
        <v>146</v>
      </c>
      <c r="O1823" t="s">
        <v>146</v>
      </c>
      <c r="BB1823">
        <v>0</v>
      </c>
    </row>
    <row r="1824" spans="1:54" x14ac:dyDescent="0.25">
      <c r="A1824">
        <v>339975</v>
      </c>
      <c r="B1824" t="s">
        <v>121</v>
      </c>
      <c r="E1824" t="s">
        <v>148</v>
      </c>
      <c r="F1824" t="s">
        <v>148</v>
      </c>
      <c r="G1824" t="s">
        <v>148</v>
      </c>
      <c r="H1824" t="s">
        <v>148</v>
      </c>
      <c r="J1824" t="s">
        <v>146</v>
      </c>
      <c r="K1824" t="s">
        <v>146</v>
      </c>
      <c r="L1824" t="s">
        <v>146</v>
      </c>
      <c r="M1824" t="s">
        <v>146</v>
      </c>
      <c r="N1824" t="s">
        <v>146</v>
      </c>
      <c r="O1824" t="s">
        <v>146</v>
      </c>
      <c r="BB1824">
        <v>0</v>
      </c>
    </row>
    <row r="1825" spans="1:54" x14ac:dyDescent="0.25">
      <c r="A1825">
        <v>339976</v>
      </c>
      <c r="B1825" t="s">
        <v>121</v>
      </c>
      <c r="C1825" t="s">
        <v>146</v>
      </c>
      <c r="D1825" t="s">
        <v>148</v>
      </c>
      <c r="F1825" t="s">
        <v>146</v>
      </c>
      <c r="G1825" t="s">
        <v>146</v>
      </c>
      <c r="H1825" t="s">
        <v>148</v>
      </c>
      <c r="I1825" t="s">
        <v>146</v>
      </c>
      <c r="J1825" t="s">
        <v>146</v>
      </c>
      <c r="K1825" t="s">
        <v>146</v>
      </c>
      <c r="L1825" t="s">
        <v>146</v>
      </c>
      <c r="M1825" t="s">
        <v>146</v>
      </c>
      <c r="N1825" t="s">
        <v>146</v>
      </c>
      <c r="O1825" t="s">
        <v>146</v>
      </c>
      <c r="BB1825">
        <v>0</v>
      </c>
    </row>
    <row r="1826" spans="1:54" x14ac:dyDescent="0.25">
      <c r="A1826">
        <v>339977</v>
      </c>
      <c r="B1826" t="s">
        <v>121</v>
      </c>
      <c r="J1826" t="s">
        <v>146</v>
      </c>
      <c r="K1826" t="s">
        <v>146</v>
      </c>
      <c r="L1826" t="s">
        <v>146</v>
      </c>
      <c r="M1826" t="s">
        <v>146</v>
      </c>
      <c r="N1826" t="s">
        <v>146</v>
      </c>
      <c r="O1826" t="s">
        <v>146</v>
      </c>
      <c r="BB1826">
        <v>0</v>
      </c>
    </row>
    <row r="1827" spans="1:54" x14ac:dyDescent="0.25">
      <c r="A1827">
        <v>339978</v>
      </c>
      <c r="B1827" t="s">
        <v>121</v>
      </c>
      <c r="D1827" t="s">
        <v>148</v>
      </c>
      <c r="E1827" t="s">
        <v>146</v>
      </c>
      <c r="F1827" t="s">
        <v>148</v>
      </c>
      <c r="G1827" t="s">
        <v>146</v>
      </c>
      <c r="J1827" t="s">
        <v>146</v>
      </c>
      <c r="K1827" t="s">
        <v>146</v>
      </c>
      <c r="L1827" t="s">
        <v>146</v>
      </c>
      <c r="M1827" t="s">
        <v>146</v>
      </c>
      <c r="N1827" t="s">
        <v>146</v>
      </c>
      <c r="O1827" t="s">
        <v>146</v>
      </c>
      <c r="BB1827">
        <v>0</v>
      </c>
    </row>
    <row r="1828" spans="1:54" x14ac:dyDescent="0.25">
      <c r="A1828">
        <v>339979</v>
      </c>
      <c r="B1828" t="s">
        <v>121</v>
      </c>
      <c r="C1828" t="s">
        <v>148</v>
      </c>
      <c r="D1828" t="s">
        <v>146</v>
      </c>
      <c r="E1828" t="s">
        <v>146</v>
      </c>
      <c r="F1828" t="s">
        <v>148</v>
      </c>
      <c r="G1828" t="s">
        <v>148</v>
      </c>
      <c r="H1828" t="s">
        <v>148</v>
      </c>
      <c r="I1828" t="s">
        <v>148</v>
      </c>
      <c r="J1828" t="s">
        <v>146</v>
      </c>
      <c r="K1828" t="s">
        <v>146</v>
      </c>
      <c r="L1828" t="s">
        <v>146</v>
      </c>
      <c r="M1828" t="s">
        <v>146</v>
      </c>
      <c r="N1828" t="s">
        <v>146</v>
      </c>
      <c r="O1828" t="s">
        <v>146</v>
      </c>
      <c r="BB1828">
        <v>0</v>
      </c>
    </row>
    <row r="1829" spans="1:54" x14ac:dyDescent="0.25">
      <c r="A1829">
        <v>339980</v>
      </c>
      <c r="B1829" t="s">
        <v>121</v>
      </c>
      <c r="E1829" t="s">
        <v>148</v>
      </c>
      <c r="F1829" t="s">
        <v>146</v>
      </c>
      <c r="G1829" t="s">
        <v>146</v>
      </c>
      <c r="H1829" t="s">
        <v>148</v>
      </c>
      <c r="I1829" t="s">
        <v>146</v>
      </c>
      <c r="J1829" t="s">
        <v>146</v>
      </c>
      <c r="K1829" t="s">
        <v>146</v>
      </c>
      <c r="L1829" t="s">
        <v>146</v>
      </c>
      <c r="M1829" t="s">
        <v>146</v>
      </c>
      <c r="N1829" t="s">
        <v>146</v>
      </c>
      <c r="O1829" t="s">
        <v>146</v>
      </c>
      <c r="BB1829">
        <v>0</v>
      </c>
    </row>
    <row r="1830" spans="1:54" x14ac:dyDescent="0.25">
      <c r="A1830">
        <v>339981</v>
      </c>
      <c r="B1830" t="s">
        <v>121</v>
      </c>
      <c r="I1830" t="s">
        <v>148</v>
      </c>
      <c r="J1830" t="s">
        <v>146</v>
      </c>
      <c r="K1830" t="s">
        <v>146</v>
      </c>
      <c r="L1830" t="s">
        <v>146</v>
      </c>
      <c r="M1830" t="s">
        <v>146</v>
      </c>
      <c r="N1830" t="s">
        <v>146</v>
      </c>
      <c r="O1830" t="s">
        <v>146</v>
      </c>
      <c r="BB1830">
        <v>0</v>
      </c>
    </row>
    <row r="1831" spans="1:54" x14ac:dyDescent="0.25">
      <c r="A1831">
        <v>339982</v>
      </c>
      <c r="B1831" t="s">
        <v>121</v>
      </c>
      <c r="F1831" t="s">
        <v>148</v>
      </c>
      <c r="H1831" t="s">
        <v>148</v>
      </c>
      <c r="J1831" t="s">
        <v>146</v>
      </c>
      <c r="K1831" t="s">
        <v>146</v>
      </c>
      <c r="L1831" t="s">
        <v>146</v>
      </c>
      <c r="M1831" t="s">
        <v>146</v>
      </c>
      <c r="N1831" t="s">
        <v>146</v>
      </c>
      <c r="O1831" t="s">
        <v>146</v>
      </c>
      <c r="BB1831">
        <v>0</v>
      </c>
    </row>
    <row r="1832" spans="1:54" x14ac:dyDescent="0.25">
      <c r="A1832">
        <v>339983</v>
      </c>
      <c r="B1832" t="s">
        <v>121</v>
      </c>
      <c r="C1832" t="s">
        <v>148</v>
      </c>
      <c r="D1832" t="s">
        <v>148</v>
      </c>
      <c r="E1832" t="s">
        <v>148</v>
      </c>
      <c r="F1832" t="s">
        <v>148</v>
      </c>
      <c r="G1832" t="s">
        <v>148</v>
      </c>
      <c r="H1832" t="s">
        <v>148</v>
      </c>
      <c r="I1832" t="s">
        <v>148</v>
      </c>
      <c r="J1832" t="s">
        <v>146</v>
      </c>
      <c r="K1832" t="s">
        <v>146</v>
      </c>
      <c r="L1832" t="s">
        <v>146</v>
      </c>
      <c r="M1832" t="s">
        <v>146</v>
      </c>
      <c r="N1832" t="s">
        <v>146</v>
      </c>
      <c r="O1832" t="s">
        <v>146</v>
      </c>
      <c r="BB1832">
        <v>0</v>
      </c>
    </row>
    <row r="1833" spans="1:54" x14ac:dyDescent="0.25">
      <c r="A1833">
        <v>339984</v>
      </c>
      <c r="B1833" t="s">
        <v>121</v>
      </c>
      <c r="F1833" t="s">
        <v>148</v>
      </c>
      <c r="I1833" t="s">
        <v>148</v>
      </c>
      <c r="J1833" t="s">
        <v>146</v>
      </c>
      <c r="K1833" t="s">
        <v>146</v>
      </c>
      <c r="L1833" t="s">
        <v>146</v>
      </c>
      <c r="M1833" t="s">
        <v>146</v>
      </c>
      <c r="N1833" t="s">
        <v>146</v>
      </c>
      <c r="O1833" t="s">
        <v>146</v>
      </c>
      <c r="BB1833">
        <v>0</v>
      </c>
    </row>
    <row r="1834" spans="1:54" x14ac:dyDescent="0.25">
      <c r="A1834">
        <v>339985</v>
      </c>
      <c r="B1834" t="s">
        <v>121</v>
      </c>
      <c r="F1834" t="s">
        <v>148</v>
      </c>
      <c r="J1834" t="s">
        <v>146</v>
      </c>
      <c r="K1834" t="s">
        <v>146</v>
      </c>
      <c r="L1834" t="s">
        <v>146</v>
      </c>
      <c r="M1834" t="s">
        <v>146</v>
      </c>
      <c r="N1834" t="s">
        <v>146</v>
      </c>
      <c r="O1834" t="s">
        <v>146</v>
      </c>
      <c r="BB1834">
        <v>0</v>
      </c>
    </row>
    <row r="1835" spans="1:54" x14ac:dyDescent="0.25">
      <c r="A1835">
        <v>339986</v>
      </c>
      <c r="B1835" t="s">
        <v>121</v>
      </c>
      <c r="C1835" t="s">
        <v>148</v>
      </c>
      <c r="D1835" t="s">
        <v>148</v>
      </c>
      <c r="E1835" t="s">
        <v>148</v>
      </c>
      <c r="F1835" t="s">
        <v>146</v>
      </c>
      <c r="G1835" t="s">
        <v>148</v>
      </c>
      <c r="H1835" t="s">
        <v>148</v>
      </c>
      <c r="I1835" t="s">
        <v>146</v>
      </c>
      <c r="J1835" t="s">
        <v>146</v>
      </c>
      <c r="K1835" t="s">
        <v>146</v>
      </c>
      <c r="L1835" t="s">
        <v>146</v>
      </c>
      <c r="M1835" t="s">
        <v>146</v>
      </c>
      <c r="N1835" t="s">
        <v>146</v>
      </c>
      <c r="O1835" t="s">
        <v>146</v>
      </c>
      <c r="BB1835">
        <v>0</v>
      </c>
    </row>
    <row r="1836" spans="1:54" x14ac:dyDescent="0.25">
      <c r="A1836">
        <v>339987</v>
      </c>
      <c r="B1836" t="s">
        <v>121</v>
      </c>
      <c r="D1836" t="s">
        <v>148</v>
      </c>
      <c r="F1836" t="s">
        <v>148</v>
      </c>
      <c r="G1836" t="s">
        <v>148</v>
      </c>
      <c r="I1836" t="s">
        <v>148</v>
      </c>
      <c r="J1836" t="s">
        <v>146</v>
      </c>
      <c r="K1836" t="s">
        <v>146</v>
      </c>
      <c r="L1836" t="s">
        <v>146</v>
      </c>
      <c r="M1836" t="s">
        <v>146</v>
      </c>
      <c r="N1836" t="s">
        <v>146</v>
      </c>
      <c r="O1836" t="s">
        <v>146</v>
      </c>
      <c r="BB1836">
        <v>0</v>
      </c>
    </row>
    <row r="1837" spans="1:54" x14ac:dyDescent="0.25">
      <c r="A1837">
        <v>339990</v>
      </c>
      <c r="B1837" t="s">
        <v>121</v>
      </c>
      <c r="C1837" t="s">
        <v>148</v>
      </c>
      <c r="D1837" t="s">
        <v>148</v>
      </c>
      <c r="E1837" t="s">
        <v>148</v>
      </c>
      <c r="F1837" t="s">
        <v>148</v>
      </c>
      <c r="G1837" t="s">
        <v>148</v>
      </c>
      <c r="H1837" t="s">
        <v>148</v>
      </c>
      <c r="I1837" t="s">
        <v>148</v>
      </c>
      <c r="J1837" t="s">
        <v>146</v>
      </c>
      <c r="K1837" t="s">
        <v>146</v>
      </c>
      <c r="L1837" t="s">
        <v>146</v>
      </c>
      <c r="M1837" t="s">
        <v>146</v>
      </c>
      <c r="N1837" t="s">
        <v>146</v>
      </c>
      <c r="O1837" t="s">
        <v>146</v>
      </c>
      <c r="BB1837">
        <v>0</v>
      </c>
    </row>
    <row r="1838" spans="1:54" x14ac:dyDescent="0.25">
      <c r="A1838">
        <v>339992</v>
      </c>
      <c r="B1838" t="s">
        <v>121</v>
      </c>
      <c r="D1838" t="s">
        <v>148</v>
      </c>
      <c r="F1838" t="s">
        <v>148</v>
      </c>
      <c r="G1838" t="s">
        <v>148</v>
      </c>
      <c r="J1838" t="s">
        <v>146</v>
      </c>
      <c r="K1838" t="s">
        <v>146</v>
      </c>
      <c r="L1838" t="s">
        <v>146</v>
      </c>
      <c r="M1838" t="s">
        <v>146</v>
      </c>
      <c r="N1838" t="s">
        <v>146</v>
      </c>
      <c r="O1838" t="s">
        <v>146</v>
      </c>
      <c r="BB1838">
        <v>0</v>
      </c>
    </row>
    <row r="1839" spans="1:54" x14ac:dyDescent="0.25">
      <c r="A1839">
        <v>339993</v>
      </c>
      <c r="B1839" t="s">
        <v>121</v>
      </c>
      <c r="D1839" t="s">
        <v>148</v>
      </c>
      <c r="E1839" t="s">
        <v>146</v>
      </c>
      <c r="F1839" t="s">
        <v>146</v>
      </c>
      <c r="G1839" t="s">
        <v>148</v>
      </c>
      <c r="H1839" t="s">
        <v>148</v>
      </c>
      <c r="I1839" t="s">
        <v>146</v>
      </c>
      <c r="J1839" t="s">
        <v>146</v>
      </c>
      <c r="K1839" t="s">
        <v>146</v>
      </c>
      <c r="L1839" t="s">
        <v>146</v>
      </c>
      <c r="M1839" t="s">
        <v>146</v>
      </c>
      <c r="N1839" t="s">
        <v>146</v>
      </c>
      <c r="O1839" t="s">
        <v>146</v>
      </c>
      <c r="BB1839">
        <v>0</v>
      </c>
    </row>
    <row r="1840" spans="1:54" x14ac:dyDescent="0.25">
      <c r="A1840">
        <v>339995</v>
      </c>
      <c r="B1840" t="s">
        <v>121</v>
      </c>
      <c r="D1840" t="s">
        <v>148</v>
      </c>
      <c r="J1840" t="s">
        <v>146</v>
      </c>
      <c r="K1840" t="s">
        <v>146</v>
      </c>
      <c r="L1840" t="s">
        <v>146</v>
      </c>
      <c r="M1840" t="s">
        <v>146</v>
      </c>
      <c r="N1840" t="s">
        <v>146</v>
      </c>
      <c r="O1840" t="s">
        <v>146</v>
      </c>
      <c r="BB1840">
        <v>0</v>
      </c>
    </row>
    <row r="1841" spans="1:54" x14ac:dyDescent="0.25">
      <c r="A1841">
        <v>339996</v>
      </c>
      <c r="B1841" t="s">
        <v>121</v>
      </c>
      <c r="D1841" t="s">
        <v>148</v>
      </c>
      <c r="E1841" t="s">
        <v>146</v>
      </c>
      <c r="F1841" t="s">
        <v>146</v>
      </c>
      <c r="G1841" t="s">
        <v>146</v>
      </c>
      <c r="H1841" t="s">
        <v>146</v>
      </c>
      <c r="I1841" t="s">
        <v>146</v>
      </c>
      <c r="J1841" t="s">
        <v>146</v>
      </c>
      <c r="K1841" t="s">
        <v>146</v>
      </c>
      <c r="L1841" t="s">
        <v>146</v>
      </c>
      <c r="M1841" t="s">
        <v>146</v>
      </c>
      <c r="N1841" t="s">
        <v>146</v>
      </c>
      <c r="O1841" t="s">
        <v>146</v>
      </c>
      <c r="BB1841">
        <v>0</v>
      </c>
    </row>
    <row r="1842" spans="1:54" x14ac:dyDescent="0.25">
      <c r="A1842">
        <v>339998</v>
      </c>
      <c r="B1842" t="s">
        <v>121</v>
      </c>
      <c r="F1842" t="s">
        <v>148</v>
      </c>
      <c r="J1842" t="s">
        <v>146</v>
      </c>
      <c r="K1842" t="s">
        <v>146</v>
      </c>
      <c r="L1842" t="s">
        <v>146</v>
      </c>
      <c r="M1842" t="s">
        <v>146</v>
      </c>
      <c r="N1842" t="s">
        <v>146</v>
      </c>
      <c r="O1842" t="s">
        <v>146</v>
      </c>
      <c r="BB1842">
        <v>0</v>
      </c>
    </row>
    <row r="1843" spans="1:54" x14ac:dyDescent="0.25">
      <c r="A1843">
        <v>339999</v>
      </c>
      <c r="B1843" t="s">
        <v>121</v>
      </c>
      <c r="D1843" t="s">
        <v>148</v>
      </c>
      <c r="F1843" t="s">
        <v>148</v>
      </c>
      <c r="H1843" t="s">
        <v>148</v>
      </c>
      <c r="I1843" t="s">
        <v>148</v>
      </c>
      <c r="J1843" t="s">
        <v>146</v>
      </c>
      <c r="K1843" t="s">
        <v>146</v>
      </c>
      <c r="L1843" t="s">
        <v>146</v>
      </c>
      <c r="M1843" t="s">
        <v>146</v>
      </c>
      <c r="N1843" t="s">
        <v>146</v>
      </c>
      <c r="O1843" t="s">
        <v>146</v>
      </c>
      <c r="BB1843">
        <v>0</v>
      </c>
    </row>
    <row r="1844" spans="1:54" x14ac:dyDescent="0.25">
      <c r="A1844">
        <v>340001</v>
      </c>
      <c r="B1844" t="s">
        <v>121</v>
      </c>
      <c r="C1844" t="s">
        <v>148</v>
      </c>
      <c r="D1844" t="s">
        <v>148</v>
      </c>
      <c r="E1844" t="s">
        <v>148</v>
      </c>
      <c r="F1844" t="s">
        <v>148</v>
      </c>
      <c r="G1844" t="s">
        <v>148</v>
      </c>
      <c r="H1844" t="s">
        <v>148</v>
      </c>
      <c r="I1844" t="s">
        <v>148</v>
      </c>
      <c r="J1844" t="s">
        <v>146</v>
      </c>
      <c r="K1844" t="s">
        <v>146</v>
      </c>
      <c r="L1844" t="s">
        <v>146</v>
      </c>
      <c r="M1844" t="s">
        <v>146</v>
      </c>
      <c r="N1844" t="s">
        <v>146</v>
      </c>
      <c r="O1844" t="s">
        <v>146</v>
      </c>
      <c r="BB1844">
        <v>0</v>
      </c>
    </row>
    <row r="1845" spans="1:54" x14ac:dyDescent="0.25">
      <c r="A1845">
        <v>340002</v>
      </c>
      <c r="B1845" t="s">
        <v>121</v>
      </c>
      <c r="D1845" t="s">
        <v>148</v>
      </c>
      <c r="E1845" t="s">
        <v>148</v>
      </c>
      <c r="F1845" t="s">
        <v>148</v>
      </c>
      <c r="G1845" t="s">
        <v>148</v>
      </c>
      <c r="H1845" t="s">
        <v>148</v>
      </c>
      <c r="J1845" t="s">
        <v>146</v>
      </c>
      <c r="K1845" t="s">
        <v>146</v>
      </c>
      <c r="L1845" t="s">
        <v>146</v>
      </c>
      <c r="M1845" t="s">
        <v>146</v>
      </c>
      <c r="N1845" t="s">
        <v>146</v>
      </c>
      <c r="O1845" t="s">
        <v>146</v>
      </c>
      <c r="BB1845">
        <v>0</v>
      </c>
    </row>
    <row r="1846" spans="1:54" x14ac:dyDescent="0.25">
      <c r="A1846">
        <v>340003</v>
      </c>
      <c r="B1846" t="s">
        <v>121</v>
      </c>
      <c r="D1846" t="s">
        <v>148</v>
      </c>
      <c r="F1846" t="s">
        <v>148</v>
      </c>
      <c r="G1846" t="s">
        <v>148</v>
      </c>
      <c r="J1846" t="s">
        <v>146</v>
      </c>
      <c r="K1846" t="s">
        <v>146</v>
      </c>
      <c r="L1846" t="s">
        <v>146</v>
      </c>
      <c r="M1846" t="s">
        <v>146</v>
      </c>
      <c r="N1846" t="s">
        <v>146</v>
      </c>
      <c r="O1846" t="s">
        <v>146</v>
      </c>
      <c r="BB1846">
        <v>0</v>
      </c>
    </row>
    <row r="1847" spans="1:54" x14ac:dyDescent="0.25">
      <c r="A1847">
        <v>340004</v>
      </c>
      <c r="B1847" t="s">
        <v>121</v>
      </c>
      <c r="C1847" t="s">
        <v>148</v>
      </c>
      <c r="D1847" t="s">
        <v>148</v>
      </c>
      <c r="E1847" t="s">
        <v>148</v>
      </c>
      <c r="F1847" t="s">
        <v>148</v>
      </c>
      <c r="G1847" t="s">
        <v>148</v>
      </c>
      <c r="H1847" t="s">
        <v>146</v>
      </c>
      <c r="I1847" t="s">
        <v>146</v>
      </c>
      <c r="J1847" t="s">
        <v>146</v>
      </c>
      <c r="K1847" t="s">
        <v>146</v>
      </c>
      <c r="L1847" t="s">
        <v>146</v>
      </c>
      <c r="M1847" t="s">
        <v>146</v>
      </c>
      <c r="N1847" t="s">
        <v>146</v>
      </c>
      <c r="O1847" t="s">
        <v>146</v>
      </c>
      <c r="BB1847">
        <v>0</v>
      </c>
    </row>
    <row r="1848" spans="1:54" x14ac:dyDescent="0.25">
      <c r="A1848">
        <v>340005</v>
      </c>
      <c r="B1848" t="s">
        <v>121</v>
      </c>
      <c r="D1848" t="s">
        <v>148</v>
      </c>
      <c r="E1848" t="s">
        <v>148</v>
      </c>
      <c r="F1848" t="s">
        <v>148</v>
      </c>
      <c r="G1848" t="s">
        <v>148</v>
      </c>
      <c r="J1848" t="s">
        <v>146</v>
      </c>
      <c r="K1848" t="s">
        <v>146</v>
      </c>
      <c r="L1848" t="s">
        <v>146</v>
      </c>
      <c r="M1848" t="s">
        <v>146</v>
      </c>
      <c r="N1848" t="s">
        <v>146</v>
      </c>
      <c r="O1848" t="s">
        <v>146</v>
      </c>
      <c r="BB1848">
        <v>0</v>
      </c>
    </row>
    <row r="1849" spans="1:54" x14ac:dyDescent="0.25">
      <c r="A1849">
        <v>340006</v>
      </c>
      <c r="B1849" t="s">
        <v>121</v>
      </c>
      <c r="C1849" t="s">
        <v>148</v>
      </c>
      <c r="D1849" t="s">
        <v>148</v>
      </c>
      <c r="E1849" t="s">
        <v>148</v>
      </c>
      <c r="F1849" t="s">
        <v>148</v>
      </c>
      <c r="G1849" t="s">
        <v>148</v>
      </c>
      <c r="H1849" t="s">
        <v>148</v>
      </c>
      <c r="I1849" t="s">
        <v>148</v>
      </c>
      <c r="J1849" t="s">
        <v>146</v>
      </c>
      <c r="K1849" t="s">
        <v>146</v>
      </c>
      <c r="L1849" t="s">
        <v>146</v>
      </c>
      <c r="M1849" t="s">
        <v>146</v>
      </c>
      <c r="N1849" t="s">
        <v>146</v>
      </c>
      <c r="O1849" t="s">
        <v>146</v>
      </c>
      <c r="BB1849">
        <v>0</v>
      </c>
    </row>
    <row r="1850" spans="1:54" x14ac:dyDescent="0.25">
      <c r="A1850">
        <v>340008</v>
      </c>
      <c r="B1850" t="s">
        <v>121</v>
      </c>
      <c r="D1850" t="s">
        <v>148</v>
      </c>
      <c r="F1850" t="s">
        <v>148</v>
      </c>
      <c r="G1850" t="s">
        <v>148</v>
      </c>
      <c r="J1850" t="s">
        <v>146</v>
      </c>
      <c r="K1850" t="s">
        <v>146</v>
      </c>
      <c r="L1850" t="s">
        <v>146</v>
      </c>
      <c r="M1850" t="s">
        <v>146</v>
      </c>
      <c r="N1850" t="s">
        <v>146</v>
      </c>
      <c r="O1850" t="s">
        <v>146</v>
      </c>
      <c r="BB1850">
        <v>0</v>
      </c>
    </row>
    <row r="1851" spans="1:54" x14ac:dyDescent="0.25">
      <c r="A1851">
        <v>340010</v>
      </c>
      <c r="B1851" t="s">
        <v>121</v>
      </c>
      <c r="C1851" t="s">
        <v>148</v>
      </c>
      <c r="D1851" t="s">
        <v>148</v>
      </c>
      <c r="E1851" t="s">
        <v>148</v>
      </c>
      <c r="F1851" t="s">
        <v>148</v>
      </c>
      <c r="G1851" t="s">
        <v>148</v>
      </c>
      <c r="J1851" t="s">
        <v>146</v>
      </c>
      <c r="K1851" t="s">
        <v>146</v>
      </c>
      <c r="L1851" t="s">
        <v>146</v>
      </c>
      <c r="M1851" t="s">
        <v>146</v>
      </c>
      <c r="N1851" t="s">
        <v>146</v>
      </c>
      <c r="O1851" t="s">
        <v>146</v>
      </c>
      <c r="BB1851">
        <v>0</v>
      </c>
    </row>
    <row r="1852" spans="1:54" x14ac:dyDescent="0.25">
      <c r="A1852">
        <v>340011</v>
      </c>
      <c r="B1852" t="s">
        <v>121</v>
      </c>
      <c r="D1852" t="s">
        <v>148</v>
      </c>
      <c r="E1852" t="s">
        <v>148</v>
      </c>
      <c r="F1852" t="s">
        <v>148</v>
      </c>
      <c r="G1852" t="s">
        <v>148</v>
      </c>
      <c r="H1852" t="s">
        <v>148</v>
      </c>
      <c r="J1852" t="s">
        <v>146</v>
      </c>
      <c r="K1852" t="s">
        <v>146</v>
      </c>
      <c r="L1852" t="s">
        <v>146</v>
      </c>
      <c r="M1852" t="s">
        <v>146</v>
      </c>
      <c r="N1852" t="s">
        <v>146</v>
      </c>
      <c r="O1852" t="s">
        <v>146</v>
      </c>
      <c r="BB1852">
        <v>0</v>
      </c>
    </row>
    <row r="1853" spans="1:54" x14ac:dyDescent="0.25">
      <c r="A1853">
        <v>340012</v>
      </c>
      <c r="B1853" t="s">
        <v>121</v>
      </c>
      <c r="E1853" t="s">
        <v>146</v>
      </c>
      <c r="F1853" t="s">
        <v>146</v>
      </c>
      <c r="G1853" t="s">
        <v>148</v>
      </c>
      <c r="I1853" t="s">
        <v>148</v>
      </c>
      <c r="J1853" t="s">
        <v>146</v>
      </c>
      <c r="K1853" t="s">
        <v>146</v>
      </c>
      <c r="L1853" t="s">
        <v>146</v>
      </c>
      <c r="M1853" t="s">
        <v>146</v>
      </c>
      <c r="N1853" t="s">
        <v>146</v>
      </c>
      <c r="O1853" t="s">
        <v>146</v>
      </c>
      <c r="BB1853">
        <v>0</v>
      </c>
    </row>
    <row r="1854" spans="1:54" x14ac:dyDescent="0.25">
      <c r="A1854">
        <v>340013</v>
      </c>
      <c r="B1854" t="s">
        <v>121</v>
      </c>
      <c r="C1854" t="s">
        <v>148</v>
      </c>
      <c r="D1854" t="s">
        <v>148</v>
      </c>
      <c r="E1854" t="s">
        <v>148</v>
      </c>
      <c r="F1854" t="s">
        <v>148</v>
      </c>
      <c r="G1854" t="s">
        <v>148</v>
      </c>
      <c r="H1854" t="s">
        <v>146</v>
      </c>
      <c r="I1854" t="s">
        <v>146</v>
      </c>
      <c r="J1854" t="s">
        <v>146</v>
      </c>
      <c r="K1854" t="s">
        <v>146</v>
      </c>
      <c r="L1854" t="s">
        <v>146</v>
      </c>
      <c r="M1854" t="s">
        <v>146</v>
      </c>
      <c r="N1854" t="s">
        <v>146</v>
      </c>
      <c r="O1854" t="s">
        <v>146</v>
      </c>
      <c r="BB1854">
        <v>0</v>
      </c>
    </row>
    <row r="1855" spans="1:54" x14ac:dyDescent="0.25">
      <c r="A1855">
        <v>340014</v>
      </c>
      <c r="B1855" t="s">
        <v>121</v>
      </c>
      <c r="J1855" t="s">
        <v>146</v>
      </c>
      <c r="K1855" t="s">
        <v>146</v>
      </c>
      <c r="L1855" t="s">
        <v>146</v>
      </c>
      <c r="M1855" t="s">
        <v>146</v>
      </c>
      <c r="N1855" t="s">
        <v>146</v>
      </c>
      <c r="O1855" t="s">
        <v>146</v>
      </c>
      <c r="BB1855">
        <v>0</v>
      </c>
    </row>
    <row r="1856" spans="1:54" x14ac:dyDescent="0.25">
      <c r="A1856">
        <v>340015</v>
      </c>
      <c r="B1856" t="s">
        <v>121</v>
      </c>
      <c r="F1856" t="s">
        <v>148</v>
      </c>
      <c r="J1856" t="s">
        <v>146</v>
      </c>
      <c r="K1856" t="s">
        <v>146</v>
      </c>
      <c r="L1856" t="s">
        <v>146</v>
      </c>
      <c r="M1856" t="s">
        <v>146</v>
      </c>
      <c r="N1856" t="s">
        <v>146</v>
      </c>
      <c r="O1856" t="s">
        <v>146</v>
      </c>
      <c r="BB1856">
        <v>0</v>
      </c>
    </row>
    <row r="1857" spans="1:54" x14ac:dyDescent="0.25">
      <c r="A1857">
        <v>340016</v>
      </c>
      <c r="B1857" t="s">
        <v>121</v>
      </c>
      <c r="E1857" t="s">
        <v>148</v>
      </c>
      <c r="F1857" t="s">
        <v>148</v>
      </c>
      <c r="H1857" t="s">
        <v>148</v>
      </c>
      <c r="I1857" t="s">
        <v>148</v>
      </c>
      <c r="J1857" t="s">
        <v>146</v>
      </c>
      <c r="K1857" t="s">
        <v>146</v>
      </c>
      <c r="L1857" t="s">
        <v>146</v>
      </c>
      <c r="M1857" t="s">
        <v>146</v>
      </c>
      <c r="N1857" t="s">
        <v>146</v>
      </c>
      <c r="O1857" t="s">
        <v>146</v>
      </c>
      <c r="BB1857">
        <v>0</v>
      </c>
    </row>
    <row r="1858" spans="1:54" x14ac:dyDescent="0.25">
      <c r="A1858">
        <v>340018</v>
      </c>
      <c r="B1858" t="s">
        <v>121</v>
      </c>
      <c r="F1858" t="s">
        <v>148</v>
      </c>
      <c r="J1858" t="s">
        <v>146</v>
      </c>
      <c r="K1858" t="s">
        <v>146</v>
      </c>
      <c r="L1858" t="s">
        <v>146</v>
      </c>
      <c r="M1858" t="s">
        <v>146</v>
      </c>
      <c r="N1858" t="s">
        <v>146</v>
      </c>
      <c r="O1858" t="s">
        <v>146</v>
      </c>
      <c r="BB1858">
        <v>0</v>
      </c>
    </row>
    <row r="1859" spans="1:54" x14ac:dyDescent="0.25">
      <c r="A1859">
        <v>340019</v>
      </c>
      <c r="B1859" t="s">
        <v>121</v>
      </c>
      <c r="F1859" t="s">
        <v>148</v>
      </c>
      <c r="G1859" t="s">
        <v>148</v>
      </c>
      <c r="J1859" t="s">
        <v>146</v>
      </c>
      <c r="K1859" t="s">
        <v>146</v>
      </c>
      <c r="L1859" t="s">
        <v>146</v>
      </c>
      <c r="M1859" t="s">
        <v>146</v>
      </c>
      <c r="N1859" t="s">
        <v>146</v>
      </c>
      <c r="O1859" t="s">
        <v>146</v>
      </c>
      <c r="BB1859">
        <v>0</v>
      </c>
    </row>
    <row r="1860" spans="1:54" x14ac:dyDescent="0.25">
      <c r="A1860">
        <v>340020</v>
      </c>
      <c r="B1860" t="s">
        <v>121</v>
      </c>
      <c r="C1860" t="s">
        <v>148</v>
      </c>
      <c r="D1860" t="s">
        <v>148</v>
      </c>
      <c r="E1860" t="s">
        <v>148</v>
      </c>
      <c r="H1860" t="s">
        <v>148</v>
      </c>
      <c r="I1860" t="s">
        <v>148</v>
      </c>
      <c r="J1860" t="s">
        <v>146</v>
      </c>
      <c r="K1860" t="s">
        <v>146</v>
      </c>
      <c r="L1860" t="s">
        <v>146</v>
      </c>
      <c r="M1860" t="s">
        <v>146</v>
      </c>
      <c r="N1860" t="s">
        <v>146</v>
      </c>
      <c r="O1860" t="s">
        <v>146</v>
      </c>
      <c r="BB1860">
        <v>0</v>
      </c>
    </row>
    <row r="1861" spans="1:54" x14ac:dyDescent="0.25">
      <c r="A1861">
        <v>340022</v>
      </c>
      <c r="B1861" t="s">
        <v>121</v>
      </c>
      <c r="E1861" t="s">
        <v>148</v>
      </c>
      <c r="G1861" t="s">
        <v>148</v>
      </c>
      <c r="J1861" t="s">
        <v>146</v>
      </c>
      <c r="K1861" t="s">
        <v>146</v>
      </c>
      <c r="L1861" t="s">
        <v>146</v>
      </c>
      <c r="M1861" t="s">
        <v>146</v>
      </c>
      <c r="N1861" t="s">
        <v>146</v>
      </c>
      <c r="O1861" t="s">
        <v>146</v>
      </c>
      <c r="BB1861">
        <v>0</v>
      </c>
    </row>
    <row r="1862" spans="1:54" x14ac:dyDescent="0.25">
      <c r="A1862">
        <v>340023</v>
      </c>
      <c r="B1862" t="s">
        <v>121</v>
      </c>
      <c r="C1862" t="s">
        <v>148</v>
      </c>
      <c r="D1862" t="s">
        <v>148</v>
      </c>
      <c r="F1862" t="s">
        <v>148</v>
      </c>
      <c r="G1862" t="s">
        <v>148</v>
      </c>
      <c r="I1862" t="s">
        <v>148</v>
      </c>
      <c r="J1862" t="s">
        <v>146</v>
      </c>
      <c r="K1862" t="s">
        <v>146</v>
      </c>
      <c r="L1862" t="s">
        <v>146</v>
      </c>
      <c r="M1862" t="s">
        <v>146</v>
      </c>
      <c r="N1862" t="s">
        <v>146</v>
      </c>
      <c r="O1862" t="s">
        <v>146</v>
      </c>
      <c r="BB1862">
        <v>0</v>
      </c>
    </row>
    <row r="1863" spans="1:54" x14ac:dyDescent="0.25">
      <c r="A1863">
        <v>340024</v>
      </c>
      <c r="B1863" t="s">
        <v>121</v>
      </c>
      <c r="C1863" t="s">
        <v>148</v>
      </c>
      <c r="D1863" t="s">
        <v>148</v>
      </c>
      <c r="E1863" t="s">
        <v>148</v>
      </c>
      <c r="F1863" t="s">
        <v>146</v>
      </c>
      <c r="G1863" t="s">
        <v>146</v>
      </c>
      <c r="H1863" t="s">
        <v>146</v>
      </c>
      <c r="I1863" t="s">
        <v>146</v>
      </c>
      <c r="J1863" t="s">
        <v>146</v>
      </c>
      <c r="K1863" t="s">
        <v>146</v>
      </c>
      <c r="L1863" t="s">
        <v>146</v>
      </c>
      <c r="M1863" t="s">
        <v>146</v>
      </c>
      <c r="N1863" t="s">
        <v>146</v>
      </c>
      <c r="O1863" t="s">
        <v>146</v>
      </c>
      <c r="BB1863">
        <v>0</v>
      </c>
    </row>
    <row r="1864" spans="1:54" x14ac:dyDescent="0.25">
      <c r="A1864">
        <v>340025</v>
      </c>
      <c r="B1864" t="s">
        <v>121</v>
      </c>
      <c r="E1864" t="s">
        <v>146</v>
      </c>
      <c r="F1864" t="s">
        <v>146</v>
      </c>
      <c r="J1864" t="s">
        <v>146</v>
      </c>
      <c r="K1864" t="s">
        <v>146</v>
      </c>
      <c r="L1864" t="s">
        <v>146</v>
      </c>
      <c r="M1864" t="s">
        <v>146</v>
      </c>
      <c r="N1864" t="s">
        <v>146</v>
      </c>
      <c r="O1864" t="s">
        <v>146</v>
      </c>
      <c r="BB1864">
        <v>0</v>
      </c>
    </row>
    <row r="1865" spans="1:54" x14ac:dyDescent="0.25">
      <c r="A1865">
        <v>340027</v>
      </c>
      <c r="B1865" t="s">
        <v>121</v>
      </c>
      <c r="C1865" t="s">
        <v>148</v>
      </c>
      <c r="D1865" t="s">
        <v>148</v>
      </c>
      <c r="E1865" t="s">
        <v>148</v>
      </c>
      <c r="F1865" t="s">
        <v>148</v>
      </c>
      <c r="G1865" t="s">
        <v>148</v>
      </c>
      <c r="H1865" t="s">
        <v>148</v>
      </c>
      <c r="I1865" t="s">
        <v>148</v>
      </c>
      <c r="J1865" t="s">
        <v>146</v>
      </c>
      <c r="K1865" t="s">
        <v>146</v>
      </c>
      <c r="L1865" t="s">
        <v>146</v>
      </c>
      <c r="M1865" t="s">
        <v>146</v>
      </c>
      <c r="N1865" t="s">
        <v>146</v>
      </c>
      <c r="O1865" t="s">
        <v>146</v>
      </c>
      <c r="BB1865">
        <v>0</v>
      </c>
    </row>
    <row r="1866" spans="1:54" x14ac:dyDescent="0.25">
      <c r="A1866">
        <v>340028</v>
      </c>
      <c r="B1866" t="s">
        <v>121</v>
      </c>
      <c r="J1866" t="s">
        <v>146</v>
      </c>
      <c r="K1866" t="s">
        <v>146</v>
      </c>
      <c r="L1866" t="s">
        <v>146</v>
      </c>
      <c r="M1866" t="s">
        <v>146</v>
      </c>
      <c r="N1866" t="s">
        <v>146</v>
      </c>
      <c r="O1866" t="s">
        <v>146</v>
      </c>
      <c r="BB1866">
        <v>0</v>
      </c>
    </row>
    <row r="1867" spans="1:54" x14ac:dyDescent="0.25">
      <c r="A1867">
        <v>340029</v>
      </c>
      <c r="B1867" t="s">
        <v>121</v>
      </c>
      <c r="E1867" t="s">
        <v>148</v>
      </c>
      <c r="F1867" t="s">
        <v>148</v>
      </c>
      <c r="G1867" t="s">
        <v>148</v>
      </c>
      <c r="H1867" t="s">
        <v>148</v>
      </c>
      <c r="I1867" t="s">
        <v>148</v>
      </c>
      <c r="J1867" t="s">
        <v>146</v>
      </c>
      <c r="K1867" t="s">
        <v>146</v>
      </c>
      <c r="L1867" t="s">
        <v>146</v>
      </c>
      <c r="M1867" t="s">
        <v>146</v>
      </c>
      <c r="N1867" t="s">
        <v>146</v>
      </c>
      <c r="O1867" t="s">
        <v>146</v>
      </c>
      <c r="BB1867">
        <v>0</v>
      </c>
    </row>
    <row r="1868" spans="1:54" x14ac:dyDescent="0.25">
      <c r="A1868">
        <v>340030</v>
      </c>
      <c r="B1868" t="s">
        <v>121</v>
      </c>
      <c r="C1868" t="s">
        <v>148</v>
      </c>
      <c r="D1868" t="s">
        <v>148</v>
      </c>
      <c r="E1868" t="s">
        <v>148</v>
      </c>
      <c r="F1868" t="s">
        <v>148</v>
      </c>
      <c r="G1868" t="s">
        <v>148</v>
      </c>
      <c r="H1868" t="s">
        <v>148</v>
      </c>
      <c r="I1868" t="s">
        <v>148</v>
      </c>
      <c r="J1868" t="s">
        <v>146</v>
      </c>
      <c r="K1868" t="s">
        <v>146</v>
      </c>
      <c r="L1868" t="s">
        <v>146</v>
      </c>
      <c r="M1868" t="s">
        <v>146</v>
      </c>
      <c r="N1868" t="s">
        <v>146</v>
      </c>
      <c r="O1868" t="s">
        <v>146</v>
      </c>
      <c r="BB1868">
        <v>0</v>
      </c>
    </row>
    <row r="1869" spans="1:54" x14ac:dyDescent="0.25">
      <c r="A1869">
        <v>340031</v>
      </c>
      <c r="B1869" t="s">
        <v>121</v>
      </c>
      <c r="F1869" t="s">
        <v>146</v>
      </c>
      <c r="G1869" t="s">
        <v>148</v>
      </c>
      <c r="J1869" t="s">
        <v>146</v>
      </c>
      <c r="K1869" t="s">
        <v>146</v>
      </c>
      <c r="L1869" t="s">
        <v>146</v>
      </c>
      <c r="M1869" t="s">
        <v>146</v>
      </c>
      <c r="N1869" t="s">
        <v>146</v>
      </c>
      <c r="O1869" t="s">
        <v>146</v>
      </c>
      <c r="BB1869">
        <v>0</v>
      </c>
    </row>
    <row r="1870" spans="1:54" x14ac:dyDescent="0.25">
      <c r="A1870">
        <v>340032</v>
      </c>
      <c r="B1870" t="s">
        <v>121</v>
      </c>
      <c r="C1870" t="s">
        <v>148</v>
      </c>
      <c r="D1870" t="s">
        <v>148</v>
      </c>
      <c r="E1870" t="s">
        <v>148</v>
      </c>
      <c r="F1870" t="s">
        <v>148</v>
      </c>
      <c r="G1870" t="s">
        <v>148</v>
      </c>
      <c r="H1870" t="s">
        <v>148</v>
      </c>
      <c r="I1870" t="s">
        <v>148</v>
      </c>
      <c r="J1870" t="s">
        <v>146</v>
      </c>
      <c r="K1870" t="s">
        <v>146</v>
      </c>
      <c r="L1870" t="s">
        <v>146</v>
      </c>
      <c r="M1870" t="s">
        <v>146</v>
      </c>
      <c r="N1870" t="s">
        <v>146</v>
      </c>
      <c r="O1870" t="s">
        <v>146</v>
      </c>
      <c r="BB1870">
        <v>0</v>
      </c>
    </row>
    <row r="1871" spans="1:54" x14ac:dyDescent="0.25">
      <c r="A1871">
        <v>340033</v>
      </c>
      <c r="B1871" t="s">
        <v>121</v>
      </c>
      <c r="E1871" t="s">
        <v>146</v>
      </c>
      <c r="F1871" t="s">
        <v>146</v>
      </c>
      <c r="J1871" t="s">
        <v>146</v>
      </c>
      <c r="K1871" t="s">
        <v>146</v>
      </c>
      <c r="L1871" t="s">
        <v>146</v>
      </c>
      <c r="M1871" t="s">
        <v>146</v>
      </c>
      <c r="N1871" t="s">
        <v>146</v>
      </c>
      <c r="O1871" t="s">
        <v>146</v>
      </c>
      <c r="BB1871">
        <v>0</v>
      </c>
    </row>
    <row r="1872" spans="1:54" x14ac:dyDescent="0.25">
      <c r="A1872">
        <v>340034</v>
      </c>
      <c r="B1872" t="s">
        <v>121</v>
      </c>
      <c r="C1872" t="s">
        <v>148</v>
      </c>
      <c r="D1872" t="s">
        <v>148</v>
      </c>
      <c r="E1872" t="s">
        <v>148</v>
      </c>
      <c r="F1872" t="s">
        <v>148</v>
      </c>
      <c r="G1872" t="s">
        <v>148</v>
      </c>
      <c r="H1872" t="s">
        <v>148</v>
      </c>
      <c r="I1872" t="s">
        <v>148</v>
      </c>
      <c r="J1872" t="s">
        <v>146</v>
      </c>
      <c r="K1872" t="s">
        <v>146</v>
      </c>
      <c r="L1872" t="s">
        <v>146</v>
      </c>
      <c r="M1872" t="s">
        <v>146</v>
      </c>
      <c r="N1872" t="s">
        <v>146</v>
      </c>
      <c r="O1872" t="s">
        <v>146</v>
      </c>
      <c r="BB1872">
        <v>0</v>
      </c>
    </row>
    <row r="1873" spans="1:54" x14ac:dyDescent="0.25">
      <c r="A1873">
        <v>340035</v>
      </c>
      <c r="B1873" t="s">
        <v>121</v>
      </c>
      <c r="C1873" t="s">
        <v>148</v>
      </c>
      <c r="D1873" t="s">
        <v>148</v>
      </c>
      <c r="F1873" t="s">
        <v>148</v>
      </c>
      <c r="G1873" t="s">
        <v>148</v>
      </c>
      <c r="I1873" t="s">
        <v>148</v>
      </c>
      <c r="J1873" t="s">
        <v>146</v>
      </c>
      <c r="K1873" t="s">
        <v>146</v>
      </c>
      <c r="L1873" t="s">
        <v>146</v>
      </c>
      <c r="M1873" t="s">
        <v>146</v>
      </c>
      <c r="N1873" t="s">
        <v>146</v>
      </c>
      <c r="O1873" t="s">
        <v>146</v>
      </c>
      <c r="BB1873">
        <v>0</v>
      </c>
    </row>
    <row r="1874" spans="1:54" x14ac:dyDescent="0.25">
      <c r="A1874">
        <v>340036</v>
      </c>
      <c r="B1874" t="s">
        <v>121</v>
      </c>
      <c r="J1874" t="s">
        <v>146</v>
      </c>
      <c r="K1874" t="s">
        <v>146</v>
      </c>
      <c r="L1874" t="s">
        <v>146</v>
      </c>
      <c r="M1874" t="s">
        <v>146</v>
      </c>
      <c r="N1874" t="s">
        <v>146</v>
      </c>
      <c r="O1874" t="s">
        <v>146</v>
      </c>
      <c r="BB1874">
        <v>0</v>
      </c>
    </row>
    <row r="1875" spans="1:54" x14ac:dyDescent="0.25">
      <c r="A1875">
        <v>340037</v>
      </c>
      <c r="B1875" t="s">
        <v>121</v>
      </c>
      <c r="F1875" t="s">
        <v>148</v>
      </c>
      <c r="J1875" t="s">
        <v>146</v>
      </c>
      <c r="K1875" t="s">
        <v>146</v>
      </c>
      <c r="L1875" t="s">
        <v>146</v>
      </c>
      <c r="M1875" t="s">
        <v>146</v>
      </c>
      <c r="N1875" t="s">
        <v>146</v>
      </c>
      <c r="O1875" t="s">
        <v>146</v>
      </c>
      <c r="BB1875">
        <v>0</v>
      </c>
    </row>
    <row r="1876" spans="1:54" x14ac:dyDescent="0.25">
      <c r="A1876">
        <v>340038</v>
      </c>
      <c r="B1876" t="s">
        <v>121</v>
      </c>
      <c r="F1876" t="s">
        <v>148</v>
      </c>
      <c r="I1876" t="s">
        <v>148</v>
      </c>
      <c r="J1876" t="s">
        <v>146</v>
      </c>
      <c r="K1876" t="s">
        <v>146</v>
      </c>
      <c r="L1876" t="s">
        <v>146</v>
      </c>
      <c r="M1876" t="s">
        <v>146</v>
      </c>
      <c r="N1876" t="s">
        <v>146</v>
      </c>
      <c r="O1876" t="s">
        <v>146</v>
      </c>
      <c r="BB1876">
        <v>0</v>
      </c>
    </row>
    <row r="1877" spans="1:54" x14ac:dyDescent="0.25">
      <c r="A1877">
        <v>340039</v>
      </c>
      <c r="B1877" t="s">
        <v>121</v>
      </c>
      <c r="E1877" t="s">
        <v>148</v>
      </c>
      <c r="G1877" t="s">
        <v>148</v>
      </c>
      <c r="I1877" t="s">
        <v>148</v>
      </c>
      <c r="J1877" t="s">
        <v>146</v>
      </c>
      <c r="K1877" t="s">
        <v>146</v>
      </c>
      <c r="L1877" t="s">
        <v>146</v>
      </c>
      <c r="M1877" t="s">
        <v>146</v>
      </c>
      <c r="N1877" t="s">
        <v>146</v>
      </c>
      <c r="O1877" t="s">
        <v>146</v>
      </c>
      <c r="BB1877">
        <v>0</v>
      </c>
    </row>
    <row r="1878" spans="1:54" x14ac:dyDescent="0.25">
      <c r="A1878">
        <v>340040</v>
      </c>
      <c r="B1878" t="s">
        <v>121</v>
      </c>
      <c r="E1878" t="s">
        <v>148</v>
      </c>
      <c r="G1878" t="s">
        <v>148</v>
      </c>
      <c r="H1878" t="s">
        <v>148</v>
      </c>
      <c r="J1878" t="s">
        <v>146</v>
      </c>
      <c r="K1878" t="s">
        <v>146</v>
      </c>
      <c r="L1878" t="s">
        <v>146</v>
      </c>
      <c r="M1878" t="s">
        <v>146</v>
      </c>
      <c r="N1878" t="s">
        <v>146</v>
      </c>
      <c r="O1878" t="s">
        <v>146</v>
      </c>
      <c r="BB1878">
        <v>0</v>
      </c>
    </row>
    <row r="1879" spans="1:54" x14ac:dyDescent="0.25">
      <c r="A1879">
        <v>340041</v>
      </c>
      <c r="B1879" t="s">
        <v>121</v>
      </c>
      <c r="J1879" t="s">
        <v>146</v>
      </c>
      <c r="K1879" t="s">
        <v>146</v>
      </c>
      <c r="L1879" t="s">
        <v>146</v>
      </c>
      <c r="M1879" t="s">
        <v>146</v>
      </c>
      <c r="N1879" t="s">
        <v>146</v>
      </c>
      <c r="O1879" t="s">
        <v>146</v>
      </c>
      <c r="BB1879">
        <v>0</v>
      </c>
    </row>
    <row r="1880" spans="1:54" x14ac:dyDescent="0.25">
      <c r="A1880">
        <v>340042</v>
      </c>
      <c r="B1880" t="s">
        <v>121</v>
      </c>
      <c r="C1880" t="s">
        <v>148</v>
      </c>
      <c r="D1880" t="s">
        <v>148</v>
      </c>
      <c r="E1880" t="s">
        <v>148</v>
      </c>
      <c r="F1880" t="s">
        <v>148</v>
      </c>
      <c r="G1880" t="s">
        <v>148</v>
      </c>
      <c r="H1880" t="s">
        <v>148</v>
      </c>
      <c r="I1880" t="s">
        <v>148</v>
      </c>
      <c r="J1880" t="s">
        <v>146</v>
      </c>
      <c r="K1880" t="s">
        <v>146</v>
      </c>
      <c r="L1880" t="s">
        <v>146</v>
      </c>
      <c r="M1880" t="s">
        <v>146</v>
      </c>
      <c r="N1880" t="s">
        <v>146</v>
      </c>
      <c r="O1880" t="s">
        <v>146</v>
      </c>
      <c r="BB1880">
        <v>0</v>
      </c>
    </row>
    <row r="1881" spans="1:54" x14ac:dyDescent="0.25">
      <c r="A1881">
        <v>340043</v>
      </c>
      <c r="B1881" t="s">
        <v>121</v>
      </c>
      <c r="E1881" t="s">
        <v>148</v>
      </c>
      <c r="F1881" t="s">
        <v>148</v>
      </c>
      <c r="G1881" t="s">
        <v>148</v>
      </c>
      <c r="J1881" t="s">
        <v>146</v>
      </c>
      <c r="K1881" t="s">
        <v>146</v>
      </c>
      <c r="L1881" t="s">
        <v>146</v>
      </c>
      <c r="M1881" t="s">
        <v>146</v>
      </c>
      <c r="N1881" t="s">
        <v>146</v>
      </c>
      <c r="O1881" t="s">
        <v>146</v>
      </c>
      <c r="BB1881">
        <v>0</v>
      </c>
    </row>
    <row r="1882" spans="1:54" x14ac:dyDescent="0.25">
      <c r="A1882">
        <v>340044</v>
      </c>
      <c r="B1882" t="s">
        <v>121</v>
      </c>
      <c r="D1882" t="s">
        <v>146</v>
      </c>
      <c r="E1882" t="s">
        <v>148</v>
      </c>
      <c r="F1882" t="s">
        <v>146</v>
      </c>
      <c r="G1882" t="s">
        <v>146</v>
      </c>
      <c r="H1882" t="s">
        <v>146</v>
      </c>
      <c r="I1882" t="s">
        <v>146</v>
      </c>
      <c r="J1882" t="s">
        <v>146</v>
      </c>
      <c r="K1882" t="s">
        <v>146</v>
      </c>
      <c r="L1882" t="s">
        <v>146</v>
      </c>
      <c r="M1882" t="s">
        <v>146</v>
      </c>
      <c r="N1882" t="s">
        <v>146</v>
      </c>
      <c r="O1882" t="s">
        <v>146</v>
      </c>
      <c r="BB1882">
        <v>0</v>
      </c>
    </row>
    <row r="1883" spans="1:54" x14ac:dyDescent="0.25">
      <c r="A1883">
        <v>340045</v>
      </c>
      <c r="B1883" t="s">
        <v>121</v>
      </c>
      <c r="C1883" t="s">
        <v>148</v>
      </c>
      <c r="E1883" t="s">
        <v>148</v>
      </c>
      <c r="F1883" t="s">
        <v>148</v>
      </c>
      <c r="I1883" t="s">
        <v>148</v>
      </c>
      <c r="J1883" t="s">
        <v>146</v>
      </c>
      <c r="K1883" t="s">
        <v>146</v>
      </c>
      <c r="L1883" t="s">
        <v>146</v>
      </c>
      <c r="M1883" t="s">
        <v>146</v>
      </c>
      <c r="N1883" t="s">
        <v>146</v>
      </c>
      <c r="O1883" t="s">
        <v>146</v>
      </c>
      <c r="BB1883">
        <v>0</v>
      </c>
    </row>
    <row r="1884" spans="1:54" x14ac:dyDescent="0.25">
      <c r="A1884">
        <v>340046</v>
      </c>
      <c r="B1884" t="s">
        <v>121</v>
      </c>
      <c r="D1884" t="s">
        <v>148</v>
      </c>
      <c r="F1884" t="s">
        <v>148</v>
      </c>
      <c r="G1884" t="s">
        <v>148</v>
      </c>
      <c r="I1884" t="s">
        <v>148</v>
      </c>
      <c r="J1884" t="s">
        <v>146</v>
      </c>
      <c r="K1884" t="s">
        <v>146</v>
      </c>
      <c r="L1884" t="s">
        <v>146</v>
      </c>
      <c r="M1884" t="s">
        <v>146</v>
      </c>
      <c r="N1884" t="s">
        <v>146</v>
      </c>
      <c r="O1884" t="s">
        <v>146</v>
      </c>
      <c r="BB1884">
        <v>0</v>
      </c>
    </row>
    <row r="1885" spans="1:54" x14ac:dyDescent="0.25">
      <c r="A1885">
        <v>340047</v>
      </c>
      <c r="B1885" t="s">
        <v>121</v>
      </c>
      <c r="C1885" t="s">
        <v>146</v>
      </c>
      <c r="E1885" t="s">
        <v>146</v>
      </c>
      <c r="F1885" t="s">
        <v>148</v>
      </c>
      <c r="J1885" t="s">
        <v>146</v>
      </c>
      <c r="K1885" t="s">
        <v>146</v>
      </c>
      <c r="L1885" t="s">
        <v>146</v>
      </c>
      <c r="M1885" t="s">
        <v>146</v>
      </c>
      <c r="N1885" t="s">
        <v>146</v>
      </c>
      <c r="O1885" t="s">
        <v>146</v>
      </c>
      <c r="BB1885">
        <v>0</v>
      </c>
    </row>
    <row r="1886" spans="1:54" x14ac:dyDescent="0.25">
      <c r="A1886">
        <v>340048</v>
      </c>
      <c r="B1886" t="s">
        <v>121</v>
      </c>
      <c r="J1886" t="s">
        <v>146</v>
      </c>
      <c r="K1886" t="s">
        <v>146</v>
      </c>
      <c r="L1886" t="s">
        <v>146</v>
      </c>
      <c r="M1886" t="s">
        <v>146</v>
      </c>
      <c r="N1886" t="s">
        <v>146</v>
      </c>
      <c r="O1886" t="s">
        <v>146</v>
      </c>
      <c r="BB1886">
        <v>0</v>
      </c>
    </row>
    <row r="1887" spans="1:54" x14ac:dyDescent="0.25">
      <c r="A1887">
        <v>340049</v>
      </c>
      <c r="B1887" t="s">
        <v>121</v>
      </c>
      <c r="C1887" t="s">
        <v>148</v>
      </c>
      <c r="D1887" t="s">
        <v>148</v>
      </c>
      <c r="E1887" t="s">
        <v>148</v>
      </c>
      <c r="F1887" t="s">
        <v>148</v>
      </c>
      <c r="G1887" t="s">
        <v>148</v>
      </c>
      <c r="H1887" t="s">
        <v>148</v>
      </c>
      <c r="I1887" t="s">
        <v>148</v>
      </c>
      <c r="J1887" t="s">
        <v>146</v>
      </c>
      <c r="K1887" t="s">
        <v>146</v>
      </c>
      <c r="L1887" t="s">
        <v>146</v>
      </c>
      <c r="M1887" t="s">
        <v>146</v>
      </c>
      <c r="N1887" t="s">
        <v>146</v>
      </c>
      <c r="O1887" t="s">
        <v>146</v>
      </c>
      <c r="BB1887">
        <v>0</v>
      </c>
    </row>
    <row r="1888" spans="1:54" x14ac:dyDescent="0.25">
      <c r="A1888">
        <v>340050</v>
      </c>
      <c r="B1888" t="s">
        <v>121</v>
      </c>
      <c r="C1888" t="s">
        <v>146</v>
      </c>
      <c r="D1888" t="s">
        <v>146</v>
      </c>
      <c r="G1888" t="s">
        <v>146</v>
      </c>
      <c r="H1888" t="s">
        <v>146</v>
      </c>
      <c r="J1888" t="s">
        <v>146</v>
      </c>
      <c r="K1888" t="s">
        <v>146</v>
      </c>
      <c r="L1888" t="s">
        <v>146</v>
      </c>
      <c r="M1888" t="s">
        <v>146</v>
      </c>
      <c r="N1888" t="s">
        <v>146</v>
      </c>
      <c r="O1888" t="s">
        <v>146</v>
      </c>
      <c r="BB1888">
        <v>0</v>
      </c>
    </row>
    <row r="1889" spans="1:54" x14ac:dyDescent="0.25">
      <c r="A1889">
        <v>340052</v>
      </c>
      <c r="B1889" t="s">
        <v>121</v>
      </c>
      <c r="J1889" t="s">
        <v>146</v>
      </c>
      <c r="K1889" t="s">
        <v>146</v>
      </c>
      <c r="L1889" t="s">
        <v>146</v>
      </c>
      <c r="M1889" t="s">
        <v>146</v>
      </c>
      <c r="N1889" t="s">
        <v>146</v>
      </c>
      <c r="O1889" t="s">
        <v>146</v>
      </c>
      <c r="BB1889">
        <v>0</v>
      </c>
    </row>
    <row r="1890" spans="1:54" x14ac:dyDescent="0.25">
      <c r="A1890">
        <v>340053</v>
      </c>
      <c r="B1890" t="s">
        <v>121</v>
      </c>
      <c r="E1890" t="s">
        <v>148</v>
      </c>
      <c r="F1890" t="s">
        <v>148</v>
      </c>
      <c r="G1890" t="s">
        <v>148</v>
      </c>
      <c r="J1890" t="s">
        <v>146</v>
      </c>
      <c r="K1890" t="s">
        <v>146</v>
      </c>
      <c r="L1890" t="s">
        <v>146</v>
      </c>
      <c r="M1890" t="s">
        <v>146</v>
      </c>
      <c r="N1890" t="s">
        <v>146</v>
      </c>
      <c r="O1890" t="s">
        <v>146</v>
      </c>
      <c r="BB1890">
        <v>0</v>
      </c>
    </row>
    <row r="1891" spans="1:54" x14ac:dyDescent="0.25">
      <c r="A1891">
        <v>340054</v>
      </c>
      <c r="B1891" t="s">
        <v>121</v>
      </c>
      <c r="D1891" t="s">
        <v>146</v>
      </c>
      <c r="F1891" t="s">
        <v>148</v>
      </c>
      <c r="G1891" t="s">
        <v>148</v>
      </c>
      <c r="H1891" t="s">
        <v>148</v>
      </c>
      <c r="I1891" t="s">
        <v>148</v>
      </c>
      <c r="J1891" t="s">
        <v>146</v>
      </c>
      <c r="K1891" t="s">
        <v>146</v>
      </c>
      <c r="L1891" t="s">
        <v>146</v>
      </c>
      <c r="M1891" t="s">
        <v>146</v>
      </c>
      <c r="N1891" t="s">
        <v>146</v>
      </c>
      <c r="O1891" t="s">
        <v>146</v>
      </c>
      <c r="BB1891">
        <v>0</v>
      </c>
    </row>
    <row r="1892" spans="1:54" x14ac:dyDescent="0.25">
      <c r="A1892">
        <v>340055</v>
      </c>
      <c r="B1892" t="s">
        <v>121</v>
      </c>
      <c r="C1892" t="s">
        <v>148</v>
      </c>
      <c r="D1892" t="s">
        <v>148</v>
      </c>
      <c r="E1892" t="s">
        <v>148</v>
      </c>
      <c r="F1892" t="s">
        <v>148</v>
      </c>
      <c r="G1892" t="s">
        <v>148</v>
      </c>
      <c r="H1892" t="s">
        <v>148</v>
      </c>
      <c r="I1892" t="s">
        <v>148</v>
      </c>
      <c r="J1892" t="s">
        <v>146</v>
      </c>
      <c r="K1892" t="s">
        <v>146</v>
      </c>
      <c r="L1892" t="s">
        <v>146</v>
      </c>
      <c r="M1892" t="s">
        <v>146</v>
      </c>
      <c r="N1892" t="s">
        <v>146</v>
      </c>
      <c r="O1892" t="s">
        <v>146</v>
      </c>
      <c r="BB1892">
        <v>0</v>
      </c>
    </row>
    <row r="1893" spans="1:54" x14ac:dyDescent="0.25">
      <c r="A1893">
        <v>340056</v>
      </c>
      <c r="B1893" t="s">
        <v>121</v>
      </c>
      <c r="I1893" t="s">
        <v>146</v>
      </c>
      <c r="J1893" t="s">
        <v>146</v>
      </c>
      <c r="K1893" t="s">
        <v>146</v>
      </c>
      <c r="L1893" t="s">
        <v>146</v>
      </c>
      <c r="M1893" t="s">
        <v>146</v>
      </c>
      <c r="N1893" t="s">
        <v>146</v>
      </c>
      <c r="O1893" t="s">
        <v>146</v>
      </c>
      <c r="BB1893">
        <v>0</v>
      </c>
    </row>
    <row r="1894" spans="1:54" x14ac:dyDescent="0.25">
      <c r="A1894">
        <v>340057</v>
      </c>
      <c r="B1894" t="s">
        <v>121</v>
      </c>
      <c r="D1894" t="s">
        <v>146</v>
      </c>
      <c r="H1894" t="s">
        <v>146</v>
      </c>
      <c r="I1894" t="s">
        <v>146</v>
      </c>
      <c r="J1894" t="s">
        <v>146</v>
      </c>
      <c r="K1894" t="s">
        <v>146</v>
      </c>
      <c r="L1894" t="s">
        <v>146</v>
      </c>
      <c r="M1894" t="s">
        <v>146</v>
      </c>
      <c r="N1894" t="s">
        <v>146</v>
      </c>
      <c r="O1894" t="s">
        <v>146</v>
      </c>
      <c r="BB1894">
        <v>0</v>
      </c>
    </row>
    <row r="1895" spans="1:54" x14ac:dyDescent="0.25">
      <c r="A1895">
        <v>340058</v>
      </c>
      <c r="B1895" t="s">
        <v>121</v>
      </c>
      <c r="C1895" t="s">
        <v>148</v>
      </c>
      <c r="D1895" t="s">
        <v>148</v>
      </c>
      <c r="E1895" t="s">
        <v>148</v>
      </c>
      <c r="F1895" t="s">
        <v>146</v>
      </c>
      <c r="G1895" t="s">
        <v>148</v>
      </c>
      <c r="H1895" t="s">
        <v>148</v>
      </c>
      <c r="I1895" t="s">
        <v>146</v>
      </c>
      <c r="J1895" t="s">
        <v>146</v>
      </c>
      <c r="K1895" t="s">
        <v>146</v>
      </c>
      <c r="L1895" t="s">
        <v>146</v>
      </c>
      <c r="M1895" t="s">
        <v>146</v>
      </c>
      <c r="N1895" t="s">
        <v>146</v>
      </c>
      <c r="O1895" t="s">
        <v>146</v>
      </c>
      <c r="BB1895">
        <v>0</v>
      </c>
    </row>
    <row r="1896" spans="1:54" x14ac:dyDescent="0.25">
      <c r="A1896">
        <v>340059</v>
      </c>
      <c r="B1896" t="s">
        <v>121</v>
      </c>
      <c r="E1896" t="s">
        <v>148</v>
      </c>
      <c r="F1896" t="s">
        <v>148</v>
      </c>
      <c r="G1896" t="s">
        <v>148</v>
      </c>
      <c r="H1896" t="s">
        <v>148</v>
      </c>
      <c r="J1896" t="s">
        <v>146</v>
      </c>
      <c r="K1896" t="s">
        <v>146</v>
      </c>
      <c r="L1896" t="s">
        <v>146</v>
      </c>
      <c r="M1896" t="s">
        <v>146</v>
      </c>
      <c r="N1896" t="s">
        <v>146</v>
      </c>
      <c r="O1896" t="s">
        <v>146</v>
      </c>
      <c r="BB1896">
        <v>0</v>
      </c>
    </row>
    <row r="1897" spans="1:54" x14ac:dyDescent="0.25">
      <c r="A1897">
        <v>340060</v>
      </c>
      <c r="B1897" t="s">
        <v>121</v>
      </c>
      <c r="C1897" t="s">
        <v>148</v>
      </c>
      <c r="D1897" t="s">
        <v>146</v>
      </c>
      <c r="E1897" t="s">
        <v>148</v>
      </c>
      <c r="F1897" t="s">
        <v>146</v>
      </c>
      <c r="G1897" t="s">
        <v>146</v>
      </c>
      <c r="H1897" t="s">
        <v>148</v>
      </c>
      <c r="I1897" t="s">
        <v>146</v>
      </c>
      <c r="J1897" t="s">
        <v>146</v>
      </c>
      <c r="K1897" t="s">
        <v>146</v>
      </c>
      <c r="L1897" t="s">
        <v>146</v>
      </c>
      <c r="M1897" t="s">
        <v>146</v>
      </c>
      <c r="N1897" t="s">
        <v>146</v>
      </c>
      <c r="O1897" t="s">
        <v>146</v>
      </c>
      <c r="BB1897">
        <v>0</v>
      </c>
    </row>
    <row r="1898" spans="1:54" x14ac:dyDescent="0.25">
      <c r="A1898">
        <v>340061</v>
      </c>
      <c r="B1898" t="s">
        <v>121</v>
      </c>
      <c r="D1898" t="s">
        <v>148</v>
      </c>
      <c r="F1898" t="s">
        <v>148</v>
      </c>
      <c r="G1898" t="s">
        <v>148</v>
      </c>
      <c r="H1898" t="s">
        <v>148</v>
      </c>
      <c r="I1898" t="s">
        <v>148</v>
      </c>
      <c r="J1898" t="s">
        <v>146</v>
      </c>
      <c r="K1898" t="s">
        <v>146</v>
      </c>
      <c r="L1898" t="s">
        <v>146</v>
      </c>
      <c r="M1898" t="s">
        <v>146</v>
      </c>
      <c r="N1898" t="s">
        <v>146</v>
      </c>
      <c r="O1898" t="s">
        <v>146</v>
      </c>
      <c r="BB1898">
        <v>0</v>
      </c>
    </row>
    <row r="1899" spans="1:54" x14ac:dyDescent="0.25">
      <c r="A1899">
        <v>340062</v>
      </c>
      <c r="B1899" t="s">
        <v>121</v>
      </c>
      <c r="J1899" t="s">
        <v>146</v>
      </c>
      <c r="K1899" t="s">
        <v>146</v>
      </c>
      <c r="L1899" t="s">
        <v>146</v>
      </c>
      <c r="M1899" t="s">
        <v>146</v>
      </c>
      <c r="N1899" t="s">
        <v>146</v>
      </c>
      <c r="O1899" t="s">
        <v>146</v>
      </c>
      <c r="BB1899">
        <v>0</v>
      </c>
    </row>
    <row r="1900" spans="1:54" x14ac:dyDescent="0.25">
      <c r="A1900">
        <v>340063</v>
      </c>
      <c r="B1900" t="s">
        <v>121</v>
      </c>
      <c r="C1900" t="s">
        <v>148</v>
      </c>
      <c r="D1900" t="s">
        <v>148</v>
      </c>
      <c r="E1900" t="s">
        <v>146</v>
      </c>
      <c r="F1900" t="s">
        <v>148</v>
      </c>
      <c r="G1900" t="s">
        <v>146</v>
      </c>
      <c r="I1900" t="s">
        <v>148</v>
      </c>
      <c r="J1900" t="s">
        <v>146</v>
      </c>
      <c r="K1900" t="s">
        <v>146</v>
      </c>
      <c r="L1900" t="s">
        <v>146</v>
      </c>
      <c r="M1900" t="s">
        <v>146</v>
      </c>
      <c r="N1900" t="s">
        <v>146</v>
      </c>
      <c r="O1900" t="s">
        <v>146</v>
      </c>
      <c r="BB1900">
        <v>0</v>
      </c>
    </row>
    <row r="1901" spans="1:54" x14ac:dyDescent="0.25">
      <c r="A1901">
        <v>340064</v>
      </c>
      <c r="B1901" t="s">
        <v>121</v>
      </c>
      <c r="F1901" t="s">
        <v>148</v>
      </c>
      <c r="J1901" t="s">
        <v>146</v>
      </c>
      <c r="K1901" t="s">
        <v>146</v>
      </c>
      <c r="L1901" t="s">
        <v>146</v>
      </c>
      <c r="M1901" t="s">
        <v>146</v>
      </c>
      <c r="N1901" t="s">
        <v>146</v>
      </c>
      <c r="O1901" t="s">
        <v>146</v>
      </c>
      <c r="BB1901">
        <v>0</v>
      </c>
    </row>
    <row r="1902" spans="1:54" x14ac:dyDescent="0.25">
      <c r="A1902">
        <v>340065</v>
      </c>
      <c r="B1902" t="s">
        <v>121</v>
      </c>
      <c r="E1902" t="s">
        <v>146</v>
      </c>
      <c r="F1902" t="s">
        <v>146</v>
      </c>
      <c r="G1902" t="s">
        <v>146</v>
      </c>
      <c r="J1902" t="s">
        <v>146</v>
      </c>
      <c r="K1902" t="s">
        <v>146</v>
      </c>
      <c r="L1902" t="s">
        <v>146</v>
      </c>
      <c r="M1902" t="s">
        <v>146</v>
      </c>
      <c r="N1902" t="s">
        <v>146</v>
      </c>
      <c r="O1902" t="s">
        <v>146</v>
      </c>
      <c r="BB1902">
        <v>0</v>
      </c>
    </row>
    <row r="1903" spans="1:54" x14ac:dyDescent="0.25">
      <c r="A1903">
        <v>340067</v>
      </c>
      <c r="B1903" t="s">
        <v>121</v>
      </c>
      <c r="J1903" t="s">
        <v>146</v>
      </c>
      <c r="K1903" t="s">
        <v>146</v>
      </c>
      <c r="L1903" t="s">
        <v>146</v>
      </c>
      <c r="M1903" t="s">
        <v>146</v>
      </c>
      <c r="N1903" t="s">
        <v>146</v>
      </c>
      <c r="O1903" t="s">
        <v>146</v>
      </c>
      <c r="BB1903">
        <v>0</v>
      </c>
    </row>
    <row r="1904" spans="1:54" x14ac:dyDescent="0.25">
      <c r="A1904">
        <v>340068</v>
      </c>
      <c r="B1904" t="s">
        <v>121</v>
      </c>
      <c r="F1904" t="s">
        <v>148</v>
      </c>
      <c r="J1904" t="s">
        <v>146</v>
      </c>
      <c r="K1904" t="s">
        <v>146</v>
      </c>
      <c r="L1904" t="s">
        <v>146</v>
      </c>
      <c r="M1904" t="s">
        <v>146</v>
      </c>
      <c r="N1904" t="s">
        <v>146</v>
      </c>
      <c r="O1904" t="s">
        <v>146</v>
      </c>
      <c r="BB1904">
        <v>0</v>
      </c>
    </row>
    <row r="1905" spans="1:54" x14ac:dyDescent="0.25">
      <c r="A1905">
        <v>340069</v>
      </c>
      <c r="B1905" t="s">
        <v>121</v>
      </c>
      <c r="J1905" t="s">
        <v>146</v>
      </c>
      <c r="K1905" t="s">
        <v>146</v>
      </c>
      <c r="L1905" t="s">
        <v>146</v>
      </c>
      <c r="M1905" t="s">
        <v>146</v>
      </c>
      <c r="N1905" t="s">
        <v>146</v>
      </c>
      <c r="O1905" t="s">
        <v>146</v>
      </c>
      <c r="BB1905">
        <v>0</v>
      </c>
    </row>
    <row r="1906" spans="1:54" x14ac:dyDescent="0.25">
      <c r="A1906">
        <v>340070</v>
      </c>
      <c r="B1906" t="s">
        <v>121</v>
      </c>
      <c r="D1906" t="s">
        <v>146</v>
      </c>
      <c r="E1906" t="s">
        <v>148</v>
      </c>
      <c r="F1906" t="s">
        <v>148</v>
      </c>
      <c r="G1906" t="s">
        <v>146</v>
      </c>
      <c r="J1906" t="s">
        <v>146</v>
      </c>
      <c r="K1906" t="s">
        <v>146</v>
      </c>
      <c r="L1906" t="s">
        <v>146</v>
      </c>
      <c r="M1906" t="s">
        <v>146</v>
      </c>
      <c r="N1906" t="s">
        <v>146</v>
      </c>
      <c r="O1906" t="s">
        <v>146</v>
      </c>
      <c r="BB1906">
        <v>0</v>
      </c>
    </row>
    <row r="1907" spans="1:54" x14ac:dyDescent="0.25">
      <c r="A1907">
        <v>340071</v>
      </c>
      <c r="B1907" t="s">
        <v>121</v>
      </c>
      <c r="D1907" t="s">
        <v>146</v>
      </c>
      <c r="E1907" t="s">
        <v>148</v>
      </c>
      <c r="F1907" t="s">
        <v>146</v>
      </c>
      <c r="G1907" t="s">
        <v>146</v>
      </c>
      <c r="H1907" t="s">
        <v>146</v>
      </c>
      <c r="I1907" t="s">
        <v>146</v>
      </c>
      <c r="J1907" t="s">
        <v>146</v>
      </c>
      <c r="K1907" t="s">
        <v>146</v>
      </c>
      <c r="L1907" t="s">
        <v>146</v>
      </c>
      <c r="M1907" t="s">
        <v>146</v>
      </c>
      <c r="N1907" t="s">
        <v>146</v>
      </c>
      <c r="O1907" t="s">
        <v>146</v>
      </c>
      <c r="BB1907">
        <v>0</v>
      </c>
    </row>
    <row r="1908" spans="1:54" x14ac:dyDescent="0.25">
      <c r="A1908">
        <v>340072</v>
      </c>
      <c r="B1908" t="s">
        <v>121</v>
      </c>
      <c r="F1908" t="s">
        <v>148</v>
      </c>
      <c r="J1908" t="s">
        <v>146</v>
      </c>
      <c r="K1908" t="s">
        <v>146</v>
      </c>
      <c r="L1908" t="s">
        <v>146</v>
      </c>
      <c r="M1908" t="s">
        <v>146</v>
      </c>
      <c r="N1908" t="s">
        <v>146</v>
      </c>
      <c r="O1908" t="s">
        <v>146</v>
      </c>
      <c r="BB1908">
        <v>0</v>
      </c>
    </row>
    <row r="1909" spans="1:54" x14ac:dyDescent="0.25">
      <c r="A1909">
        <v>340073</v>
      </c>
      <c r="B1909" t="s">
        <v>121</v>
      </c>
      <c r="C1909" t="s">
        <v>148</v>
      </c>
      <c r="D1909" t="s">
        <v>148</v>
      </c>
      <c r="E1909" t="s">
        <v>148</v>
      </c>
      <c r="F1909" t="s">
        <v>148</v>
      </c>
      <c r="G1909" t="s">
        <v>148</v>
      </c>
      <c r="H1909" t="s">
        <v>148</v>
      </c>
      <c r="I1909" t="s">
        <v>148</v>
      </c>
      <c r="J1909" t="s">
        <v>146</v>
      </c>
      <c r="K1909" t="s">
        <v>146</v>
      </c>
      <c r="L1909" t="s">
        <v>146</v>
      </c>
      <c r="M1909" t="s">
        <v>146</v>
      </c>
      <c r="N1909" t="s">
        <v>146</v>
      </c>
      <c r="O1909" t="s">
        <v>146</v>
      </c>
      <c r="BB1909">
        <v>0</v>
      </c>
    </row>
    <row r="1910" spans="1:54" x14ac:dyDescent="0.25">
      <c r="A1910">
        <v>340074</v>
      </c>
      <c r="B1910" t="s">
        <v>121</v>
      </c>
      <c r="F1910" t="s">
        <v>148</v>
      </c>
      <c r="I1910" t="s">
        <v>148</v>
      </c>
      <c r="J1910" t="s">
        <v>146</v>
      </c>
      <c r="K1910" t="s">
        <v>146</v>
      </c>
      <c r="L1910" t="s">
        <v>146</v>
      </c>
      <c r="M1910" t="s">
        <v>146</v>
      </c>
      <c r="N1910" t="s">
        <v>146</v>
      </c>
      <c r="O1910" t="s">
        <v>146</v>
      </c>
      <c r="BB1910">
        <v>0</v>
      </c>
    </row>
    <row r="1911" spans="1:54" x14ac:dyDescent="0.25">
      <c r="A1911">
        <v>340075</v>
      </c>
      <c r="B1911" t="s">
        <v>121</v>
      </c>
      <c r="F1911" t="s">
        <v>148</v>
      </c>
      <c r="J1911" t="s">
        <v>146</v>
      </c>
      <c r="K1911" t="s">
        <v>146</v>
      </c>
      <c r="L1911" t="s">
        <v>146</v>
      </c>
      <c r="M1911" t="s">
        <v>146</v>
      </c>
      <c r="N1911" t="s">
        <v>146</v>
      </c>
      <c r="O1911" t="s">
        <v>146</v>
      </c>
      <c r="BB1911">
        <v>0</v>
      </c>
    </row>
    <row r="1912" spans="1:54" x14ac:dyDescent="0.25">
      <c r="A1912">
        <v>340076</v>
      </c>
      <c r="B1912" t="s">
        <v>121</v>
      </c>
      <c r="C1912" t="s">
        <v>148</v>
      </c>
      <c r="D1912" t="s">
        <v>148</v>
      </c>
      <c r="E1912" t="s">
        <v>148</v>
      </c>
      <c r="F1912" t="s">
        <v>148</v>
      </c>
      <c r="G1912" t="s">
        <v>148</v>
      </c>
      <c r="H1912" t="s">
        <v>148</v>
      </c>
      <c r="I1912" t="s">
        <v>148</v>
      </c>
      <c r="J1912" t="s">
        <v>146</v>
      </c>
      <c r="K1912" t="s">
        <v>146</v>
      </c>
      <c r="L1912" t="s">
        <v>146</v>
      </c>
      <c r="M1912" t="s">
        <v>146</v>
      </c>
      <c r="N1912" t="s">
        <v>146</v>
      </c>
      <c r="O1912" t="s">
        <v>146</v>
      </c>
      <c r="BB1912">
        <v>0</v>
      </c>
    </row>
    <row r="1913" spans="1:54" x14ac:dyDescent="0.25">
      <c r="A1913">
        <v>340077</v>
      </c>
      <c r="B1913" t="s">
        <v>121</v>
      </c>
      <c r="D1913" t="s">
        <v>148</v>
      </c>
      <c r="E1913" t="s">
        <v>148</v>
      </c>
      <c r="F1913" t="s">
        <v>148</v>
      </c>
      <c r="G1913" t="s">
        <v>148</v>
      </c>
      <c r="H1913" t="s">
        <v>148</v>
      </c>
      <c r="I1913" t="s">
        <v>148</v>
      </c>
      <c r="J1913" t="s">
        <v>146</v>
      </c>
      <c r="K1913" t="s">
        <v>146</v>
      </c>
      <c r="L1913" t="s">
        <v>146</v>
      </c>
      <c r="M1913" t="s">
        <v>146</v>
      </c>
      <c r="N1913" t="s">
        <v>146</v>
      </c>
      <c r="O1913" t="s">
        <v>146</v>
      </c>
      <c r="BB1913">
        <v>0</v>
      </c>
    </row>
    <row r="1914" spans="1:54" x14ac:dyDescent="0.25">
      <c r="A1914">
        <v>340078</v>
      </c>
      <c r="B1914" t="s">
        <v>121</v>
      </c>
      <c r="D1914" t="s">
        <v>148</v>
      </c>
      <c r="F1914" t="s">
        <v>148</v>
      </c>
      <c r="G1914" t="s">
        <v>148</v>
      </c>
      <c r="I1914" t="s">
        <v>148</v>
      </c>
      <c r="J1914" t="s">
        <v>146</v>
      </c>
      <c r="K1914" t="s">
        <v>146</v>
      </c>
      <c r="L1914" t="s">
        <v>146</v>
      </c>
      <c r="M1914" t="s">
        <v>146</v>
      </c>
      <c r="N1914" t="s">
        <v>146</v>
      </c>
      <c r="O1914" t="s">
        <v>146</v>
      </c>
      <c r="BB1914">
        <v>0</v>
      </c>
    </row>
    <row r="1915" spans="1:54" x14ac:dyDescent="0.25">
      <c r="A1915">
        <v>340079</v>
      </c>
      <c r="B1915" t="s">
        <v>121</v>
      </c>
      <c r="E1915" t="s">
        <v>146</v>
      </c>
      <c r="F1915" t="s">
        <v>148</v>
      </c>
      <c r="G1915" t="s">
        <v>146</v>
      </c>
      <c r="J1915" t="s">
        <v>146</v>
      </c>
      <c r="K1915" t="s">
        <v>146</v>
      </c>
      <c r="L1915" t="s">
        <v>146</v>
      </c>
      <c r="M1915" t="s">
        <v>146</v>
      </c>
      <c r="N1915" t="s">
        <v>146</v>
      </c>
      <c r="O1915" t="s">
        <v>146</v>
      </c>
      <c r="BB1915">
        <v>0</v>
      </c>
    </row>
    <row r="1916" spans="1:54" x14ac:dyDescent="0.25">
      <c r="A1916">
        <v>340080</v>
      </c>
      <c r="B1916" t="s">
        <v>121</v>
      </c>
      <c r="F1916" t="s">
        <v>148</v>
      </c>
      <c r="J1916" t="s">
        <v>146</v>
      </c>
      <c r="K1916" t="s">
        <v>146</v>
      </c>
      <c r="L1916" t="s">
        <v>146</v>
      </c>
      <c r="M1916" t="s">
        <v>146</v>
      </c>
      <c r="N1916" t="s">
        <v>146</v>
      </c>
      <c r="O1916" t="s">
        <v>146</v>
      </c>
      <c r="BB1916">
        <v>0</v>
      </c>
    </row>
    <row r="1917" spans="1:54" x14ac:dyDescent="0.25">
      <c r="A1917">
        <v>340082</v>
      </c>
      <c r="B1917" t="s">
        <v>121</v>
      </c>
      <c r="C1917" t="s">
        <v>148</v>
      </c>
      <c r="D1917" t="s">
        <v>148</v>
      </c>
      <c r="E1917" t="s">
        <v>148</v>
      </c>
      <c r="F1917" t="s">
        <v>148</v>
      </c>
      <c r="G1917" t="s">
        <v>148</v>
      </c>
      <c r="H1917" t="s">
        <v>148</v>
      </c>
      <c r="I1917" t="s">
        <v>148</v>
      </c>
      <c r="J1917" t="s">
        <v>146</v>
      </c>
      <c r="K1917" t="s">
        <v>146</v>
      </c>
      <c r="L1917" t="s">
        <v>146</v>
      </c>
      <c r="M1917" t="s">
        <v>146</v>
      </c>
      <c r="N1917" t="s">
        <v>146</v>
      </c>
      <c r="O1917" t="s">
        <v>146</v>
      </c>
      <c r="BB1917">
        <v>0</v>
      </c>
    </row>
    <row r="1918" spans="1:54" x14ac:dyDescent="0.25">
      <c r="A1918">
        <v>340084</v>
      </c>
      <c r="B1918" t="s">
        <v>121</v>
      </c>
      <c r="D1918" t="s">
        <v>146</v>
      </c>
      <c r="G1918" t="s">
        <v>146</v>
      </c>
      <c r="J1918" t="s">
        <v>146</v>
      </c>
      <c r="K1918" t="s">
        <v>146</v>
      </c>
      <c r="L1918" t="s">
        <v>146</v>
      </c>
      <c r="M1918" t="s">
        <v>146</v>
      </c>
      <c r="N1918" t="s">
        <v>146</v>
      </c>
      <c r="O1918" t="s">
        <v>146</v>
      </c>
      <c r="BB1918">
        <v>0</v>
      </c>
    </row>
    <row r="1919" spans="1:54" x14ac:dyDescent="0.25">
      <c r="A1919">
        <v>340085</v>
      </c>
      <c r="B1919" t="s">
        <v>121</v>
      </c>
      <c r="C1919" t="s">
        <v>148</v>
      </c>
      <c r="D1919" t="s">
        <v>148</v>
      </c>
      <c r="E1919" t="s">
        <v>148</v>
      </c>
      <c r="F1919" t="s">
        <v>148</v>
      </c>
      <c r="G1919" t="s">
        <v>148</v>
      </c>
      <c r="H1919" t="s">
        <v>148</v>
      </c>
      <c r="I1919" t="s">
        <v>148</v>
      </c>
      <c r="J1919" t="s">
        <v>146</v>
      </c>
      <c r="K1919" t="s">
        <v>146</v>
      </c>
      <c r="L1919" t="s">
        <v>146</v>
      </c>
      <c r="M1919" t="s">
        <v>146</v>
      </c>
      <c r="N1919" t="s">
        <v>146</v>
      </c>
      <c r="O1919" t="s">
        <v>146</v>
      </c>
      <c r="BB1919">
        <v>0</v>
      </c>
    </row>
    <row r="1920" spans="1:54" x14ac:dyDescent="0.25">
      <c r="A1920">
        <v>340086</v>
      </c>
      <c r="B1920" t="s">
        <v>121</v>
      </c>
      <c r="D1920" t="s">
        <v>148</v>
      </c>
      <c r="F1920" t="s">
        <v>148</v>
      </c>
      <c r="G1920" t="s">
        <v>148</v>
      </c>
      <c r="J1920" t="s">
        <v>146</v>
      </c>
      <c r="K1920" t="s">
        <v>146</v>
      </c>
      <c r="L1920" t="s">
        <v>146</v>
      </c>
      <c r="M1920" t="s">
        <v>146</v>
      </c>
      <c r="N1920" t="s">
        <v>146</v>
      </c>
      <c r="O1920" t="s">
        <v>146</v>
      </c>
      <c r="BB1920">
        <v>0</v>
      </c>
    </row>
    <row r="1921" spans="1:54" x14ac:dyDescent="0.25">
      <c r="A1921">
        <v>340087</v>
      </c>
      <c r="B1921" t="s">
        <v>121</v>
      </c>
      <c r="C1921" t="s">
        <v>146</v>
      </c>
      <c r="D1921" t="s">
        <v>146</v>
      </c>
      <c r="E1921" t="s">
        <v>146</v>
      </c>
      <c r="F1921" t="s">
        <v>148</v>
      </c>
      <c r="G1921" t="s">
        <v>146</v>
      </c>
      <c r="H1921" t="s">
        <v>148</v>
      </c>
      <c r="J1921" t="s">
        <v>146</v>
      </c>
      <c r="K1921" t="s">
        <v>146</v>
      </c>
      <c r="L1921" t="s">
        <v>146</v>
      </c>
      <c r="M1921" t="s">
        <v>146</v>
      </c>
      <c r="N1921" t="s">
        <v>146</v>
      </c>
      <c r="O1921" t="s">
        <v>146</v>
      </c>
      <c r="BB1921">
        <v>0</v>
      </c>
    </row>
    <row r="1922" spans="1:54" x14ac:dyDescent="0.25">
      <c r="A1922">
        <v>340088</v>
      </c>
      <c r="B1922" t="s">
        <v>121</v>
      </c>
      <c r="C1922" t="s">
        <v>148</v>
      </c>
      <c r="D1922" t="s">
        <v>148</v>
      </c>
      <c r="E1922" t="s">
        <v>148</v>
      </c>
      <c r="F1922" t="s">
        <v>148</v>
      </c>
      <c r="G1922" t="s">
        <v>148</v>
      </c>
      <c r="H1922" t="s">
        <v>148</v>
      </c>
      <c r="I1922" t="s">
        <v>148</v>
      </c>
      <c r="J1922" t="s">
        <v>146</v>
      </c>
      <c r="K1922" t="s">
        <v>146</v>
      </c>
      <c r="L1922" t="s">
        <v>146</v>
      </c>
      <c r="M1922" t="s">
        <v>146</v>
      </c>
      <c r="N1922" t="s">
        <v>146</v>
      </c>
      <c r="O1922" t="s">
        <v>146</v>
      </c>
      <c r="BB1922">
        <v>0</v>
      </c>
    </row>
    <row r="1923" spans="1:54" x14ac:dyDescent="0.25">
      <c r="A1923">
        <v>340089</v>
      </c>
      <c r="B1923" t="s">
        <v>121</v>
      </c>
      <c r="C1923" t="s">
        <v>148</v>
      </c>
      <c r="E1923" t="s">
        <v>148</v>
      </c>
      <c r="F1923" t="s">
        <v>148</v>
      </c>
      <c r="G1923" t="s">
        <v>148</v>
      </c>
      <c r="H1923" t="s">
        <v>146</v>
      </c>
      <c r="I1923" t="s">
        <v>146</v>
      </c>
      <c r="J1923" t="s">
        <v>146</v>
      </c>
      <c r="K1923" t="s">
        <v>146</v>
      </c>
      <c r="L1923" t="s">
        <v>146</v>
      </c>
      <c r="M1923" t="s">
        <v>146</v>
      </c>
      <c r="N1923" t="s">
        <v>146</v>
      </c>
      <c r="O1923" t="s">
        <v>146</v>
      </c>
      <c r="BB1923">
        <v>0</v>
      </c>
    </row>
    <row r="1924" spans="1:54" x14ac:dyDescent="0.25">
      <c r="A1924">
        <v>340090</v>
      </c>
      <c r="B1924" t="s">
        <v>121</v>
      </c>
      <c r="D1924" t="s">
        <v>146</v>
      </c>
      <c r="F1924" t="s">
        <v>148</v>
      </c>
      <c r="G1924" t="s">
        <v>148</v>
      </c>
      <c r="H1924" t="s">
        <v>146</v>
      </c>
      <c r="I1924" t="s">
        <v>146</v>
      </c>
      <c r="J1924" t="s">
        <v>146</v>
      </c>
      <c r="K1924" t="s">
        <v>146</v>
      </c>
      <c r="L1924" t="s">
        <v>146</v>
      </c>
      <c r="M1924" t="s">
        <v>146</v>
      </c>
      <c r="N1924" t="s">
        <v>146</v>
      </c>
      <c r="O1924" t="s">
        <v>146</v>
      </c>
      <c r="BB1924">
        <v>0</v>
      </c>
    </row>
    <row r="1925" spans="1:54" x14ac:dyDescent="0.25">
      <c r="A1925">
        <v>340091</v>
      </c>
      <c r="B1925" t="s">
        <v>121</v>
      </c>
      <c r="C1925" t="s">
        <v>148</v>
      </c>
      <c r="D1925" t="s">
        <v>148</v>
      </c>
      <c r="E1925" t="s">
        <v>148</v>
      </c>
      <c r="F1925" t="s">
        <v>148</v>
      </c>
      <c r="G1925" t="s">
        <v>148</v>
      </c>
      <c r="H1925" t="s">
        <v>148</v>
      </c>
      <c r="I1925" t="s">
        <v>148</v>
      </c>
      <c r="J1925" t="s">
        <v>146</v>
      </c>
      <c r="K1925" t="s">
        <v>146</v>
      </c>
      <c r="L1925" t="s">
        <v>146</v>
      </c>
      <c r="M1925" t="s">
        <v>146</v>
      </c>
      <c r="N1925" t="s">
        <v>146</v>
      </c>
      <c r="O1925" t="s">
        <v>146</v>
      </c>
      <c r="BB1925">
        <v>0</v>
      </c>
    </row>
    <row r="1926" spans="1:54" x14ac:dyDescent="0.25">
      <c r="A1926">
        <v>340093</v>
      </c>
      <c r="B1926" t="s">
        <v>121</v>
      </c>
      <c r="C1926" t="s">
        <v>148</v>
      </c>
      <c r="D1926" t="s">
        <v>148</v>
      </c>
      <c r="F1926" t="s">
        <v>148</v>
      </c>
      <c r="G1926" t="s">
        <v>148</v>
      </c>
      <c r="H1926" t="s">
        <v>148</v>
      </c>
      <c r="I1926" t="s">
        <v>148</v>
      </c>
      <c r="J1926" t="s">
        <v>146</v>
      </c>
      <c r="K1926" t="s">
        <v>146</v>
      </c>
      <c r="L1926" t="s">
        <v>146</v>
      </c>
      <c r="M1926" t="s">
        <v>146</v>
      </c>
      <c r="N1926" t="s">
        <v>146</v>
      </c>
      <c r="O1926" t="s">
        <v>146</v>
      </c>
      <c r="BB1926">
        <v>0</v>
      </c>
    </row>
    <row r="1927" spans="1:54" x14ac:dyDescent="0.25">
      <c r="A1927">
        <v>340095</v>
      </c>
      <c r="B1927" t="s">
        <v>121</v>
      </c>
      <c r="F1927" t="s">
        <v>148</v>
      </c>
      <c r="J1927" t="s">
        <v>146</v>
      </c>
      <c r="K1927" t="s">
        <v>146</v>
      </c>
      <c r="L1927" t="s">
        <v>146</v>
      </c>
      <c r="M1927" t="s">
        <v>146</v>
      </c>
      <c r="N1927" t="s">
        <v>146</v>
      </c>
      <c r="O1927" t="s">
        <v>146</v>
      </c>
      <c r="BB1927">
        <v>0</v>
      </c>
    </row>
    <row r="1928" spans="1:54" x14ac:dyDescent="0.25">
      <c r="A1928">
        <v>340096</v>
      </c>
      <c r="B1928" t="s">
        <v>121</v>
      </c>
      <c r="J1928" t="s">
        <v>146</v>
      </c>
      <c r="K1928" t="s">
        <v>146</v>
      </c>
      <c r="L1928" t="s">
        <v>146</v>
      </c>
      <c r="M1928" t="s">
        <v>146</v>
      </c>
      <c r="N1928" t="s">
        <v>146</v>
      </c>
      <c r="O1928" t="s">
        <v>146</v>
      </c>
      <c r="BB1928">
        <v>0</v>
      </c>
    </row>
    <row r="1929" spans="1:54" x14ac:dyDescent="0.25">
      <c r="A1929">
        <v>340097</v>
      </c>
      <c r="B1929" t="s">
        <v>121</v>
      </c>
      <c r="E1929" t="s">
        <v>146</v>
      </c>
      <c r="F1929" t="s">
        <v>146</v>
      </c>
      <c r="H1929" t="s">
        <v>146</v>
      </c>
      <c r="I1929" t="s">
        <v>148</v>
      </c>
      <c r="J1929" t="s">
        <v>146</v>
      </c>
      <c r="K1929" t="s">
        <v>146</v>
      </c>
      <c r="L1929" t="s">
        <v>146</v>
      </c>
      <c r="M1929" t="s">
        <v>146</v>
      </c>
      <c r="N1929" t="s">
        <v>146</v>
      </c>
      <c r="O1929" t="s">
        <v>146</v>
      </c>
      <c r="BB1929">
        <v>0</v>
      </c>
    </row>
    <row r="1930" spans="1:54" x14ac:dyDescent="0.25">
      <c r="A1930">
        <v>340098</v>
      </c>
      <c r="B1930" t="s">
        <v>121</v>
      </c>
      <c r="D1930" t="s">
        <v>148</v>
      </c>
      <c r="E1930" t="s">
        <v>148</v>
      </c>
      <c r="F1930" t="s">
        <v>148</v>
      </c>
      <c r="G1930" t="s">
        <v>148</v>
      </c>
      <c r="H1930" t="s">
        <v>148</v>
      </c>
      <c r="J1930" t="s">
        <v>146</v>
      </c>
      <c r="K1930" t="s">
        <v>146</v>
      </c>
      <c r="L1930" t="s">
        <v>146</v>
      </c>
      <c r="M1930" t="s">
        <v>146</v>
      </c>
      <c r="N1930" t="s">
        <v>146</v>
      </c>
      <c r="O1930" t="s">
        <v>146</v>
      </c>
      <c r="BB1930">
        <v>0</v>
      </c>
    </row>
    <row r="1931" spans="1:54" x14ac:dyDescent="0.25">
      <c r="A1931">
        <v>340099</v>
      </c>
      <c r="B1931" t="s">
        <v>121</v>
      </c>
      <c r="D1931" t="s">
        <v>148</v>
      </c>
      <c r="E1931" t="s">
        <v>148</v>
      </c>
      <c r="G1931" t="s">
        <v>148</v>
      </c>
      <c r="H1931" t="s">
        <v>148</v>
      </c>
      <c r="I1931" t="s">
        <v>148</v>
      </c>
      <c r="J1931" t="s">
        <v>146</v>
      </c>
      <c r="K1931" t="s">
        <v>146</v>
      </c>
      <c r="L1931" t="s">
        <v>146</v>
      </c>
      <c r="M1931" t="s">
        <v>146</v>
      </c>
      <c r="N1931" t="s">
        <v>146</v>
      </c>
      <c r="O1931" t="s">
        <v>146</v>
      </c>
      <c r="BB1931">
        <v>0</v>
      </c>
    </row>
    <row r="1932" spans="1:54" x14ac:dyDescent="0.25">
      <c r="A1932">
        <v>340100</v>
      </c>
      <c r="B1932" t="s">
        <v>121</v>
      </c>
      <c r="C1932" t="s">
        <v>146</v>
      </c>
      <c r="E1932" t="s">
        <v>146</v>
      </c>
      <c r="F1932" t="s">
        <v>146</v>
      </c>
      <c r="J1932" t="s">
        <v>146</v>
      </c>
      <c r="K1932" t="s">
        <v>146</v>
      </c>
      <c r="L1932" t="s">
        <v>146</v>
      </c>
      <c r="M1932" t="s">
        <v>146</v>
      </c>
      <c r="N1932" t="s">
        <v>146</v>
      </c>
      <c r="O1932" t="s">
        <v>146</v>
      </c>
      <c r="BB1932">
        <v>0</v>
      </c>
    </row>
    <row r="1933" spans="1:54" x14ac:dyDescent="0.25">
      <c r="A1933">
        <v>340101</v>
      </c>
      <c r="B1933" t="s">
        <v>121</v>
      </c>
      <c r="C1933" t="s">
        <v>148</v>
      </c>
      <c r="D1933" t="s">
        <v>148</v>
      </c>
      <c r="E1933" t="s">
        <v>148</v>
      </c>
      <c r="F1933" t="s">
        <v>148</v>
      </c>
      <c r="G1933" t="s">
        <v>148</v>
      </c>
      <c r="H1933" t="s">
        <v>148</v>
      </c>
      <c r="I1933" t="s">
        <v>148</v>
      </c>
      <c r="J1933" t="s">
        <v>146</v>
      </c>
      <c r="K1933" t="s">
        <v>146</v>
      </c>
      <c r="L1933" t="s">
        <v>146</v>
      </c>
      <c r="M1933" t="s">
        <v>146</v>
      </c>
      <c r="N1933" t="s">
        <v>146</v>
      </c>
      <c r="O1933" t="s">
        <v>146</v>
      </c>
      <c r="BB1933">
        <v>0</v>
      </c>
    </row>
    <row r="1934" spans="1:54" x14ac:dyDescent="0.25">
      <c r="A1934">
        <v>340102</v>
      </c>
      <c r="B1934" t="s">
        <v>121</v>
      </c>
      <c r="E1934" t="s">
        <v>148</v>
      </c>
      <c r="F1934" t="s">
        <v>148</v>
      </c>
      <c r="G1934" t="s">
        <v>148</v>
      </c>
      <c r="I1934" t="s">
        <v>148</v>
      </c>
      <c r="J1934" t="s">
        <v>146</v>
      </c>
      <c r="K1934" t="s">
        <v>146</v>
      </c>
      <c r="L1934" t="s">
        <v>146</v>
      </c>
      <c r="M1934" t="s">
        <v>146</v>
      </c>
      <c r="N1934" t="s">
        <v>146</v>
      </c>
      <c r="O1934" t="s">
        <v>146</v>
      </c>
      <c r="BB1934">
        <v>0</v>
      </c>
    </row>
    <row r="1935" spans="1:54" x14ac:dyDescent="0.25">
      <c r="A1935">
        <v>340103</v>
      </c>
      <c r="B1935" t="s">
        <v>121</v>
      </c>
      <c r="D1935" t="s">
        <v>146</v>
      </c>
      <c r="E1935" t="s">
        <v>148</v>
      </c>
      <c r="F1935" t="s">
        <v>148</v>
      </c>
      <c r="G1935" t="s">
        <v>146</v>
      </c>
      <c r="H1935" t="s">
        <v>146</v>
      </c>
      <c r="I1935" t="s">
        <v>146</v>
      </c>
      <c r="J1935" t="s">
        <v>146</v>
      </c>
      <c r="K1935" t="s">
        <v>146</v>
      </c>
      <c r="L1935" t="s">
        <v>146</v>
      </c>
      <c r="M1935" t="s">
        <v>146</v>
      </c>
      <c r="N1935" t="s">
        <v>146</v>
      </c>
      <c r="O1935" t="s">
        <v>146</v>
      </c>
      <c r="BB1935">
        <v>0</v>
      </c>
    </row>
    <row r="1936" spans="1:54" x14ac:dyDescent="0.25">
      <c r="A1936">
        <v>340104</v>
      </c>
      <c r="B1936" t="s">
        <v>121</v>
      </c>
      <c r="E1936" t="s">
        <v>148</v>
      </c>
      <c r="F1936" t="s">
        <v>148</v>
      </c>
      <c r="J1936" t="s">
        <v>146</v>
      </c>
      <c r="K1936" t="s">
        <v>146</v>
      </c>
      <c r="L1936" t="s">
        <v>146</v>
      </c>
      <c r="M1936" t="s">
        <v>146</v>
      </c>
      <c r="N1936" t="s">
        <v>146</v>
      </c>
      <c r="O1936" t="s">
        <v>146</v>
      </c>
      <c r="BB1936">
        <v>0</v>
      </c>
    </row>
    <row r="1937" spans="1:54" x14ac:dyDescent="0.25">
      <c r="A1937">
        <v>340105</v>
      </c>
      <c r="B1937" t="s">
        <v>121</v>
      </c>
      <c r="D1937" t="s">
        <v>148</v>
      </c>
      <c r="E1937" t="s">
        <v>148</v>
      </c>
      <c r="F1937" t="s">
        <v>148</v>
      </c>
      <c r="J1937" t="s">
        <v>146</v>
      </c>
      <c r="K1937" t="s">
        <v>146</v>
      </c>
      <c r="L1937" t="s">
        <v>146</v>
      </c>
      <c r="M1937" t="s">
        <v>146</v>
      </c>
      <c r="N1937" t="s">
        <v>146</v>
      </c>
      <c r="O1937" t="s">
        <v>146</v>
      </c>
      <c r="BB1937">
        <v>0</v>
      </c>
    </row>
    <row r="1938" spans="1:54" x14ac:dyDescent="0.25">
      <c r="A1938">
        <v>340107</v>
      </c>
      <c r="B1938" t="s">
        <v>121</v>
      </c>
      <c r="C1938" t="s">
        <v>148</v>
      </c>
      <c r="D1938" t="s">
        <v>148</v>
      </c>
      <c r="E1938" t="s">
        <v>148</v>
      </c>
      <c r="F1938" t="s">
        <v>148</v>
      </c>
      <c r="G1938" t="s">
        <v>148</v>
      </c>
      <c r="H1938" t="s">
        <v>148</v>
      </c>
      <c r="I1938" t="s">
        <v>148</v>
      </c>
      <c r="J1938" t="s">
        <v>146</v>
      </c>
      <c r="K1938" t="s">
        <v>146</v>
      </c>
      <c r="L1938" t="s">
        <v>146</v>
      </c>
      <c r="M1938" t="s">
        <v>146</v>
      </c>
      <c r="N1938" t="s">
        <v>146</v>
      </c>
      <c r="O1938" t="s">
        <v>146</v>
      </c>
      <c r="BB1938">
        <v>0</v>
      </c>
    </row>
    <row r="1939" spans="1:54" x14ac:dyDescent="0.25">
      <c r="A1939">
        <v>340108</v>
      </c>
      <c r="B1939" t="s">
        <v>121</v>
      </c>
      <c r="C1939" t="s">
        <v>148</v>
      </c>
      <c r="D1939" t="s">
        <v>148</v>
      </c>
      <c r="E1939" t="s">
        <v>148</v>
      </c>
      <c r="F1939" t="s">
        <v>148</v>
      </c>
      <c r="G1939" t="s">
        <v>148</v>
      </c>
      <c r="H1939" t="s">
        <v>148</v>
      </c>
      <c r="I1939" t="s">
        <v>148</v>
      </c>
      <c r="J1939" t="s">
        <v>146</v>
      </c>
      <c r="K1939" t="s">
        <v>146</v>
      </c>
      <c r="L1939" t="s">
        <v>146</v>
      </c>
      <c r="M1939" t="s">
        <v>146</v>
      </c>
      <c r="N1939" t="s">
        <v>146</v>
      </c>
      <c r="O1939" t="s">
        <v>146</v>
      </c>
      <c r="BB1939">
        <v>0</v>
      </c>
    </row>
    <row r="1940" spans="1:54" x14ac:dyDescent="0.25">
      <c r="A1940">
        <v>340109</v>
      </c>
      <c r="B1940" t="s">
        <v>121</v>
      </c>
      <c r="C1940" t="s">
        <v>148</v>
      </c>
      <c r="D1940" t="s">
        <v>146</v>
      </c>
      <c r="E1940" t="s">
        <v>148</v>
      </c>
      <c r="F1940" t="s">
        <v>146</v>
      </c>
      <c r="G1940" t="s">
        <v>146</v>
      </c>
      <c r="H1940" t="s">
        <v>148</v>
      </c>
      <c r="I1940" t="s">
        <v>148</v>
      </c>
      <c r="J1940" t="s">
        <v>146</v>
      </c>
      <c r="K1940" t="s">
        <v>146</v>
      </c>
      <c r="L1940" t="s">
        <v>146</v>
      </c>
      <c r="M1940" t="s">
        <v>146</v>
      </c>
      <c r="N1940" t="s">
        <v>146</v>
      </c>
      <c r="O1940" t="s">
        <v>146</v>
      </c>
      <c r="BB1940">
        <v>0</v>
      </c>
    </row>
    <row r="1941" spans="1:54" x14ac:dyDescent="0.25">
      <c r="A1941">
        <v>340110</v>
      </c>
      <c r="B1941" t="s">
        <v>121</v>
      </c>
      <c r="F1941" t="s">
        <v>148</v>
      </c>
      <c r="G1941" t="s">
        <v>148</v>
      </c>
      <c r="H1941" t="s">
        <v>148</v>
      </c>
      <c r="J1941" t="s">
        <v>146</v>
      </c>
      <c r="K1941" t="s">
        <v>146</v>
      </c>
      <c r="L1941" t="s">
        <v>146</v>
      </c>
      <c r="M1941" t="s">
        <v>146</v>
      </c>
      <c r="N1941" t="s">
        <v>146</v>
      </c>
      <c r="O1941" t="s">
        <v>146</v>
      </c>
      <c r="BB1941">
        <v>0</v>
      </c>
    </row>
    <row r="1942" spans="1:54" x14ac:dyDescent="0.25">
      <c r="A1942">
        <v>340111</v>
      </c>
      <c r="B1942" t="s">
        <v>121</v>
      </c>
      <c r="F1942" t="s">
        <v>148</v>
      </c>
      <c r="J1942" t="s">
        <v>146</v>
      </c>
      <c r="K1942" t="s">
        <v>146</v>
      </c>
      <c r="L1942" t="s">
        <v>146</v>
      </c>
      <c r="M1942" t="s">
        <v>146</v>
      </c>
      <c r="N1942" t="s">
        <v>146</v>
      </c>
      <c r="O1942" t="s">
        <v>146</v>
      </c>
      <c r="BB1942">
        <v>0</v>
      </c>
    </row>
    <row r="1943" spans="1:54" x14ac:dyDescent="0.25">
      <c r="A1943">
        <v>340113</v>
      </c>
      <c r="B1943" t="s">
        <v>121</v>
      </c>
      <c r="E1943" t="s">
        <v>148</v>
      </c>
      <c r="I1943" t="s">
        <v>148</v>
      </c>
      <c r="J1943" t="s">
        <v>146</v>
      </c>
      <c r="K1943" t="s">
        <v>146</v>
      </c>
      <c r="L1943" t="s">
        <v>146</v>
      </c>
      <c r="M1943" t="s">
        <v>146</v>
      </c>
      <c r="N1943" t="s">
        <v>146</v>
      </c>
      <c r="O1943" t="s">
        <v>146</v>
      </c>
      <c r="BB1943">
        <v>0</v>
      </c>
    </row>
    <row r="1944" spans="1:54" x14ac:dyDescent="0.25">
      <c r="A1944">
        <v>340114</v>
      </c>
      <c r="B1944" t="s">
        <v>121</v>
      </c>
      <c r="C1944" t="s">
        <v>148</v>
      </c>
      <c r="D1944" t="s">
        <v>148</v>
      </c>
      <c r="E1944" t="s">
        <v>148</v>
      </c>
      <c r="F1944" t="s">
        <v>148</v>
      </c>
      <c r="G1944" t="s">
        <v>148</v>
      </c>
      <c r="H1944" t="s">
        <v>148</v>
      </c>
      <c r="I1944" t="s">
        <v>148</v>
      </c>
      <c r="J1944" t="s">
        <v>146</v>
      </c>
      <c r="K1944" t="s">
        <v>146</v>
      </c>
      <c r="L1944" t="s">
        <v>146</v>
      </c>
      <c r="M1944" t="s">
        <v>146</v>
      </c>
      <c r="N1944" t="s">
        <v>146</v>
      </c>
      <c r="O1944" t="s">
        <v>146</v>
      </c>
      <c r="BB1944">
        <v>0</v>
      </c>
    </row>
    <row r="1945" spans="1:54" x14ac:dyDescent="0.25">
      <c r="A1945">
        <v>340115</v>
      </c>
      <c r="B1945" t="s">
        <v>121</v>
      </c>
      <c r="D1945" t="s">
        <v>148</v>
      </c>
      <c r="F1945" t="s">
        <v>148</v>
      </c>
      <c r="H1945" t="s">
        <v>148</v>
      </c>
      <c r="I1945" t="s">
        <v>148</v>
      </c>
      <c r="J1945" t="s">
        <v>146</v>
      </c>
      <c r="K1945" t="s">
        <v>146</v>
      </c>
      <c r="L1945" t="s">
        <v>146</v>
      </c>
      <c r="M1945" t="s">
        <v>146</v>
      </c>
      <c r="N1945" t="s">
        <v>146</v>
      </c>
      <c r="O1945" t="s">
        <v>146</v>
      </c>
      <c r="BB1945">
        <v>0</v>
      </c>
    </row>
    <row r="1946" spans="1:54" x14ac:dyDescent="0.25">
      <c r="A1946">
        <v>340127</v>
      </c>
      <c r="B1946" t="s">
        <v>121</v>
      </c>
      <c r="C1946" t="s">
        <v>148</v>
      </c>
      <c r="E1946" t="s">
        <v>148</v>
      </c>
      <c r="F1946" t="s">
        <v>148</v>
      </c>
      <c r="J1946" t="s">
        <v>146</v>
      </c>
      <c r="K1946" t="s">
        <v>146</v>
      </c>
      <c r="L1946" t="s">
        <v>146</v>
      </c>
      <c r="M1946" t="s">
        <v>146</v>
      </c>
      <c r="N1946" t="s">
        <v>146</v>
      </c>
      <c r="O1946" t="s">
        <v>146</v>
      </c>
      <c r="BB1946">
        <v>0</v>
      </c>
    </row>
    <row r="1947" spans="1:54" x14ac:dyDescent="0.25">
      <c r="A1947">
        <v>339694</v>
      </c>
      <c r="B1947" t="s">
        <v>121</v>
      </c>
      <c r="F1947" t="s">
        <v>148</v>
      </c>
      <c r="K1947" t="s">
        <v>148</v>
      </c>
      <c r="L1947" t="s">
        <v>146</v>
      </c>
      <c r="M1947" t="s">
        <v>146</v>
      </c>
      <c r="O1947" t="s">
        <v>146</v>
      </c>
      <c r="BB1947">
        <v>0</v>
      </c>
    </row>
    <row r="1948" spans="1:54" x14ac:dyDescent="0.25">
      <c r="A1948">
        <v>337500</v>
      </c>
      <c r="B1948" t="s">
        <v>121</v>
      </c>
      <c r="D1948" t="s">
        <v>146</v>
      </c>
      <c r="F1948" t="s">
        <v>149</v>
      </c>
      <c r="G1948" t="s">
        <v>149</v>
      </c>
      <c r="I1948" t="s">
        <v>148</v>
      </c>
      <c r="J1948" t="s">
        <v>146</v>
      </c>
      <c r="K1948" t="s">
        <v>146</v>
      </c>
      <c r="L1948" t="s">
        <v>146</v>
      </c>
      <c r="M1948" t="s">
        <v>146</v>
      </c>
      <c r="N1948" t="s">
        <v>146</v>
      </c>
      <c r="O1948" t="s">
        <v>146</v>
      </c>
      <c r="BB1948">
        <v>0</v>
      </c>
    </row>
    <row r="1949" spans="1:54" x14ac:dyDescent="0.25">
      <c r="A1949">
        <v>337979</v>
      </c>
      <c r="B1949" t="s">
        <v>121</v>
      </c>
      <c r="C1949" t="s">
        <v>149</v>
      </c>
      <c r="D1949" t="s">
        <v>149</v>
      </c>
      <c r="E1949" t="s">
        <v>149</v>
      </c>
      <c r="G1949" t="s">
        <v>149</v>
      </c>
      <c r="H1949" t="s">
        <v>149</v>
      </c>
      <c r="J1949" t="s">
        <v>146</v>
      </c>
      <c r="K1949" t="s">
        <v>146</v>
      </c>
      <c r="L1949" t="s">
        <v>146</v>
      </c>
      <c r="M1949" t="s">
        <v>146</v>
      </c>
      <c r="N1949" t="s">
        <v>146</v>
      </c>
      <c r="O1949" t="s">
        <v>146</v>
      </c>
      <c r="BB1949">
        <v>0</v>
      </c>
    </row>
    <row r="1950" spans="1:54" x14ac:dyDescent="0.25">
      <c r="A1950">
        <v>338685</v>
      </c>
      <c r="B1950" t="s">
        <v>121</v>
      </c>
      <c r="D1950" t="s">
        <v>149</v>
      </c>
      <c r="K1950" t="s">
        <v>146</v>
      </c>
      <c r="L1950" t="s">
        <v>148</v>
      </c>
      <c r="M1950" t="s">
        <v>146</v>
      </c>
      <c r="O1950" t="s">
        <v>146</v>
      </c>
      <c r="BB1950">
        <v>0</v>
      </c>
    </row>
    <row r="1951" spans="1:54" x14ac:dyDescent="0.25">
      <c r="A1951">
        <v>338787</v>
      </c>
      <c r="B1951" t="s">
        <v>121</v>
      </c>
      <c r="C1951" t="s">
        <v>148</v>
      </c>
      <c r="D1951" t="s">
        <v>148</v>
      </c>
      <c r="E1951" t="s">
        <v>146</v>
      </c>
      <c r="F1951" t="s">
        <v>146</v>
      </c>
      <c r="G1951" t="s">
        <v>146</v>
      </c>
      <c r="H1951" t="s">
        <v>148</v>
      </c>
      <c r="I1951" t="s">
        <v>146</v>
      </c>
      <c r="J1951" t="s">
        <v>146</v>
      </c>
      <c r="K1951" t="s">
        <v>146</v>
      </c>
      <c r="L1951" t="s">
        <v>146</v>
      </c>
      <c r="M1951" t="s">
        <v>146</v>
      </c>
      <c r="N1951" t="s">
        <v>146</v>
      </c>
      <c r="O1951" t="s">
        <v>146</v>
      </c>
      <c r="BB1951">
        <v>0</v>
      </c>
    </row>
    <row r="1952" spans="1:54" x14ac:dyDescent="0.25">
      <c r="A1952">
        <v>339043</v>
      </c>
      <c r="B1952" t="s">
        <v>121</v>
      </c>
      <c r="F1952" t="s">
        <v>148</v>
      </c>
      <c r="H1952" t="s">
        <v>148</v>
      </c>
      <c r="I1952" t="s">
        <v>148</v>
      </c>
      <c r="J1952" t="s">
        <v>146</v>
      </c>
      <c r="K1952" t="s">
        <v>146</v>
      </c>
      <c r="L1952" t="s">
        <v>146</v>
      </c>
      <c r="M1952" t="s">
        <v>146</v>
      </c>
      <c r="N1952" t="s">
        <v>146</v>
      </c>
      <c r="O1952" t="s">
        <v>146</v>
      </c>
      <c r="BB1952">
        <v>0</v>
      </c>
    </row>
    <row r="1953" spans="1:54" x14ac:dyDescent="0.25">
      <c r="A1953">
        <v>339083</v>
      </c>
      <c r="B1953" t="s">
        <v>121</v>
      </c>
      <c r="D1953" t="s">
        <v>149</v>
      </c>
      <c r="E1953" t="s">
        <v>149</v>
      </c>
      <c r="F1953" t="s">
        <v>149</v>
      </c>
      <c r="G1953" t="s">
        <v>149</v>
      </c>
      <c r="I1953" t="s">
        <v>148</v>
      </c>
      <c r="J1953" t="s">
        <v>146</v>
      </c>
      <c r="K1953" t="s">
        <v>146</v>
      </c>
      <c r="L1953" t="s">
        <v>146</v>
      </c>
      <c r="M1953" t="s">
        <v>146</v>
      </c>
      <c r="N1953" t="s">
        <v>146</v>
      </c>
      <c r="O1953" t="s">
        <v>146</v>
      </c>
      <c r="BB1953">
        <v>0</v>
      </c>
    </row>
    <row r="1954" spans="1:54" x14ac:dyDescent="0.25">
      <c r="A1954">
        <v>339098</v>
      </c>
      <c r="B1954" t="s">
        <v>121</v>
      </c>
      <c r="C1954" t="s">
        <v>149</v>
      </c>
      <c r="D1954" t="s">
        <v>149</v>
      </c>
      <c r="E1954" t="s">
        <v>149</v>
      </c>
      <c r="F1954" t="s">
        <v>149</v>
      </c>
      <c r="G1954" t="s">
        <v>149</v>
      </c>
      <c r="H1954" t="s">
        <v>149</v>
      </c>
      <c r="I1954" t="s">
        <v>149</v>
      </c>
      <c r="J1954" t="s">
        <v>146</v>
      </c>
      <c r="K1954" t="s">
        <v>146</v>
      </c>
      <c r="L1954" t="s">
        <v>146</v>
      </c>
      <c r="M1954" t="s">
        <v>146</v>
      </c>
      <c r="N1954" t="s">
        <v>146</v>
      </c>
      <c r="O1954" t="s">
        <v>146</v>
      </c>
      <c r="BB1954">
        <v>0</v>
      </c>
    </row>
    <row r="1955" spans="1:54" x14ac:dyDescent="0.25">
      <c r="A1955">
        <v>339150</v>
      </c>
      <c r="B1955" t="s">
        <v>121</v>
      </c>
      <c r="C1955" t="s">
        <v>146</v>
      </c>
      <c r="D1955" t="s">
        <v>146</v>
      </c>
      <c r="E1955" t="s">
        <v>146</v>
      </c>
      <c r="F1955" t="s">
        <v>146</v>
      </c>
      <c r="G1955" t="s">
        <v>146</v>
      </c>
      <c r="H1955" t="s">
        <v>146</v>
      </c>
      <c r="I1955" t="s">
        <v>146</v>
      </c>
      <c r="J1955" t="s">
        <v>146</v>
      </c>
      <c r="K1955" t="s">
        <v>146</v>
      </c>
      <c r="L1955" t="s">
        <v>146</v>
      </c>
      <c r="M1955" t="s">
        <v>146</v>
      </c>
      <c r="N1955" t="s">
        <v>146</v>
      </c>
      <c r="O1955" t="s">
        <v>146</v>
      </c>
      <c r="BB1955">
        <v>0</v>
      </c>
    </row>
    <row r="1956" spans="1:54" x14ac:dyDescent="0.25">
      <c r="A1956">
        <v>339250</v>
      </c>
      <c r="B1956" t="s">
        <v>121</v>
      </c>
      <c r="E1956" t="s">
        <v>146</v>
      </c>
      <c r="G1956" t="s">
        <v>146</v>
      </c>
      <c r="J1956" t="s">
        <v>146</v>
      </c>
      <c r="K1956" t="s">
        <v>146</v>
      </c>
      <c r="L1956" t="s">
        <v>146</v>
      </c>
      <c r="M1956" t="s">
        <v>146</v>
      </c>
      <c r="N1956" t="s">
        <v>146</v>
      </c>
      <c r="O1956" t="s">
        <v>146</v>
      </c>
      <c r="BB1956">
        <v>0</v>
      </c>
    </row>
    <row r="1957" spans="1:54" x14ac:dyDescent="0.25">
      <c r="A1957">
        <v>339350</v>
      </c>
      <c r="B1957" t="s">
        <v>121</v>
      </c>
      <c r="C1957" t="s">
        <v>148</v>
      </c>
      <c r="D1957" t="s">
        <v>148</v>
      </c>
      <c r="E1957" t="s">
        <v>148</v>
      </c>
      <c r="F1957" t="s">
        <v>148</v>
      </c>
      <c r="G1957" t="s">
        <v>148</v>
      </c>
      <c r="H1957" t="s">
        <v>148</v>
      </c>
      <c r="I1957" t="s">
        <v>148</v>
      </c>
      <c r="J1957" t="s">
        <v>146</v>
      </c>
      <c r="K1957" t="s">
        <v>146</v>
      </c>
      <c r="L1957" t="s">
        <v>146</v>
      </c>
      <c r="M1957" t="s">
        <v>146</v>
      </c>
      <c r="N1957" t="s">
        <v>146</v>
      </c>
      <c r="O1957" t="s">
        <v>146</v>
      </c>
      <c r="BB1957">
        <v>0</v>
      </c>
    </row>
    <row r="1958" spans="1:54" x14ac:dyDescent="0.25">
      <c r="A1958">
        <v>339378</v>
      </c>
      <c r="B1958" t="s">
        <v>121</v>
      </c>
      <c r="C1958" t="s">
        <v>149</v>
      </c>
      <c r="D1958" t="s">
        <v>146</v>
      </c>
      <c r="E1958" t="s">
        <v>146</v>
      </c>
      <c r="F1958" t="s">
        <v>149</v>
      </c>
      <c r="G1958" t="s">
        <v>148</v>
      </c>
      <c r="H1958" t="s">
        <v>148</v>
      </c>
      <c r="I1958" t="s">
        <v>149</v>
      </c>
      <c r="J1958" t="s">
        <v>146</v>
      </c>
      <c r="K1958" t="s">
        <v>146</v>
      </c>
      <c r="L1958" t="s">
        <v>146</v>
      </c>
      <c r="M1958" t="s">
        <v>146</v>
      </c>
      <c r="N1958" t="s">
        <v>146</v>
      </c>
      <c r="O1958" t="s">
        <v>146</v>
      </c>
      <c r="BB1958">
        <v>0</v>
      </c>
    </row>
    <row r="1959" spans="1:54" x14ac:dyDescent="0.25">
      <c r="A1959">
        <v>339625</v>
      </c>
      <c r="B1959" t="s">
        <v>121</v>
      </c>
      <c r="C1959" t="s">
        <v>146</v>
      </c>
      <c r="D1959" t="s">
        <v>146</v>
      </c>
      <c r="E1959" t="s">
        <v>146</v>
      </c>
      <c r="F1959" t="s">
        <v>146</v>
      </c>
      <c r="G1959" t="s">
        <v>146</v>
      </c>
      <c r="H1959" t="s">
        <v>146</v>
      </c>
      <c r="I1959" t="s">
        <v>146</v>
      </c>
      <c r="J1959" t="s">
        <v>146</v>
      </c>
      <c r="K1959" t="s">
        <v>146</v>
      </c>
      <c r="L1959" t="s">
        <v>146</v>
      </c>
      <c r="M1959" t="s">
        <v>146</v>
      </c>
      <c r="N1959" t="s">
        <v>146</v>
      </c>
      <c r="O1959" t="s">
        <v>146</v>
      </c>
      <c r="BB1959">
        <v>0</v>
      </c>
    </row>
    <row r="1960" spans="1:54" x14ac:dyDescent="0.25">
      <c r="A1960">
        <v>339666</v>
      </c>
      <c r="B1960" t="s">
        <v>121</v>
      </c>
      <c r="C1960" t="s">
        <v>146</v>
      </c>
      <c r="D1960" t="s">
        <v>146</v>
      </c>
      <c r="E1960" t="s">
        <v>146</v>
      </c>
      <c r="F1960" t="s">
        <v>146</v>
      </c>
      <c r="G1960" t="s">
        <v>146</v>
      </c>
      <c r="H1960" t="s">
        <v>146</v>
      </c>
      <c r="I1960" t="s">
        <v>146</v>
      </c>
      <c r="J1960" t="s">
        <v>146</v>
      </c>
      <c r="K1960" t="s">
        <v>146</v>
      </c>
      <c r="L1960" t="s">
        <v>146</v>
      </c>
      <c r="M1960" t="s">
        <v>146</v>
      </c>
      <c r="N1960" t="s">
        <v>146</v>
      </c>
      <c r="O1960" t="s">
        <v>146</v>
      </c>
      <c r="BB1960">
        <v>0</v>
      </c>
    </row>
    <row r="1961" spans="1:54" x14ac:dyDescent="0.25">
      <c r="A1961">
        <v>339683</v>
      </c>
      <c r="B1961" t="s">
        <v>121</v>
      </c>
      <c r="C1961" t="s">
        <v>146</v>
      </c>
      <c r="D1961" t="s">
        <v>146</v>
      </c>
      <c r="E1961" t="s">
        <v>146</v>
      </c>
      <c r="F1961" t="s">
        <v>146</v>
      </c>
      <c r="G1961" t="s">
        <v>146</v>
      </c>
      <c r="H1961" t="s">
        <v>146</v>
      </c>
      <c r="I1961" t="s">
        <v>146</v>
      </c>
      <c r="J1961" t="s">
        <v>146</v>
      </c>
      <c r="K1961" t="s">
        <v>146</v>
      </c>
      <c r="L1961" t="s">
        <v>146</v>
      </c>
      <c r="M1961" t="s">
        <v>146</v>
      </c>
      <c r="N1961" t="s">
        <v>146</v>
      </c>
      <c r="O1961" t="s">
        <v>146</v>
      </c>
      <c r="BB1961">
        <v>0</v>
      </c>
    </row>
    <row r="1962" spans="1:54" x14ac:dyDescent="0.25">
      <c r="A1962">
        <v>339770</v>
      </c>
      <c r="B1962" t="s">
        <v>121</v>
      </c>
      <c r="C1962" t="s">
        <v>146</v>
      </c>
      <c r="D1962" t="s">
        <v>146</v>
      </c>
      <c r="E1962" t="s">
        <v>146</v>
      </c>
      <c r="F1962" t="s">
        <v>146</v>
      </c>
      <c r="G1962" t="s">
        <v>146</v>
      </c>
      <c r="H1962" t="s">
        <v>146</v>
      </c>
      <c r="I1962" t="s">
        <v>146</v>
      </c>
      <c r="J1962" t="s">
        <v>146</v>
      </c>
      <c r="K1962" t="s">
        <v>146</v>
      </c>
      <c r="L1962" t="s">
        <v>146</v>
      </c>
      <c r="M1962" t="s">
        <v>146</v>
      </c>
      <c r="N1962" t="s">
        <v>146</v>
      </c>
      <c r="O1962" t="s">
        <v>146</v>
      </c>
      <c r="BB1962">
        <v>0</v>
      </c>
    </row>
    <row r="1963" spans="1:54" x14ac:dyDescent="0.25">
      <c r="A1963">
        <v>339844</v>
      </c>
      <c r="B1963" t="s">
        <v>121</v>
      </c>
      <c r="C1963" t="s">
        <v>146</v>
      </c>
      <c r="D1963" t="s">
        <v>146</v>
      </c>
      <c r="E1963" t="s">
        <v>146</v>
      </c>
      <c r="F1963" t="s">
        <v>146</v>
      </c>
      <c r="G1963" t="s">
        <v>146</v>
      </c>
      <c r="H1963" t="s">
        <v>146</v>
      </c>
      <c r="I1963" t="s">
        <v>146</v>
      </c>
      <c r="J1963" t="s">
        <v>146</v>
      </c>
      <c r="K1963" t="s">
        <v>146</v>
      </c>
      <c r="L1963" t="s">
        <v>146</v>
      </c>
      <c r="M1963" t="s">
        <v>146</v>
      </c>
      <c r="N1963" t="s">
        <v>146</v>
      </c>
      <c r="O1963" t="s">
        <v>146</v>
      </c>
      <c r="BB1963">
        <v>0</v>
      </c>
    </row>
    <row r="1964" spans="1:54" x14ac:dyDescent="0.25">
      <c r="A1964">
        <v>339851</v>
      </c>
      <c r="B1964" t="s">
        <v>121</v>
      </c>
      <c r="C1964" t="s">
        <v>146</v>
      </c>
      <c r="D1964" t="s">
        <v>146</v>
      </c>
      <c r="E1964" t="s">
        <v>146</v>
      </c>
      <c r="F1964" t="s">
        <v>146</v>
      </c>
      <c r="G1964" t="s">
        <v>146</v>
      </c>
      <c r="H1964" t="s">
        <v>146</v>
      </c>
      <c r="I1964" t="s">
        <v>146</v>
      </c>
      <c r="J1964" t="s">
        <v>146</v>
      </c>
      <c r="K1964" t="s">
        <v>146</v>
      </c>
      <c r="L1964" t="s">
        <v>146</v>
      </c>
      <c r="M1964" t="s">
        <v>146</v>
      </c>
      <c r="N1964" t="s">
        <v>146</v>
      </c>
      <c r="O1964" t="s">
        <v>146</v>
      </c>
      <c r="BB1964">
        <v>0</v>
      </c>
    </row>
    <row r="1965" spans="1:54" x14ac:dyDescent="0.25">
      <c r="A1965">
        <v>339874</v>
      </c>
      <c r="B1965" t="s">
        <v>121</v>
      </c>
      <c r="C1965" t="s">
        <v>146</v>
      </c>
      <c r="D1965" t="s">
        <v>146</v>
      </c>
      <c r="E1965" t="s">
        <v>146</v>
      </c>
      <c r="F1965" t="s">
        <v>146</v>
      </c>
      <c r="G1965" t="s">
        <v>146</v>
      </c>
      <c r="H1965" t="s">
        <v>146</v>
      </c>
      <c r="I1965" t="s">
        <v>146</v>
      </c>
      <c r="J1965" t="s">
        <v>146</v>
      </c>
      <c r="K1965" t="s">
        <v>146</v>
      </c>
      <c r="L1965" t="s">
        <v>146</v>
      </c>
      <c r="M1965" t="s">
        <v>146</v>
      </c>
      <c r="N1965" t="s">
        <v>146</v>
      </c>
      <c r="O1965" t="s">
        <v>146</v>
      </c>
      <c r="BB1965">
        <v>0</v>
      </c>
    </row>
    <row r="1966" spans="1:54" x14ac:dyDescent="0.25">
      <c r="A1966">
        <v>339892</v>
      </c>
      <c r="B1966" t="s">
        <v>121</v>
      </c>
      <c r="C1966" t="s">
        <v>146</v>
      </c>
      <c r="D1966" t="s">
        <v>146</v>
      </c>
      <c r="E1966" t="s">
        <v>146</v>
      </c>
      <c r="F1966" t="s">
        <v>146</v>
      </c>
      <c r="G1966" t="s">
        <v>146</v>
      </c>
      <c r="H1966" t="s">
        <v>146</v>
      </c>
      <c r="I1966" t="s">
        <v>146</v>
      </c>
      <c r="J1966" t="s">
        <v>146</v>
      </c>
      <c r="K1966" t="s">
        <v>146</v>
      </c>
      <c r="L1966" t="s">
        <v>146</v>
      </c>
      <c r="M1966" t="s">
        <v>146</v>
      </c>
      <c r="N1966" t="s">
        <v>146</v>
      </c>
      <c r="O1966" t="s">
        <v>146</v>
      </c>
      <c r="BB1966">
        <v>0</v>
      </c>
    </row>
    <row r="1967" spans="1:54" x14ac:dyDescent="0.25">
      <c r="A1967">
        <v>339916</v>
      </c>
      <c r="B1967" t="s">
        <v>121</v>
      </c>
      <c r="C1967" t="s">
        <v>146</v>
      </c>
      <c r="D1967" t="s">
        <v>146</v>
      </c>
      <c r="E1967" t="s">
        <v>146</v>
      </c>
      <c r="F1967" t="s">
        <v>146</v>
      </c>
      <c r="G1967" t="s">
        <v>146</v>
      </c>
      <c r="H1967" t="s">
        <v>146</v>
      </c>
      <c r="I1967" t="s">
        <v>146</v>
      </c>
      <c r="J1967" t="s">
        <v>146</v>
      </c>
      <c r="K1967" t="s">
        <v>146</v>
      </c>
      <c r="L1967" t="s">
        <v>146</v>
      </c>
      <c r="M1967" t="s">
        <v>146</v>
      </c>
      <c r="N1967" t="s">
        <v>146</v>
      </c>
      <c r="O1967" t="s">
        <v>146</v>
      </c>
      <c r="BB1967">
        <v>0</v>
      </c>
    </row>
    <row r="1968" spans="1:54" x14ac:dyDescent="0.25">
      <c r="A1968">
        <v>339937</v>
      </c>
      <c r="B1968" t="s">
        <v>121</v>
      </c>
      <c r="C1968" t="s">
        <v>146</v>
      </c>
      <c r="D1968" t="s">
        <v>146</v>
      </c>
      <c r="E1968" t="s">
        <v>146</v>
      </c>
      <c r="F1968" t="s">
        <v>146</v>
      </c>
      <c r="G1968" t="s">
        <v>146</v>
      </c>
      <c r="H1968" t="s">
        <v>146</v>
      </c>
      <c r="I1968" t="s">
        <v>146</v>
      </c>
      <c r="J1968" t="s">
        <v>146</v>
      </c>
      <c r="K1968" t="s">
        <v>146</v>
      </c>
      <c r="L1968" t="s">
        <v>146</v>
      </c>
      <c r="M1968" t="s">
        <v>146</v>
      </c>
      <c r="N1968" t="s">
        <v>146</v>
      </c>
      <c r="O1968" t="s">
        <v>146</v>
      </c>
      <c r="BB1968">
        <v>0</v>
      </c>
    </row>
    <row r="1969" spans="1:54" x14ac:dyDescent="0.25">
      <c r="A1969">
        <v>340092</v>
      </c>
      <c r="B1969" t="s">
        <v>121</v>
      </c>
      <c r="C1969" t="s">
        <v>146</v>
      </c>
      <c r="D1969" t="s">
        <v>146</v>
      </c>
      <c r="E1969" t="s">
        <v>146</v>
      </c>
      <c r="F1969" t="s">
        <v>146</v>
      </c>
      <c r="G1969" t="s">
        <v>146</v>
      </c>
      <c r="H1969" t="s">
        <v>146</v>
      </c>
      <c r="I1969" t="s">
        <v>146</v>
      </c>
      <c r="J1969" t="s">
        <v>146</v>
      </c>
      <c r="K1969" t="s">
        <v>146</v>
      </c>
      <c r="L1969" t="s">
        <v>146</v>
      </c>
      <c r="M1969" t="s">
        <v>146</v>
      </c>
      <c r="N1969" t="s">
        <v>146</v>
      </c>
      <c r="O1969" t="s">
        <v>146</v>
      </c>
      <c r="BB1969">
        <v>0</v>
      </c>
    </row>
    <row r="1970" spans="1:54" x14ac:dyDescent="0.25">
      <c r="A1970">
        <v>340122</v>
      </c>
      <c r="B1970" t="s">
        <v>121</v>
      </c>
      <c r="C1970" t="s">
        <v>148</v>
      </c>
      <c r="D1970" t="s">
        <v>148</v>
      </c>
      <c r="E1970" t="s">
        <v>148</v>
      </c>
      <c r="F1970" t="s">
        <v>146</v>
      </c>
      <c r="G1970" t="s">
        <v>148</v>
      </c>
      <c r="H1970" t="s">
        <v>146</v>
      </c>
      <c r="I1970" t="s">
        <v>146</v>
      </c>
      <c r="J1970" t="s">
        <v>146</v>
      </c>
      <c r="K1970" t="s">
        <v>146</v>
      </c>
      <c r="L1970" t="s">
        <v>146</v>
      </c>
      <c r="M1970" t="s">
        <v>146</v>
      </c>
      <c r="N1970" t="s">
        <v>146</v>
      </c>
      <c r="O1970" t="s">
        <v>146</v>
      </c>
      <c r="BB1970">
        <v>0</v>
      </c>
    </row>
    <row r="1971" spans="1:54" x14ac:dyDescent="0.25">
      <c r="A1971">
        <v>338757</v>
      </c>
      <c r="B1971" t="s">
        <v>121</v>
      </c>
      <c r="C1971" t="s">
        <v>149</v>
      </c>
      <c r="D1971" t="s">
        <v>149</v>
      </c>
      <c r="F1971" t="s">
        <v>149</v>
      </c>
      <c r="G1971" t="s">
        <v>149</v>
      </c>
      <c r="I1971" t="s">
        <v>149</v>
      </c>
      <c r="K1971" t="s">
        <v>149</v>
      </c>
      <c r="L1971" t="s">
        <v>149</v>
      </c>
      <c r="M1971" t="s">
        <v>149</v>
      </c>
      <c r="N1971" t="s">
        <v>149</v>
      </c>
      <c r="BB1971">
        <v>0</v>
      </c>
    </row>
    <row r="1972" spans="1:54" x14ac:dyDescent="0.25">
      <c r="A1972">
        <v>338829</v>
      </c>
      <c r="B1972" t="s">
        <v>121</v>
      </c>
      <c r="C1972" t="s">
        <v>149</v>
      </c>
      <c r="G1972" t="s">
        <v>149</v>
      </c>
      <c r="H1972" t="s">
        <v>149</v>
      </c>
      <c r="I1972" t="s">
        <v>149</v>
      </c>
      <c r="L1972" t="s">
        <v>148</v>
      </c>
      <c r="BB1972">
        <v>0</v>
      </c>
    </row>
    <row r="1973" spans="1:54" x14ac:dyDescent="0.25">
      <c r="A1973">
        <v>338831</v>
      </c>
      <c r="B1973" t="s">
        <v>121</v>
      </c>
      <c r="D1973" t="s">
        <v>149</v>
      </c>
      <c r="G1973" t="s">
        <v>149</v>
      </c>
      <c r="J1973" t="s">
        <v>146</v>
      </c>
      <c r="K1973" t="s">
        <v>148</v>
      </c>
      <c r="L1973" t="s">
        <v>146</v>
      </c>
      <c r="N1973" t="s">
        <v>146</v>
      </c>
      <c r="BB1973">
        <v>0</v>
      </c>
    </row>
    <row r="1974" spans="1:54" x14ac:dyDescent="0.25">
      <c r="A1974">
        <v>338909</v>
      </c>
      <c r="B1974" t="s">
        <v>121</v>
      </c>
      <c r="C1974" t="s">
        <v>148</v>
      </c>
      <c r="F1974" t="s">
        <v>148</v>
      </c>
      <c r="I1974" t="s">
        <v>148</v>
      </c>
      <c r="J1974" t="s">
        <v>148</v>
      </c>
      <c r="K1974" t="s">
        <v>148</v>
      </c>
      <c r="L1974" t="s">
        <v>148</v>
      </c>
      <c r="N1974" t="s">
        <v>148</v>
      </c>
      <c r="BB1974">
        <v>0</v>
      </c>
    </row>
    <row r="1975" spans="1:54" x14ac:dyDescent="0.25">
      <c r="A1975">
        <v>339071</v>
      </c>
      <c r="B1975" t="s">
        <v>121</v>
      </c>
      <c r="F1975" t="s">
        <v>148</v>
      </c>
      <c r="G1975" t="s">
        <v>148</v>
      </c>
      <c r="H1975" t="s">
        <v>146</v>
      </c>
      <c r="I1975" t="s">
        <v>146</v>
      </c>
      <c r="N1975" t="s">
        <v>146</v>
      </c>
      <c r="BB1975">
        <v>0</v>
      </c>
    </row>
    <row r="1976" spans="1:54" x14ac:dyDescent="0.25">
      <c r="A1976">
        <v>339137</v>
      </c>
      <c r="B1976" t="s">
        <v>121</v>
      </c>
      <c r="C1976" t="s">
        <v>149</v>
      </c>
      <c r="E1976" t="s">
        <v>149</v>
      </c>
      <c r="F1976" t="s">
        <v>149</v>
      </c>
      <c r="G1976" t="s">
        <v>148</v>
      </c>
      <c r="K1976" t="s">
        <v>148</v>
      </c>
      <c r="BB1976">
        <v>0</v>
      </c>
    </row>
    <row r="1977" spans="1:54" x14ac:dyDescent="0.25">
      <c r="A1977">
        <v>339190</v>
      </c>
      <c r="B1977" t="s">
        <v>121</v>
      </c>
      <c r="F1977" t="s">
        <v>149</v>
      </c>
      <c r="G1977" t="s">
        <v>149</v>
      </c>
      <c r="H1977" t="s">
        <v>149</v>
      </c>
      <c r="K1977" t="s">
        <v>148</v>
      </c>
      <c r="M1977" t="s">
        <v>148</v>
      </c>
      <c r="N1977" t="s">
        <v>148</v>
      </c>
      <c r="BB1977">
        <v>0</v>
      </c>
    </row>
    <row r="1978" spans="1:54" x14ac:dyDescent="0.25">
      <c r="A1978">
        <v>339192</v>
      </c>
      <c r="B1978" t="s">
        <v>121</v>
      </c>
      <c r="E1978" t="s">
        <v>149</v>
      </c>
      <c r="F1978" t="s">
        <v>149</v>
      </c>
      <c r="G1978" t="s">
        <v>149</v>
      </c>
      <c r="I1978" t="s">
        <v>148</v>
      </c>
      <c r="K1978" t="s">
        <v>149</v>
      </c>
      <c r="N1978" t="s">
        <v>148</v>
      </c>
      <c r="BB1978">
        <v>0</v>
      </c>
    </row>
    <row r="1979" spans="1:54" x14ac:dyDescent="0.25">
      <c r="A1979">
        <v>339193</v>
      </c>
      <c r="B1979" t="s">
        <v>121</v>
      </c>
      <c r="D1979" t="s">
        <v>149</v>
      </c>
      <c r="F1979" t="s">
        <v>149</v>
      </c>
      <c r="G1979" t="s">
        <v>148</v>
      </c>
      <c r="L1979" t="s">
        <v>148</v>
      </c>
      <c r="N1979" t="s">
        <v>148</v>
      </c>
      <c r="BB1979">
        <v>0</v>
      </c>
    </row>
    <row r="1980" spans="1:54" x14ac:dyDescent="0.25">
      <c r="A1980">
        <v>339233</v>
      </c>
      <c r="B1980" t="s">
        <v>121</v>
      </c>
      <c r="D1980" t="s">
        <v>146</v>
      </c>
      <c r="F1980" t="s">
        <v>146</v>
      </c>
      <c r="G1980" t="s">
        <v>148</v>
      </c>
      <c r="J1980" t="s">
        <v>146</v>
      </c>
      <c r="K1980" t="s">
        <v>148</v>
      </c>
      <c r="L1980" t="s">
        <v>146</v>
      </c>
      <c r="BB1980">
        <v>0</v>
      </c>
    </row>
    <row r="1981" spans="1:54" x14ac:dyDescent="0.25">
      <c r="A1981">
        <v>339285</v>
      </c>
      <c r="B1981" t="s">
        <v>121</v>
      </c>
      <c r="F1981" t="s">
        <v>149</v>
      </c>
      <c r="H1981" t="s">
        <v>149</v>
      </c>
      <c r="J1981" t="s">
        <v>149</v>
      </c>
      <c r="K1981" t="s">
        <v>148</v>
      </c>
      <c r="N1981" t="s">
        <v>148</v>
      </c>
      <c r="BB1981">
        <v>0</v>
      </c>
    </row>
    <row r="1982" spans="1:54" x14ac:dyDescent="0.25">
      <c r="A1982">
        <v>339509</v>
      </c>
      <c r="B1982" t="s">
        <v>121</v>
      </c>
      <c r="E1982" t="s">
        <v>149</v>
      </c>
      <c r="G1982" t="s">
        <v>149</v>
      </c>
      <c r="J1982" t="s">
        <v>148</v>
      </c>
      <c r="M1982" t="s">
        <v>149</v>
      </c>
      <c r="N1982" t="s">
        <v>148</v>
      </c>
      <c r="BB1982">
        <v>0</v>
      </c>
    </row>
    <row r="1983" spans="1:54" x14ac:dyDescent="0.25">
      <c r="A1983">
        <v>339922</v>
      </c>
      <c r="B1983" t="s">
        <v>121</v>
      </c>
      <c r="F1983" t="s">
        <v>148</v>
      </c>
      <c r="H1983" t="s">
        <v>148</v>
      </c>
      <c r="I1983" t="s">
        <v>148</v>
      </c>
      <c r="M1983" t="s">
        <v>146</v>
      </c>
      <c r="N1983" t="s">
        <v>148</v>
      </c>
      <c r="BB1983">
        <v>0</v>
      </c>
    </row>
    <row r="1984" spans="1:54" x14ac:dyDescent="0.25">
      <c r="A1984">
        <v>339933</v>
      </c>
      <c r="B1984" t="s">
        <v>121</v>
      </c>
      <c r="G1984" t="s">
        <v>148</v>
      </c>
      <c r="I1984" t="s">
        <v>148</v>
      </c>
      <c r="K1984" t="s">
        <v>146</v>
      </c>
      <c r="L1984" t="s">
        <v>146</v>
      </c>
      <c r="M1984" t="s">
        <v>146</v>
      </c>
      <c r="N1984" t="s">
        <v>146</v>
      </c>
      <c r="BB1984">
        <v>0</v>
      </c>
    </row>
    <row r="1985" spans="1:54" x14ac:dyDescent="0.25">
      <c r="A1985">
        <v>339954</v>
      </c>
      <c r="B1985" t="s">
        <v>121</v>
      </c>
      <c r="F1985" t="s">
        <v>146</v>
      </c>
      <c r="H1985" t="s">
        <v>146</v>
      </c>
      <c r="K1985" t="s">
        <v>146</v>
      </c>
      <c r="L1985" t="s">
        <v>146</v>
      </c>
      <c r="M1985" t="s">
        <v>146</v>
      </c>
      <c r="BB1985">
        <v>0</v>
      </c>
    </row>
    <row r="1986" spans="1:54" x14ac:dyDescent="0.25">
      <c r="A1986">
        <v>340007</v>
      </c>
      <c r="B1986" t="s">
        <v>121</v>
      </c>
      <c r="F1986" t="s">
        <v>146</v>
      </c>
      <c r="J1986" t="s">
        <v>146</v>
      </c>
      <c r="K1986" t="s">
        <v>146</v>
      </c>
      <c r="L1986" t="s">
        <v>146</v>
      </c>
      <c r="M1986" t="s">
        <v>146</v>
      </c>
      <c r="BB1986">
        <v>0</v>
      </c>
    </row>
    <row r="1987" spans="1:54" x14ac:dyDescent="0.25">
      <c r="A1987">
        <v>340121</v>
      </c>
      <c r="B1987" t="s">
        <v>121</v>
      </c>
      <c r="C1987" t="s">
        <v>148</v>
      </c>
      <c r="F1987" t="s">
        <v>149</v>
      </c>
      <c r="I1987" t="s">
        <v>149</v>
      </c>
      <c r="J1987" t="s">
        <v>149</v>
      </c>
      <c r="K1987" t="s">
        <v>148</v>
      </c>
      <c r="L1987" t="s">
        <v>149</v>
      </c>
      <c r="M1987" t="s">
        <v>149</v>
      </c>
      <c r="N1987" t="s">
        <v>148</v>
      </c>
      <c r="BB1987">
        <v>0</v>
      </c>
    </row>
    <row r="1988" spans="1:54" x14ac:dyDescent="0.25">
      <c r="A1988">
        <v>327631</v>
      </c>
      <c r="B1988" t="s">
        <v>121</v>
      </c>
      <c r="H1988" t="s">
        <v>214</v>
      </c>
      <c r="I1988" t="s">
        <v>214</v>
      </c>
      <c r="K1988" t="s">
        <v>214</v>
      </c>
      <c r="M1988" t="s">
        <v>214</v>
      </c>
      <c r="N1988" t="s">
        <v>214</v>
      </c>
      <c r="BB1988">
        <v>0</v>
      </c>
    </row>
    <row r="1989" spans="1:54" x14ac:dyDescent="0.25">
      <c r="A1989">
        <v>339967</v>
      </c>
      <c r="B1989" t="s">
        <v>121</v>
      </c>
      <c r="D1989" t="s">
        <v>214</v>
      </c>
      <c r="E1989" t="s">
        <v>214</v>
      </c>
      <c r="F1989" t="s">
        <v>214</v>
      </c>
      <c r="I1989" t="s">
        <v>214</v>
      </c>
      <c r="K1989" t="s">
        <v>214</v>
      </c>
      <c r="M1989" t="s">
        <v>214</v>
      </c>
      <c r="N1989" t="s">
        <v>214</v>
      </c>
      <c r="O1989" t="s">
        <v>214</v>
      </c>
      <c r="BB1989">
        <v>0</v>
      </c>
    </row>
    <row r="1990" spans="1:54" x14ac:dyDescent="0.25">
      <c r="A1990">
        <v>339932</v>
      </c>
      <c r="B1990" t="s">
        <v>121</v>
      </c>
      <c r="C1990" t="s">
        <v>214</v>
      </c>
      <c r="D1990" t="s">
        <v>214</v>
      </c>
      <c r="F1990" t="s">
        <v>214</v>
      </c>
      <c r="G1990" t="s">
        <v>214</v>
      </c>
      <c r="H1990" t="s">
        <v>214</v>
      </c>
      <c r="K1990" t="s">
        <v>214</v>
      </c>
      <c r="L1990" t="s">
        <v>214</v>
      </c>
      <c r="M1990" t="s">
        <v>214</v>
      </c>
      <c r="N1990" t="s">
        <v>214</v>
      </c>
      <c r="BB1990">
        <v>0</v>
      </c>
    </row>
    <row r="1991" spans="1:54" x14ac:dyDescent="0.25">
      <c r="A1991">
        <v>338449</v>
      </c>
      <c r="B1991" t="s">
        <v>121</v>
      </c>
      <c r="C1991" t="s">
        <v>214</v>
      </c>
      <c r="D1991" t="s">
        <v>214</v>
      </c>
      <c r="E1991" t="s">
        <v>214</v>
      </c>
      <c r="F1991" t="s">
        <v>214</v>
      </c>
      <c r="G1991" t="s">
        <v>214</v>
      </c>
      <c r="H1991" t="s">
        <v>214</v>
      </c>
      <c r="I1991" t="s">
        <v>214</v>
      </c>
      <c r="K1991" t="s">
        <v>214</v>
      </c>
      <c r="L1991" t="s">
        <v>214</v>
      </c>
      <c r="N1991" t="s">
        <v>214</v>
      </c>
      <c r="O1991" t="s">
        <v>214</v>
      </c>
      <c r="BB1991"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H2516"/>
  <sheetViews>
    <sheetView rightToLeft="1" topLeftCell="A1326" workbookViewId="0">
      <selection activeCell="F1329" sqref="F1329"/>
    </sheetView>
  </sheetViews>
  <sheetFormatPr defaultColWidth="9" defaultRowHeight="13.8" x14ac:dyDescent="0.25"/>
  <cols>
    <col min="1" max="1" width="11.09765625" bestFit="1" customWidth="1"/>
    <col min="2" max="2" width="21.296875" bestFit="1" customWidth="1"/>
    <col min="3" max="3" width="18.296875" bestFit="1" customWidth="1"/>
    <col min="4" max="4" width="20.296875" bestFit="1" customWidth="1"/>
    <col min="5" max="5" width="6.296875" bestFit="1" customWidth="1"/>
    <col min="6" max="6" width="10.296875" bestFit="1" customWidth="1"/>
    <col min="7" max="7" width="13.19921875" bestFit="1" customWidth="1"/>
    <col min="8" max="8" width="12" bestFit="1" customWidth="1"/>
    <col min="9" max="9" width="13.09765625" bestFit="1" customWidth="1"/>
    <col min="10" max="11" width="9.296875" bestFit="1" customWidth="1"/>
    <col min="12" max="12" width="11.09765625" bestFit="1" customWidth="1"/>
    <col min="13" max="16" width="11.09765625" customWidth="1"/>
    <col min="17" max="17" width="8.09765625" bestFit="1" customWidth="1"/>
    <col min="18" max="18" width="9.296875" bestFit="1" customWidth="1"/>
    <col min="19" max="19" width="10.8984375" bestFit="1" customWidth="1"/>
    <col min="20" max="21" width="10.296875" bestFit="1" customWidth="1"/>
    <col min="22" max="22" width="10.296875" customWidth="1"/>
    <col min="23" max="27" width="13.796875" customWidth="1"/>
    <col min="28" max="28" width="18.19921875" bestFit="1" customWidth="1"/>
    <col min="29" max="29" width="6.8984375" bestFit="1" customWidth="1"/>
    <col min="30" max="30" width="23.296875" bestFit="1" customWidth="1"/>
    <col min="31" max="32" width="15.296875" customWidth="1"/>
    <col min="33" max="33" width="45.09765625" customWidth="1"/>
    <col min="34" max="35" width="13.296875" customWidth="1"/>
  </cols>
  <sheetData>
    <row r="1" spans="1:3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H1">
        <v>29</v>
      </c>
    </row>
    <row r="2" spans="1:34" x14ac:dyDescent="0.25">
      <c r="A2" t="s">
        <v>91</v>
      </c>
      <c r="B2" t="s">
        <v>92</v>
      </c>
      <c r="C2" t="s">
        <v>93</v>
      </c>
      <c r="D2" t="s">
        <v>94</v>
      </c>
      <c r="E2" t="s">
        <v>58</v>
      </c>
      <c r="F2" t="s">
        <v>55</v>
      </c>
      <c r="G2" t="s">
        <v>56</v>
      </c>
      <c r="H2" t="s">
        <v>57</v>
      </c>
      <c r="I2" t="s">
        <v>98</v>
      </c>
      <c r="J2" t="s">
        <v>108</v>
      </c>
      <c r="K2" t="s">
        <v>109</v>
      </c>
      <c r="L2" t="s">
        <v>110</v>
      </c>
      <c r="M2" t="s">
        <v>23</v>
      </c>
      <c r="N2" t="s">
        <v>24</v>
      </c>
      <c r="O2" t="s">
        <v>25</v>
      </c>
      <c r="P2" t="s">
        <v>26</v>
      </c>
      <c r="Q2" t="s">
        <v>106</v>
      </c>
      <c r="R2" t="s">
        <v>115</v>
      </c>
      <c r="S2" t="s">
        <v>116</v>
      </c>
      <c r="T2" t="s">
        <v>117</v>
      </c>
      <c r="U2" t="s">
        <v>130</v>
      </c>
      <c r="V2" t="s">
        <v>221</v>
      </c>
      <c r="W2" t="s">
        <v>215</v>
      </c>
      <c r="X2" t="s">
        <v>216</v>
      </c>
      <c r="Y2" t="s">
        <v>217</v>
      </c>
      <c r="Z2" t="s">
        <v>218</v>
      </c>
      <c r="AA2" t="s">
        <v>219</v>
      </c>
      <c r="AB2" t="s">
        <v>220</v>
      </c>
      <c r="AC2" t="s">
        <v>3198</v>
      </c>
      <c r="AD2" t="s">
        <v>3199</v>
      </c>
      <c r="AE2" t="s">
        <v>3200</v>
      </c>
      <c r="AF2" t="s">
        <v>3794</v>
      </c>
      <c r="AH2">
        <v>1</v>
      </c>
    </row>
    <row r="3" spans="1:34" ht="17.25" customHeight="1" x14ac:dyDescent="0.25">
      <c r="A3">
        <v>339666</v>
      </c>
      <c r="B3" t="s">
        <v>3644</v>
      </c>
      <c r="C3" t="s">
        <v>1845</v>
      </c>
      <c r="D3" t="s">
        <v>3172</v>
      </c>
      <c r="I3" t="s">
        <v>121</v>
      </c>
      <c r="R3">
        <v>2028</v>
      </c>
      <c r="S3">
        <v>45322</v>
      </c>
      <c r="T3">
        <v>20000</v>
      </c>
    </row>
    <row r="4" spans="1:34" ht="17.25" customHeight="1" x14ac:dyDescent="0.25">
      <c r="A4">
        <v>339937</v>
      </c>
      <c r="B4" t="s">
        <v>3395</v>
      </c>
      <c r="C4" t="s">
        <v>339</v>
      </c>
      <c r="D4" t="s">
        <v>309</v>
      </c>
      <c r="I4" t="s">
        <v>121</v>
      </c>
      <c r="R4">
        <v>2191</v>
      </c>
      <c r="S4">
        <v>45330</v>
      </c>
      <c r="T4">
        <v>20000</v>
      </c>
    </row>
    <row r="5" spans="1:34" ht="17.25" customHeight="1" x14ac:dyDescent="0.25">
      <c r="A5">
        <v>339892</v>
      </c>
      <c r="B5" t="s">
        <v>1965</v>
      </c>
      <c r="C5" t="s">
        <v>331</v>
      </c>
      <c r="D5" t="s">
        <v>355</v>
      </c>
      <c r="I5" t="s">
        <v>121</v>
      </c>
      <c r="R5">
        <v>2339</v>
      </c>
      <c r="S5">
        <v>45334</v>
      </c>
      <c r="T5">
        <v>56000</v>
      </c>
    </row>
    <row r="6" spans="1:34" ht="17.25" customHeight="1" x14ac:dyDescent="0.25">
      <c r="A6">
        <v>339625</v>
      </c>
      <c r="B6" t="s">
        <v>3678</v>
      </c>
      <c r="C6" t="s">
        <v>255</v>
      </c>
      <c r="D6" t="s">
        <v>3119</v>
      </c>
      <c r="I6" t="s">
        <v>121</v>
      </c>
      <c r="R6">
        <v>2341</v>
      </c>
      <c r="S6">
        <v>45343</v>
      </c>
      <c r="T6">
        <v>8000</v>
      </c>
    </row>
    <row r="7" spans="1:34" ht="17.25" customHeight="1" x14ac:dyDescent="0.25">
      <c r="A7">
        <v>339683</v>
      </c>
      <c r="B7" t="s">
        <v>3625</v>
      </c>
      <c r="C7" t="s">
        <v>3626</v>
      </c>
      <c r="D7" t="s">
        <v>2500</v>
      </c>
      <c r="I7" t="s">
        <v>121</v>
      </c>
      <c r="R7">
        <v>2522</v>
      </c>
      <c r="S7">
        <v>45337</v>
      </c>
      <c r="T7">
        <v>70000</v>
      </c>
    </row>
    <row r="8" spans="1:34" ht="17.25" customHeight="1" x14ac:dyDescent="0.25">
      <c r="A8">
        <v>338347</v>
      </c>
      <c r="B8" t="s">
        <v>2990</v>
      </c>
      <c r="C8" t="s">
        <v>225</v>
      </c>
      <c r="D8" t="s">
        <v>235</v>
      </c>
      <c r="E8" t="s">
        <v>89</v>
      </c>
      <c r="F8">
        <v>36892</v>
      </c>
      <c r="G8" t="s">
        <v>823</v>
      </c>
      <c r="H8" t="s">
        <v>29</v>
      </c>
      <c r="I8" t="s">
        <v>121</v>
      </c>
      <c r="J8" t="s">
        <v>27</v>
      </c>
      <c r="L8" t="s">
        <v>43</v>
      </c>
      <c r="R8">
        <v>2649</v>
      </c>
      <c r="S8">
        <v>45341</v>
      </c>
      <c r="T8">
        <v>205000</v>
      </c>
    </row>
    <row r="9" spans="1:34" ht="17.25" customHeight="1" x14ac:dyDescent="0.25">
      <c r="A9">
        <v>339554</v>
      </c>
      <c r="B9" t="s">
        <v>2925</v>
      </c>
      <c r="C9" t="s">
        <v>326</v>
      </c>
      <c r="D9" t="s">
        <v>2530</v>
      </c>
      <c r="E9" t="s">
        <v>89</v>
      </c>
      <c r="F9">
        <v>25826</v>
      </c>
      <c r="G9" t="s">
        <v>2926</v>
      </c>
      <c r="H9" t="s">
        <v>29</v>
      </c>
      <c r="I9" t="s">
        <v>121</v>
      </c>
      <c r="J9" t="s">
        <v>27</v>
      </c>
      <c r="K9">
        <v>1989</v>
      </c>
      <c r="L9" t="s">
        <v>80</v>
      </c>
      <c r="R9">
        <v>2777</v>
      </c>
      <c r="S9">
        <v>45342</v>
      </c>
      <c r="T9">
        <v>25000</v>
      </c>
    </row>
    <row r="10" spans="1:34" ht="17.25" customHeight="1" x14ac:dyDescent="0.25">
      <c r="A10">
        <v>338787</v>
      </c>
      <c r="B10" t="s">
        <v>2682</v>
      </c>
      <c r="C10" t="s">
        <v>2683</v>
      </c>
      <c r="D10" t="s">
        <v>2061</v>
      </c>
      <c r="E10" t="s">
        <v>89</v>
      </c>
      <c r="F10">
        <v>30077</v>
      </c>
      <c r="G10" t="s">
        <v>1126</v>
      </c>
      <c r="H10" t="s">
        <v>29</v>
      </c>
      <c r="I10" t="s">
        <v>121</v>
      </c>
      <c r="J10" t="s">
        <v>1081</v>
      </c>
      <c r="L10" t="s">
        <v>68</v>
      </c>
      <c r="R10">
        <v>2845</v>
      </c>
      <c r="S10">
        <v>45343</v>
      </c>
      <c r="T10">
        <v>45000</v>
      </c>
    </row>
    <row r="11" spans="1:34" ht="17.25" customHeight="1" x14ac:dyDescent="0.25">
      <c r="A11">
        <v>339398</v>
      </c>
      <c r="B11" t="s">
        <v>2627</v>
      </c>
      <c r="C11" t="s">
        <v>341</v>
      </c>
      <c r="D11" t="s">
        <v>295</v>
      </c>
      <c r="E11" t="s">
        <v>89</v>
      </c>
      <c r="F11">
        <v>34196</v>
      </c>
      <c r="G11" t="s">
        <v>2628</v>
      </c>
      <c r="H11" t="s">
        <v>29</v>
      </c>
      <c r="I11" t="s">
        <v>121</v>
      </c>
      <c r="J11" t="s">
        <v>1081</v>
      </c>
      <c r="K11">
        <v>2012</v>
      </c>
      <c r="L11" t="s">
        <v>63</v>
      </c>
      <c r="R11">
        <v>2859</v>
      </c>
      <c r="S11">
        <v>45343</v>
      </c>
      <c r="T11">
        <v>20000</v>
      </c>
    </row>
    <row r="12" spans="1:34" ht="17.25" customHeight="1" x14ac:dyDescent="0.25">
      <c r="A12">
        <v>339043</v>
      </c>
      <c r="B12" t="s">
        <v>2918</v>
      </c>
      <c r="C12" t="s">
        <v>337</v>
      </c>
      <c r="D12" t="s">
        <v>443</v>
      </c>
      <c r="E12" t="s">
        <v>90</v>
      </c>
      <c r="F12">
        <v>32721</v>
      </c>
      <c r="G12" t="s">
        <v>2919</v>
      </c>
      <c r="H12" t="s">
        <v>29</v>
      </c>
      <c r="I12" t="s">
        <v>121</v>
      </c>
      <c r="J12" t="s">
        <v>1081</v>
      </c>
      <c r="K12">
        <v>2008</v>
      </c>
      <c r="L12" t="s">
        <v>86</v>
      </c>
      <c r="R12">
        <v>2868</v>
      </c>
      <c r="S12">
        <v>45343</v>
      </c>
      <c r="T12">
        <v>105000</v>
      </c>
      <c r="AF12" t="s">
        <v>3197</v>
      </c>
    </row>
    <row r="13" spans="1:34" ht="17.25" customHeight="1" x14ac:dyDescent="0.25">
      <c r="A13">
        <v>339150</v>
      </c>
      <c r="B13" t="s">
        <v>2565</v>
      </c>
      <c r="C13" t="s">
        <v>258</v>
      </c>
      <c r="D13" t="s">
        <v>427</v>
      </c>
      <c r="E13" t="s">
        <v>89</v>
      </c>
      <c r="F13">
        <v>37590</v>
      </c>
      <c r="G13" t="s">
        <v>2566</v>
      </c>
      <c r="H13" t="s">
        <v>29</v>
      </c>
      <c r="I13" t="s">
        <v>121</v>
      </c>
      <c r="J13" t="s">
        <v>27</v>
      </c>
      <c r="K13">
        <v>2020</v>
      </c>
      <c r="L13" t="s">
        <v>83</v>
      </c>
      <c r="R13">
        <v>2951</v>
      </c>
      <c r="S13">
        <v>45344</v>
      </c>
      <c r="T13">
        <v>20000</v>
      </c>
    </row>
    <row r="14" spans="1:34" ht="17.25" customHeight="1" x14ac:dyDescent="0.25">
      <c r="A14">
        <v>339098</v>
      </c>
      <c r="B14" t="s">
        <v>2116</v>
      </c>
      <c r="C14" t="s">
        <v>242</v>
      </c>
      <c r="D14" t="s">
        <v>2989</v>
      </c>
      <c r="E14" t="s">
        <v>89</v>
      </c>
      <c r="F14">
        <v>37598</v>
      </c>
      <c r="G14" t="s">
        <v>658</v>
      </c>
      <c r="H14" t="s">
        <v>29</v>
      </c>
      <c r="I14" t="s">
        <v>121</v>
      </c>
      <c r="J14" t="s">
        <v>1081</v>
      </c>
      <c r="K14">
        <v>2021</v>
      </c>
      <c r="L14" t="s">
        <v>80</v>
      </c>
      <c r="R14">
        <v>2952</v>
      </c>
      <c r="S14">
        <v>45344</v>
      </c>
      <c r="T14">
        <v>2000</v>
      </c>
    </row>
    <row r="15" spans="1:34" ht="17.25" customHeight="1" x14ac:dyDescent="0.25">
      <c r="A15">
        <v>325825</v>
      </c>
      <c r="B15" t="s">
        <v>2200</v>
      </c>
      <c r="C15" t="s">
        <v>552</v>
      </c>
      <c r="D15" t="s">
        <v>691</v>
      </c>
      <c r="E15" t="s">
        <v>89</v>
      </c>
      <c r="F15">
        <v>32696</v>
      </c>
      <c r="G15" t="s">
        <v>476</v>
      </c>
      <c r="H15" t="s">
        <v>29</v>
      </c>
      <c r="I15" t="s">
        <v>121</v>
      </c>
      <c r="J15" t="s">
        <v>1081</v>
      </c>
      <c r="L15" t="s">
        <v>43</v>
      </c>
      <c r="R15">
        <v>2954</v>
      </c>
      <c r="S15">
        <v>45344</v>
      </c>
      <c r="T15">
        <v>70000</v>
      </c>
      <c r="V15" t="s">
        <v>3211</v>
      </c>
    </row>
    <row r="16" spans="1:34" ht="17.25" customHeight="1" x14ac:dyDescent="0.25">
      <c r="A16">
        <v>338685</v>
      </c>
      <c r="B16" t="s">
        <v>3155</v>
      </c>
      <c r="C16" t="s">
        <v>539</v>
      </c>
      <c r="D16" t="s">
        <v>668</v>
      </c>
      <c r="E16" t="s">
        <v>89</v>
      </c>
      <c r="F16">
        <v>35981</v>
      </c>
      <c r="G16" t="s">
        <v>3156</v>
      </c>
      <c r="H16" t="s">
        <v>29</v>
      </c>
      <c r="I16" t="s">
        <v>121</v>
      </c>
      <c r="J16" t="s">
        <v>27</v>
      </c>
      <c r="L16" t="s">
        <v>31</v>
      </c>
      <c r="R16">
        <v>3035</v>
      </c>
      <c r="S16">
        <v>45347</v>
      </c>
      <c r="T16">
        <v>3500</v>
      </c>
    </row>
    <row r="17" spans="1:22" ht="17.25" customHeight="1" x14ac:dyDescent="0.25">
      <c r="A17">
        <v>337572</v>
      </c>
      <c r="B17" t="s">
        <v>3058</v>
      </c>
      <c r="C17" t="s">
        <v>242</v>
      </c>
      <c r="D17" t="s">
        <v>3059</v>
      </c>
      <c r="E17" t="s">
        <v>90</v>
      </c>
      <c r="F17">
        <v>32644</v>
      </c>
      <c r="G17" t="s">
        <v>2135</v>
      </c>
      <c r="H17" t="s">
        <v>29</v>
      </c>
      <c r="I17" t="s">
        <v>121</v>
      </c>
      <c r="J17" t="s">
        <v>1081</v>
      </c>
      <c r="L17" t="s">
        <v>60</v>
      </c>
      <c r="R17">
        <v>3037</v>
      </c>
      <c r="S17">
        <v>45347</v>
      </c>
      <c r="T17">
        <v>4500</v>
      </c>
    </row>
    <row r="18" spans="1:22" ht="17.25" customHeight="1" x14ac:dyDescent="0.25">
      <c r="A18">
        <v>335699</v>
      </c>
      <c r="B18" t="s">
        <v>1932</v>
      </c>
      <c r="C18" t="s">
        <v>225</v>
      </c>
      <c r="D18" t="s">
        <v>373</v>
      </c>
      <c r="E18" t="s">
        <v>90</v>
      </c>
      <c r="F18">
        <v>34135</v>
      </c>
      <c r="G18" t="s">
        <v>1933</v>
      </c>
      <c r="H18" t="s">
        <v>29</v>
      </c>
      <c r="I18" t="s">
        <v>121</v>
      </c>
      <c r="J18" t="s">
        <v>1081</v>
      </c>
      <c r="L18" t="s">
        <v>86</v>
      </c>
      <c r="R18">
        <v>3114</v>
      </c>
      <c r="S18">
        <v>45348</v>
      </c>
      <c r="T18">
        <v>140000</v>
      </c>
      <c r="V18" t="s">
        <v>3215</v>
      </c>
    </row>
    <row r="19" spans="1:22" ht="17.25" customHeight="1" x14ac:dyDescent="0.25">
      <c r="A19">
        <v>339083</v>
      </c>
      <c r="B19" t="s">
        <v>2945</v>
      </c>
      <c r="C19" t="s">
        <v>258</v>
      </c>
      <c r="D19" t="s">
        <v>2946</v>
      </c>
      <c r="E19" t="s">
        <v>90</v>
      </c>
      <c r="F19">
        <v>31237</v>
      </c>
      <c r="G19" t="s">
        <v>2947</v>
      </c>
      <c r="H19" t="s">
        <v>29</v>
      </c>
      <c r="I19" t="s">
        <v>121</v>
      </c>
      <c r="J19" t="s">
        <v>1081</v>
      </c>
      <c r="K19">
        <v>2022</v>
      </c>
      <c r="L19" t="s">
        <v>31</v>
      </c>
      <c r="R19">
        <v>3119</v>
      </c>
      <c r="S19">
        <v>45377</v>
      </c>
      <c r="T19">
        <v>2000</v>
      </c>
    </row>
    <row r="20" spans="1:22" ht="17.25" customHeight="1" x14ac:dyDescent="0.25">
      <c r="A20">
        <v>339874</v>
      </c>
      <c r="B20" t="s">
        <v>3444</v>
      </c>
      <c r="C20" t="s">
        <v>238</v>
      </c>
      <c r="D20" t="s">
        <v>757</v>
      </c>
      <c r="I20" t="s">
        <v>121</v>
      </c>
      <c r="R20">
        <v>3123</v>
      </c>
      <c r="S20">
        <v>45348</v>
      </c>
      <c r="T20">
        <v>40000</v>
      </c>
    </row>
    <row r="21" spans="1:22" ht="17.25" customHeight="1" x14ac:dyDescent="0.25">
      <c r="A21">
        <v>325375</v>
      </c>
      <c r="B21" t="s">
        <v>1135</v>
      </c>
      <c r="C21" t="s">
        <v>1136</v>
      </c>
      <c r="D21" t="s">
        <v>312</v>
      </c>
      <c r="E21" t="s">
        <v>89</v>
      </c>
      <c r="F21">
        <v>31848</v>
      </c>
      <c r="G21" t="s">
        <v>31</v>
      </c>
      <c r="H21" t="s">
        <v>29</v>
      </c>
      <c r="I21" t="s">
        <v>121</v>
      </c>
      <c r="R21">
        <v>3130</v>
      </c>
      <c r="S21">
        <v>45348</v>
      </c>
      <c r="T21">
        <v>70000</v>
      </c>
      <c r="V21" t="s">
        <v>3214</v>
      </c>
    </row>
    <row r="22" spans="1:22" ht="17.25" customHeight="1" x14ac:dyDescent="0.25">
      <c r="A22">
        <v>339378</v>
      </c>
      <c r="B22" t="s">
        <v>2959</v>
      </c>
      <c r="C22" t="s">
        <v>590</v>
      </c>
      <c r="D22" t="s">
        <v>1487</v>
      </c>
      <c r="E22" t="s">
        <v>89</v>
      </c>
      <c r="F22">
        <v>37872</v>
      </c>
      <c r="G22" t="s">
        <v>31</v>
      </c>
      <c r="H22" t="s">
        <v>29</v>
      </c>
      <c r="I22" t="s">
        <v>121</v>
      </c>
      <c r="J22" t="s">
        <v>27</v>
      </c>
      <c r="K22">
        <v>2022</v>
      </c>
      <c r="L22" t="s">
        <v>60</v>
      </c>
      <c r="R22">
        <v>3189</v>
      </c>
      <c r="S22">
        <v>45349</v>
      </c>
      <c r="T22">
        <v>20000</v>
      </c>
    </row>
    <row r="23" spans="1:22" ht="17.25" customHeight="1" x14ac:dyDescent="0.25">
      <c r="A23">
        <v>340092</v>
      </c>
      <c r="B23" t="s">
        <v>3247</v>
      </c>
      <c r="C23" t="s">
        <v>3248</v>
      </c>
      <c r="D23" t="s">
        <v>388</v>
      </c>
      <c r="I23" t="s">
        <v>121</v>
      </c>
      <c r="R23">
        <v>3287</v>
      </c>
      <c r="S23">
        <v>45350</v>
      </c>
      <c r="T23">
        <v>32000</v>
      </c>
    </row>
    <row r="24" spans="1:22" ht="17.25" customHeight="1" x14ac:dyDescent="0.25">
      <c r="A24">
        <v>339916</v>
      </c>
      <c r="B24" t="s">
        <v>705</v>
      </c>
      <c r="C24" t="s">
        <v>625</v>
      </c>
      <c r="D24" t="s">
        <v>737</v>
      </c>
      <c r="I24" t="s">
        <v>121</v>
      </c>
      <c r="R24">
        <v>3289</v>
      </c>
      <c r="S24">
        <v>45350</v>
      </c>
      <c r="T24">
        <v>40000</v>
      </c>
    </row>
    <row r="25" spans="1:22" ht="17.25" customHeight="1" x14ac:dyDescent="0.25">
      <c r="A25">
        <v>328252</v>
      </c>
      <c r="B25" t="s">
        <v>3741</v>
      </c>
      <c r="C25" t="s">
        <v>3742</v>
      </c>
      <c r="D25" t="s">
        <v>281</v>
      </c>
      <c r="I25" t="s">
        <v>121</v>
      </c>
      <c r="R25">
        <v>3291</v>
      </c>
      <c r="S25">
        <v>45350</v>
      </c>
      <c r="T25">
        <v>175000</v>
      </c>
      <c r="V25" t="s">
        <v>3217</v>
      </c>
    </row>
    <row r="26" spans="1:22" ht="17.25" customHeight="1" x14ac:dyDescent="0.25">
      <c r="A26">
        <v>337979</v>
      </c>
      <c r="B26" t="s">
        <v>995</v>
      </c>
      <c r="C26" t="s">
        <v>590</v>
      </c>
      <c r="D26" t="s">
        <v>764</v>
      </c>
      <c r="E26" t="s">
        <v>89</v>
      </c>
      <c r="F26">
        <v>31593</v>
      </c>
      <c r="G26" t="s">
        <v>31</v>
      </c>
      <c r="H26" t="s">
        <v>29</v>
      </c>
      <c r="I26" t="s">
        <v>121</v>
      </c>
      <c r="J26" t="s">
        <v>27</v>
      </c>
      <c r="L26" t="s">
        <v>31</v>
      </c>
      <c r="R26">
        <v>3316</v>
      </c>
      <c r="S26">
        <v>45351</v>
      </c>
      <c r="T26">
        <v>40000</v>
      </c>
    </row>
    <row r="27" spans="1:22" ht="17.25" customHeight="1" x14ac:dyDescent="0.25">
      <c r="A27">
        <v>339844</v>
      </c>
      <c r="B27" t="s">
        <v>3472</v>
      </c>
      <c r="C27" t="s">
        <v>339</v>
      </c>
      <c r="D27" t="s">
        <v>322</v>
      </c>
      <c r="I27" t="s">
        <v>121</v>
      </c>
      <c r="R27">
        <v>3322</v>
      </c>
      <c r="S27">
        <v>45351</v>
      </c>
      <c r="T27">
        <v>2500</v>
      </c>
    </row>
    <row r="28" spans="1:22" ht="17.25" customHeight="1" x14ac:dyDescent="0.25">
      <c r="A28">
        <v>333962</v>
      </c>
      <c r="B28" t="s">
        <v>2292</v>
      </c>
      <c r="C28" t="s">
        <v>529</v>
      </c>
      <c r="D28" t="s">
        <v>871</v>
      </c>
      <c r="E28" t="s">
        <v>90</v>
      </c>
      <c r="F28">
        <v>35431</v>
      </c>
      <c r="G28" t="s">
        <v>71</v>
      </c>
      <c r="H28" t="s">
        <v>29</v>
      </c>
      <c r="I28" t="s">
        <v>121</v>
      </c>
      <c r="R28">
        <v>3327</v>
      </c>
      <c r="S28">
        <v>45351</v>
      </c>
      <c r="T28">
        <v>70000</v>
      </c>
      <c r="V28" t="s">
        <v>3796</v>
      </c>
    </row>
    <row r="29" spans="1:22" ht="17.25" customHeight="1" x14ac:dyDescent="0.25">
      <c r="A29">
        <v>340007</v>
      </c>
      <c r="B29" t="s">
        <v>3337</v>
      </c>
      <c r="C29" t="s">
        <v>258</v>
      </c>
      <c r="D29" t="s">
        <v>295</v>
      </c>
      <c r="I29" t="s">
        <v>121</v>
      </c>
      <c r="R29">
        <v>3329</v>
      </c>
      <c r="S29">
        <v>45351</v>
      </c>
      <c r="T29">
        <v>20000</v>
      </c>
    </row>
    <row r="30" spans="1:22" ht="17.25" customHeight="1" x14ac:dyDescent="0.25">
      <c r="A30">
        <v>339851</v>
      </c>
      <c r="B30" t="s">
        <v>3465</v>
      </c>
      <c r="C30" t="s">
        <v>554</v>
      </c>
      <c r="D30" t="s">
        <v>245</v>
      </c>
      <c r="I30" t="s">
        <v>121</v>
      </c>
      <c r="R30">
        <v>3346</v>
      </c>
      <c r="S30">
        <v>45351</v>
      </c>
      <c r="T30">
        <v>40000</v>
      </c>
    </row>
    <row r="31" spans="1:22" ht="17.25" customHeight="1" x14ac:dyDescent="0.25">
      <c r="A31">
        <v>339350</v>
      </c>
      <c r="B31" t="s">
        <v>2857</v>
      </c>
      <c r="C31" t="s">
        <v>233</v>
      </c>
      <c r="D31" t="s">
        <v>2858</v>
      </c>
      <c r="E31" t="s">
        <v>90</v>
      </c>
      <c r="F31">
        <v>26245</v>
      </c>
      <c r="G31" t="s">
        <v>50</v>
      </c>
      <c r="H31" t="s">
        <v>29</v>
      </c>
      <c r="I31" t="s">
        <v>121</v>
      </c>
      <c r="J31" t="s">
        <v>27</v>
      </c>
      <c r="K31">
        <v>1989</v>
      </c>
      <c r="L31" t="s">
        <v>50</v>
      </c>
      <c r="R31">
        <v>3348</v>
      </c>
      <c r="S31">
        <v>45351</v>
      </c>
      <c r="T31">
        <v>92000</v>
      </c>
    </row>
    <row r="32" spans="1:22" ht="17.25" customHeight="1" x14ac:dyDescent="0.25">
      <c r="A32">
        <v>336369</v>
      </c>
      <c r="B32" t="s">
        <v>1472</v>
      </c>
      <c r="C32" t="s">
        <v>242</v>
      </c>
      <c r="D32" t="s">
        <v>484</v>
      </c>
      <c r="E32" t="s">
        <v>90</v>
      </c>
      <c r="F32">
        <v>33245</v>
      </c>
      <c r="G32" t="s">
        <v>659</v>
      </c>
      <c r="H32" t="s">
        <v>29</v>
      </c>
      <c r="I32" t="s">
        <v>121</v>
      </c>
      <c r="J32" t="s">
        <v>1081</v>
      </c>
      <c r="L32" t="s">
        <v>86</v>
      </c>
      <c r="R32">
        <v>3389</v>
      </c>
      <c r="S32">
        <v>45354</v>
      </c>
      <c r="T32">
        <v>105000</v>
      </c>
      <c r="V32" t="s">
        <v>3215</v>
      </c>
    </row>
    <row r="33" spans="1:32" ht="17.25" customHeight="1" x14ac:dyDescent="0.25">
      <c r="A33">
        <v>339162</v>
      </c>
      <c r="B33" t="s">
        <v>2874</v>
      </c>
      <c r="C33" t="s">
        <v>242</v>
      </c>
      <c r="D33" t="s">
        <v>875</v>
      </c>
      <c r="E33" t="s">
        <v>90</v>
      </c>
      <c r="F33">
        <v>35933</v>
      </c>
      <c r="G33" t="s">
        <v>224</v>
      </c>
      <c r="H33" t="s">
        <v>29</v>
      </c>
      <c r="I33" t="s">
        <v>121</v>
      </c>
      <c r="J33" t="s">
        <v>27</v>
      </c>
      <c r="K33">
        <v>2017</v>
      </c>
      <c r="L33" t="s">
        <v>86</v>
      </c>
      <c r="R33">
        <v>3433</v>
      </c>
      <c r="S33">
        <v>45355</v>
      </c>
      <c r="T33">
        <v>3500</v>
      </c>
    </row>
    <row r="34" spans="1:32" ht="17.25" customHeight="1" x14ac:dyDescent="0.25">
      <c r="A34">
        <v>339250</v>
      </c>
      <c r="B34" t="s">
        <v>3126</v>
      </c>
      <c r="C34" t="s">
        <v>289</v>
      </c>
      <c r="D34" t="s">
        <v>287</v>
      </c>
      <c r="E34" t="s">
        <v>90</v>
      </c>
      <c r="F34">
        <v>32021</v>
      </c>
      <c r="G34" t="s">
        <v>31</v>
      </c>
      <c r="H34" t="s">
        <v>29</v>
      </c>
      <c r="I34" t="s">
        <v>121</v>
      </c>
      <c r="J34" t="s">
        <v>1081</v>
      </c>
      <c r="K34">
        <v>1996</v>
      </c>
      <c r="L34" t="s">
        <v>28</v>
      </c>
      <c r="R34">
        <v>3448</v>
      </c>
      <c r="S34">
        <v>45385</v>
      </c>
      <c r="T34">
        <v>20000</v>
      </c>
    </row>
    <row r="35" spans="1:32" ht="17.25" customHeight="1" x14ac:dyDescent="0.25">
      <c r="A35">
        <v>337718</v>
      </c>
      <c r="B35" t="s">
        <v>1685</v>
      </c>
      <c r="C35" t="s">
        <v>233</v>
      </c>
      <c r="D35" t="s">
        <v>295</v>
      </c>
      <c r="E35" t="s">
        <v>90</v>
      </c>
      <c r="F35">
        <v>31423</v>
      </c>
      <c r="G35" t="s">
        <v>31</v>
      </c>
      <c r="H35" t="s">
        <v>29</v>
      </c>
      <c r="I35" t="s">
        <v>121</v>
      </c>
      <c r="R35">
        <v>3451</v>
      </c>
      <c r="S35">
        <v>45356</v>
      </c>
      <c r="T35">
        <v>140000</v>
      </c>
      <c r="V35" t="s">
        <v>3210</v>
      </c>
    </row>
    <row r="36" spans="1:32" ht="17.25" customHeight="1" x14ac:dyDescent="0.25">
      <c r="A36">
        <v>331061</v>
      </c>
      <c r="B36" t="s">
        <v>3712</v>
      </c>
      <c r="C36" t="s">
        <v>289</v>
      </c>
      <c r="D36" t="s">
        <v>614</v>
      </c>
      <c r="I36" t="s">
        <v>121</v>
      </c>
      <c r="R36">
        <v>3469</v>
      </c>
      <c r="S36">
        <v>45356</v>
      </c>
      <c r="T36">
        <v>70000</v>
      </c>
      <c r="V36" t="s">
        <v>3217</v>
      </c>
    </row>
    <row r="37" spans="1:32" ht="17.25" customHeight="1" x14ac:dyDescent="0.25">
      <c r="A37">
        <v>339770</v>
      </c>
      <c r="B37" t="s">
        <v>3537</v>
      </c>
      <c r="C37" t="s">
        <v>242</v>
      </c>
      <c r="D37" t="s">
        <v>307</v>
      </c>
      <c r="I37" t="s">
        <v>121</v>
      </c>
      <c r="R37">
        <v>33339</v>
      </c>
      <c r="S37">
        <v>45351</v>
      </c>
      <c r="T37">
        <v>70000</v>
      </c>
    </row>
    <row r="38" spans="1:32" ht="17.25" customHeight="1" x14ac:dyDescent="0.25">
      <c r="A38">
        <v>338659</v>
      </c>
      <c r="B38" t="s">
        <v>2660</v>
      </c>
      <c r="C38" t="s">
        <v>341</v>
      </c>
      <c r="D38" t="s">
        <v>2661</v>
      </c>
      <c r="E38" t="s">
        <v>89</v>
      </c>
      <c r="F38">
        <v>28012</v>
      </c>
      <c r="G38" t="s">
        <v>677</v>
      </c>
      <c r="H38" t="s">
        <v>29</v>
      </c>
      <c r="I38" t="s">
        <v>121</v>
      </c>
      <c r="AC38" t="s">
        <v>3197</v>
      </c>
      <c r="AD38" t="s">
        <v>3197</v>
      </c>
      <c r="AE38" t="s">
        <v>3197</v>
      </c>
      <c r="AF38" t="s">
        <v>3197</v>
      </c>
    </row>
    <row r="39" spans="1:32" ht="17.25" customHeight="1" x14ac:dyDescent="0.25">
      <c r="A39">
        <v>338665</v>
      </c>
      <c r="B39" t="s">
        <v>2783</v>
      </c>
      <c r="C39" t="s">
        <v>576</v>
      </c>
      <c r="D39" t="s">
        <v>325</v>
      </c>
      <c r="E39" t="s">
        <v>89</v>
      </c>
      <c r="F39">
        <v>32744</v>
      </c>
      <c r="G39" t="s">
        <v>31</v>
      </c>
      <c r="H39" t="s">
        <v>29</v>
      </c>
      <c r="I39" t="s">
        <v>121</v>
      </c>
      <c r="AC39" t="s">
        <v>3197</v>
      </c>
      <c r="AD39" t="s">
        <v>3197</v>
      </c>
      <c r="AE39" t="s">
        <v>3197</v>
      </c>
      <c r="AF39" t="s">
        <v>3197</v>
      </c>
    </row>
    <row r="40" spans="1:32" ht="17.25" customHeight="1" x14ac:dyDescent="0.25">
      <c r="A40">
        <v>338666</v>
      </c>
      <c r="B40" t="s">
        <v>2908</v>
      </c>
      <c r="C40" t="s">
        <v>847</v>
      </c>
      <c r="D40" t="s">
        <v>253</v>
      </c>
      <c r="E40" t="s">
        <v>89</v>
      </c>
      <c r="F40">
        <v>35231</v>
      </c>
      <c r="G40" t="s">
        <v>50</v>
      </c>
      <c r="H40" t="s">
        <v>29</v>
      </c>
      <c r="I40" t="s">
        <v>121</v>
      </c>
      <c r="AC40" t="s">
        <v>3197</v>
      </c>
      <c r="AD40" t="s">
        <v>3197</v>
      </c>
      <c r="AE40" t="s">
        <v>3197</v>
      </c>
      <c r="AF40" t="s">
        <v>3197</v>
      </c>
    </row>
    <row r="41" spans="1:32" ht="17.25" customHeight="1" x14ac:dyDescent="0.25">
      <c r="A41">
        <v>335857</v>
      </c>
      <c r="B41" t="s">
        <v>3104</v>
      </c>
      <c r="C41" t="s">
        <v>242</v>
      </c>
      <c r="D41" t="s">
        <v>436</v>
      </c>
      <c r="E41" t="s">
        <v>89</v>
      </c>
      <c r="F41">
        <v>30437</v>
      </c>
      <c r="G41" t="s">
        <v>31</v>
      </c>
      <c r="H41" t="s">
        <v>29</v>
      </c>
      <c r="I41" t="s">
        <v>121</v>
      </c>
      <c r="J41" t="s">
        <v>1081</v>
      </c>
      <c r="L41" t="s">
        <v>31</v>
      </c>
      <c r="V41" t="s">
        <v>3797</v>
      </c>
      <c r="AF41" t="s">
        <v>3197</v>
      </c>
    </row>
    <row r="42" spans="1:32" ht="17.25" customHeight="1" x14ac:dyDescent="0.25">
      <c r="A42">
        <v>337744</v>
      </c>
      <c r="B42" t="s">
        <v>2708</v>
      </c>
      <c r="C42" t="s">
        <v>2709</v>
      </c>
      <c r="D42" t="s">
        <v>2710</v>
      </c>
      <c r="E42" t="s">
        <v>89</v>
      </c>
      <c r="F42">
        <v>33184</v>
      </c>
      <c r="G42" t="s">
        <v>31</v>
      </c>
      <c r="H42" t="s">
        <v>29</v>
      </c>
      <c r="I42" t="s">
        <v>121</v>
      </c>
      <c r="V42" t="s">
        <v>3797</v>
      </c>
      <c r="AC42" t="s">
        <v>3197</v>
      </c>
      <c r="AD42" t="s">
        <v>3197</v>
      </c>
      <c r="AE42" t="s">
        <v>3197</v>
      </c>
      <c r="AF42" t="s">
        <v>3197</v>
      </c>
    </row>
    <row r="43" spans="1:32" ht="17.25" customHeight="1" x14ac:dyDescent="0.25">
      <c r="A43">
        <v>338874</v>
      </c>
      <c r="B43" t="s">
        <v>2645</v>
      </c>
      <c r="C43" t="s">
        <v>2646</v>
      </c>
      <c r="D43" t="s">
        <v>956</v>
      </c>
      <c r="E43" t="s">
        <v>89</v>
      </c>
      <c r="F43">
        <v>33633</v>
      </c>
      <c r="G43" t="s">
        <v>2647</v>
      </c>
      <c r="H43" t="s">
        <v>29</v>
      </c>
      <c r="I43" t="s">
        <v>121</v>
      </c>
      <c r="AC43" t="s">
        <v>3197</v>
      </c>
      <c r="AD43" t="s">
        <v>3197</v>
      </c>
      <c r="AE43" t="s">
        <v>3197</v>
      </c>
      <c r="AF43" t="s">
        <v>3197</v>
      </c>
    </row>
    <row r="44" spans="1:32" ht="17.25" customHeight="1" x14ac:dyDescent="0.25">
      <c r="A44">
        <v>338662</v>
      </c>
      <c r="B44" t="s">
        <v>2746</v>
      </c>
      <c r="C44" t="s">
        <v>2747</v>
      </c>
      <c r="D44" t="s">
        <v>2748</v>
      </c>
      <c r="E44" t="s">
        <v>89</v>
      </c>
      <c r="F44">
        <v>34713</v>
      </c>
      <c r="G44" t="s">
        <v>823</v>
      </c>
      <c r="H44" t="s">
        <v>29</v>
      </c>
      <c r="I44" t="s">
        <v>121</v>
      </c>
      <c r="AC44" t="s">
        <v>3197</v>
      </c>
      <c r="AD44" t="s">
        <v>3197</v>
      </c>
      <c r="AE44" t="s">
        <v>3197</v>
      </c>
      <c r="AF44" t="s">
        <v>3197</v>
      </c>
    </row>
    <row r="45" spans="1:32" ht="17.25" customHeight="1" x14ac:dyDescent="0.25">
      <c r="A45">
        <v>337747</v>
      </c>
      <c r="B45" t="s">
        <v>1694</v>
      </c>
      <c r="C45" t="s">
        <v>311</v>
      </c>
      <c r="D45" t="s">
        <v>1695</v>
      </c>
      <c r="E45" t="s">
        <v>89</v>
      </c>
      <c r="F45">
        <v>28097</v>
      </c>
      <c r="G45" t="s">
        <v>1696</v>
      </c>
      <c r="H45" t="s">
        <v>29</v>
      </c>
      <c r="I45" t="s">
        <v>121</v>
      </c>
      <c r="V45" t="s">
        <v>3210</v>
      </c>
      <c r="AC45" t="s">
        <v>3197</v>
      </c>
      <c r="AD45" t="s">
        <v>3197</v>
      </c>
      <c r="AE45" t="s">
        <v>3197</v>
      </c>
      <c r="AF45" t="s">
        <v>3197</v>
      </c>
    </row>
    <row r="46" spans="1:32" ht="17.25" customHeight="1" x14ac:dyDescent="0.25">
      <c r="A46">
        <v>335872</v>
      </c>
      <c r="B46" t="s">
        <v>1882</v>
      </c>
      <c r="C46" t="s">
        <v>258</v>
      </c>
      <c r="D46" t="s">
        <v>1883</v>
      </c>
      <c r="E46" t="s">
        <v>89</v>
      </c>
      <c r="F46">
        <v>34495</v>
      </c>
      <c r="G46" t="s">
        <v>1884</v>
      </c>
      <c r="H46" t="s">
        <v>29</v>
      </c>
      <c r="I46" t="s">
        <v>121</v>
      </c>
      <c r="J46" t="s">
        <v>1081</v>
      </c>
      <c r="L46" t="s">
        <v>43</v>
      </c>
      <c r="V46" t="s">
        <v>3215</v>
      </c>
      <c r="AE46" t="s">
        <v>3197</v>
      </c>
      <c r="AF46" t="s">
        <v>3197</v>
      </c>
    </row>
    <row r="47" spans="1:32" ht="17.25" customHeight="1" x14ac:dyDescent="0.25">
      <c r="A47">
        <v>338657</v>
      </c>
      <c r="B47" t="s">
        <v>2592</v>
      </c>
      <c r="C47" t="s">
        <v>262</v>
      </c>
      <c r="D47" t="s">
        <v>404</v>
      </c>
      <c r="E47" t="s">
        <v>89</v>
      </c>
      <c r="F47">
        <v>35065</v>
      </c>
      <c r="G47" t="s">
        <v>626</v>
      </c>
      <c r="H47" t="s">
        <v>29</v>
      </c>
      <c r="I47" t="s">
        <v>121</v>
      </c>
      <c r="AC47" t="s">
        <v>3197</v>
      </c>
      <c r="AD47" t="s">
        <v>3197</v>
      </c>
      <c r="AE47" t="s">
        <v>3197</v>
      </c>
      <c r="AF47" t="s">
        <v>3197</v>
      </c>
    </row>
    <row r="48" spans="1:32" ht="17.25" customHeight="1" x14ac:dyDescent="0.25">
      <c r="A48">
        <v>337752</v>
      </c>
      <c r="B48" t="s">
        <v>2170</v>
      </c>
      <c r="C48" t="s">
        <v>251</v>
      </c>
      <c r="D48" t="s">
        <v>2171</v>
      </c>
      <c r="E48" t="s">
        <v>89</v>
      </c>
      <c r="F48">
        <v>35431</v>
      </c>
      <c r="G48" t="s">
        <v>553</v>
      </c>
      <c r="H48" t="s">
        <v>29</v>
      </c>
      <c r="I48" t="s">
        <v>121</v>
      </c>
      <c r="V48" t="s">
        <v>3210</v>
      </c>
      <c r="AC48" t="s">
        <v>3197</v>
      </c>
      <c r="AD48" t="s">
        <v>3197</v>
      </c>
      <c r="AE48" t="s">
        <v>3197</v>
      </c>
      <c r="AF48" t="s">
        <v>3197</v>
      </c>
    </row>
    <row r="49" spans="1:32" ht="17.25" customHeight="1" x14ac:dyDescent="0.25">
      <c r="A49">
        <v>338667</v>
      </c>
      <c r="B49" t="s">
        <v>2958</v>
      </c>
      <c r="C49" t="s">
        <v>272</v>
      </c>
      <c r="D49" t="s">
        <v>372</v>
      </c>
      <c r="E49" t="s">
        <v>90</v>
      </c>
      <c r="F49">
        <v>33985</v>
      </c>
      <c r="G49" t="s">
        <v>31</v>
      </c>
      <c r="H49" t="s">
        <v>29</v>
      </c>
      <c r="I49" t="s">
        <v>121</v>
      </c>
      <c r="AC49" t="s">
        <v>3197</v>
      </c>
      <c r="AD49" t="s">
        <v>3197</v>
      </c>
      <c r="AE49" t="s">
        <v>3197</v>
      </c>
      <c r="AF49" t="s">
        <v>3197</v>
      </c>
    </row>
    <row r="50" spans="1:32" ht="17.25" customHeight="1" x14ac:dyDescent="0.25">
      <c r="A50">
        <v>338671</v>
      </c>
      <c r="B50" t="s">
        <v>3014</v>
      </c>
      <c r="C50" t="s">
        <v>751</v>
      </c>
      <c r="D50" t="s">
        <v>408</v>
      </c>
      <c r="E50" t="s">
        <v>90</v>
      </c>
      <c r="F50">
        <v>31413</v>
      </c>
      <c r="G50" t="s">
        <v>77</v>
      </c>
      <c r="H50" t="s">
        <v>29</v>
      </c>
      <c r="I50" t="s">
        <v>121</v>
      </c>
      <c r="J50" t="s">
        <v>1081</v>
      </c>
      <c r="L50" t="s">
        <v>43</v>
      </c>
    </row>
    <row r="51" spans="1:32" ht="17.25" customHeight="1" x14ac:dyDescent="0.25">
      <c r="A51">
        <v>338507</v>
      </c>
      <c r="B51" t="s">
        <v>2557</v>
      </c>
      <c r="C51" t="s">
        <v>225</v>
      </c>
      <c r="D51" t="s">
        <v>252</v>
      </c>
      <c r="E51" t="s">
        <v>89</v>
      </c>
      <c r="F51">
        <v>32509</v>
      </c>
      <c r="G51" t="s">
        <v>1884</v>
      </c>
      <c r="H51" t="s">
        <v>29</v>
      </c>
      <c r="I51" t="s">
        <v>121</v>
      </c>
      <c r="AC51" t="s">
        <v>3197</v>
      </c>
      <c r="AD51" t="s">
        <v>3197</v>
      </c>
      <c r="AE51" t="s">
        <v>3197</v>
      </c>
      <c r="AF51" t="s">
        <v>3197</v>
      </c>
    </row>
    <row r="52" spans="1:32" ht="17.25" customHeight="1" x14ac:dyDescent="0.25">
      <c r="A52">
        <v>331366</v>
      </c>
      <c r="B52" t="s">
        <v>2196</v>
      </c>
      <c r="C52" t="s">
        <v>242</v>
      </c>
      <c r="D52" t="s">
        <v>293</v>
      </c>
      <c r="E52" t="s">
        <v>89</v>
      </c>
      <c r="F52">
        <v>28491</v>
      </c>
      <c r="G52" t="s">
        <v>796</v>
      </c>
      <c r="H52" t="s">
        <v>29</v>
      </c>
      <c r="I52" t="s">
        <v>121</v>
      </c>
      <c r="V52" t="s">
        <v>3796</v>
      </c>
      <c r="AC52" t="s">
        <v>3197</v>
      </c>
      <c r="AD52" t="s">
        <v>3197</v>
      </c>
      <c r="AE52" t="s">
        <v>3197</v>
      </c>
      <c r="AF52" t="s">
        <v>3197</v>
      </c>
    </row>
    <row r="53" spans="1:32" ht="17.25" customHeight="1" x14ac:dyDescent="0.25">
      <c r="A53">
        <v>338505</v>
      </c>
      <c r="B53" t="s">
        <v>2765</v>
      </c>
      <c r="C53" t="s">
        <v>775</v>
      </c>
      <c r="D53" t="s">
        <v>295</v>
      </c>
      <c r="E53" t="s">
        <v>89</v>
      </c>
      <c r="F53">
        <v>31173</v>
      </c>
      <c r="G53" t="s">
        <v>1100</v>
      </c>
      <c r="H53" t="s">
        <v>32</v>
      </c>
      <c r="I53" t="s">
        <v>121</v>
      </c>
      <c r="AC53" t="s">
        <v>3197</v>
      </c>
      <c r="AD53" t="s">
        <v>3197</v>
      </c>
      <c r="AE53" t="s">
        <v>3197</v>
      </c>
      <c r="AF53" t="s">
        <v>3197</v>
      </c>
    </row>
    <row r="54" spans="1:32" ht="17.25" customHeight="1" x14ac:dyDescent="0.25">
      <c r="A54">
        <v>338529</v>
      </c>
      <c r="B54" t="s">
        <v>2753</v>
      </c>
      <c r="C54" t="s">
        <v>545</v>
      </c>
      <c r="D54" t="s">
        <v>657</v>
      </c>
      <c r="E54" t="s">
        <v>89</v>
      </c>
      <c r="F54">
        <v>31079</v>
      </c>
      <c r="G54" t="s">
        <v>2754</v>
      </c>
      <c r="H54" t="s">
        <v>29</v>
      </c>
      <c r="I54" t="s">
        <v>121</v>
      </c>
      <c r="AD54" t="s">
        <v>3197</v>
      </c>
      <c r="AE54" t="s">
        <v>3197</v>
      </c>
      <c r="AF54" t="s">
        <v>3197</v>
      </c>
    </row>
    <row r="55" spans="1:32" ht="17.25" customHeight="1" x14ac:dyDescent="0.25">
      <c r="A55">
        <v>335200</v>
      </c>
      <c r="B55" t="s">
        <v>2705</v>
      </c>
      <c r="C55" t="s">
        <v>401</v>
      </c>
      <c r="D55" t="s">
        <v>234</v>
      </c>
      <c r="E55" t="s">
        <v>89</v>
      </c>
      <c r="F55">
        <v>34425</v>
      </c>
      <c r="G55" t="s">
        <v>2706</v>
      </c>
      <c r="H55" t="s">
        <v>29</v>
      </c>
      <c r="I55" t="s">
        <v>121</v>
      </c>
      <c r="AF55" t="s">
        <v>3197</v>
      </c>
    </row>
    <row r="56" spans="1:32" ht="17.25" customHeight="1" x14ac:dyDescent="0.25">
      <c r="A56">
        <v>335063</v>
      </c>
      <c r="B56" t="s">
        <v>2074</v>
      </c>
      <c r="C56" t="s">
        <v>383</v>
      </c>
      <c r="D56" t="s">
        <v>2075</v>
      </c>
      <c r="E56" t="s">
        <v>89</v>
      </c>
      <c r="F56">
        <v>35561</v>
      </c>
      <c r="G56" t="s">
        <v>721</v>
      </c>
      <c r="H56" t="s">
        <v>29</v>
      </c>
      <c r="I56" t="s">
        <v>121</v>
      </c>
      <c r="J56" t="s">
        <v>27</v>
      </c>
      <c r="L56" t="s">
        <v>80</v>
      </c>
      <c r="V56" t="s">
        <v>3215</v>
      </c>
    </row>
    <row r="57" spans="1:32" ht="17.25" customHeight="1" x14ac:dyDescent="0.25">
      <c r="A57">
        <v>338532</v>
      </c>
      <c r="B57" t="s">
        <v>2684</v>
      </c>
      <c r="C57" t="s">
        <v>350</v>
      </c>
      <c r="D57" t="s">
        <v>2685</v>
      </c>
      <c r="E57" t="s">
        <v>89</v>
      </c>
      <c r="F57">
        <v>34406</v>
      </c>
      <c r="G57" t="s">
        <v>31</v>
      </c>
      <c r="H57" t="s">
        <v>29</v>
      </c>
      <c r="I57" t="s">
        <v>121</v>
      </c>
      <c r="AC57" t="s">
        <v>3197</v>
      </c>
      <c r="AD57" t="s">
        <v>3197</v>
      </c>
      <c r="AE57" t="s">
        <v>3197</v>
      </c>
      <c r="AF57" t="s">
        <v>3197</v>
      </c>
    </row>
    <row r="58" spans="1:32" ht="17.25" customHeight="1" x14ac:dyDescent="0.25">
      <c r="A58">
        <v>338530</v>
      </c>
      <c r="B58" t="s">
        <v>2693</v>
      </c>
      <c r="C58" t="s">
        <v>2447</v>
      </c>
      <c r="D58" t="s">
        <v>647</v>
      </c>
      <c r="E58" t="s">
        <v>89</v>
      </c>
      <c r="F58">
        <v>35988</v>
      </c>
      <c r="G58" t="s">
        <v>31</v>
      </c>
      <c r="H58" t="s">
        <v>29</v>
      </c>
      <c r="I58" t="s">
        <v>121</v>
      </c>
      <c r="AC58" t="s">
        <v>3197</v>
      </c>
      <c r="AD58" t="s">
        <v>3197</v>
      </c>
      <c r="AE58" t="s">
        <v>3197</v>
      </c>
      <c r="AF58" t="s">
        <v>3197</v>
      </c>
    </row>
    <row r="59" spans="1:32" ht="17.25" customHeight="1" x14ac:dyDescent="0.25">
      <c r="A59">
        <v>337330</v>
      </c>
      <c r="B59" t="s">
        <v>2532</v>
      </c>
      <c r="C59" t="s">
        <v>242</v>
      </c>
      <c r="D59" t="s">
        <v>684</v>
      </c>
      <c r="E59" t="s">
        <v>89</v>
      </c>
      <c r="F59">
        <v>31434</v>
      </c>
      <c r="G59" t="s">
        <v>31</v>
      </c>
      <c r="H59" t="s">
        <v>29</v>
      </c>
      <c r="I59" t="s">
        <v>121</v>
      </c>
      <c r="V59" t="s">
        <v>3210</v>
      </c>
    </row>
    <row r="60" spans="1:32" ht="17.25" customHeight="1" x14ac:dyDescent="0.25">
      <c r="A60">
        <v>338506</v>
      </c>
      <c r="B60" t="s">
        <v>2664</v>
      </c>
      <c r="C60" t="s">
        <v>361</v>
      </c>
      <c r="D60" t="s">
        <v>223</v>
      </c>
      <c r="E60" t="s">
        <v>89</v>
      </c>
      <c r="F60">
        <v>34784</v>
      </c>
      <c r="G60" t="s">
        <v>626</v>
      </c>
      <c r="H60" t="s">
        <v>29</v>
      </c>
      <c r="I60" t="s">
        <v>121</v>
      </c>
      <c r="AC60" t="s">
        <v>3197</v>
      </c>
      <c r="AD60" t="s">
        <v>3197</v>
      </c>
      <c r="AE60" t="s">
        <v>3197</v>
      </c>
      <c r="AF60" t="s">
        <v>3197</v>
      </c>
    </row>
    <row r="61" spans="1:32" ht="17.25" customHeight="1" x14ac:dyDescent="0.25">
      <c r="A61">
        <v>338502</v>
      </c>
      <c r="B61" t="s">
        <v>3046</v>
      </c>
      <c r="C61" t="s">
        <v>368</v>
      </c>
      <c r="D61" t="s">
        <v>504</v>
      </c>
      <c r="E61" t="s">
        <v>89</v>
      </c>
      <c r="F61">
        <v>34700</v>
      </c>
      <c r="G61" t="s">
        <v>823</v>
      </c>
      <c r="H61" t="s">
        <v>29</v>
      </c>
      <c r="I61" t="s">
        <v>121</v>
      </c>
      <c r="AD61" t="s">
        <v>3197</v>
      </c>
      <c r="AE61" t="s">
        <v>3197</v>
      </c>
      <c r="AF61" t="s">
        <v>3197</v>
      </c>
    </row>
    <row r="62" spans="1:32" ht="17.25" customHeight="1" x14ac:dyDescent="0.25">
      <c r="A62">
        <v>338533</v>
      </c>
      <c r="B62" t="s">
        <v>1852</v>
      </c>
      <c r="C62" t="s">
        <v>554</v>
      </c>
      <c r="D62" t="s">
        <v>330</v>
      </c>
      <c r="E62" t="s">
        <v>89</v>
      </c>
      <c r="F62">
        <v>35431</v>
      </c>
      <c r="G62" t="s">
        <v>31</v>
      </c>
      <c r="H62" t="s">
        <v>29</v>
      </c>
      <c r="I62" t="s">
        <v>121</v>
      </c>
      <c r="AD62" t="s">
        <v>3197</v>
      </c>
      <c r="AE62" t="s">
        <v>3197</v>
      </c>
      <c r="AF62" t="s">
        <v>3197</v>
      </c>
    </row>
    <row r="63" spans="1:32" ht="17.25" customHeight="1" x14ac:dyDescent="0.25">
      <c r="A63">
        <v>337327</v>
      </c>
      <c r="B63" t="s">
        <v>263</v>
      </c>
      <c r="C63" t="s">
        <v>624</v>
      </c>
      <c r="D63" t="s">
        <v>245</v>
      </c>
      <c r="E63" t="s">
        <v>89</v>
      </c>
      <c r="F63">
        <v>29375</v>
      </c>
      <c r="G63" t="s">
        <v>658</v>
      </c>
      <c r="H63" t="s">
        <v>29</v>
      </c>
      <c r="I63" t="s">
        <v>121</v>
      </c>
      <c r="V63" t="s">
        <v>3797</v>
      </c>
      <c r="AC63" t="s">
        <v>3197</v>
      </c>
      <c r="AD63" t="s">
        <v>3197</v>
      </c>
      <c r="AE63" t="s">
        <v>3197</v>
      </c>
      <c r="AF63" t="s">
        <v>3197</v>
      </c>
    </row>
    <row r="64" spans="1:32" ht="17.25" customHeight="1" x14ac:dyDescent="0.25">
      <c r="A64">
        <v>338654</v>
      </c>
      <c r="B64" t="s">
        <v>2974</v>
      </c>
      <c r="C64" t="s">
        <v>222</v>
      </c>
      <c r="D64" t="s">
        <v>443</v>
      </c>
      <c r="E64" t="s">
        <v>90</v>
      </c>
      <c r="F64">
        <v>34375</v>
      </c>
      <c r="G64" t="s">
        <v>424</v>
      </c>
      <c r="H64" t="s">
        <v>29</v>
      </c>
      <c r="I64" t="s">
        <v>121</v>
      </c>
      <c r="J64" t="s">
        <v>1081</v>
      </c>
      <c r="L64" t="s">
        <v>86</v>
      </c>
      <c r="AF64" t="s">
        <v>3197</v>
      </c>
    </row>
    <row r="65" spans="1:32" ht="17.25" customHeight="1" x14ac:dyDescent="0.25">
      <c r="A65">
        <v>338519</v>
      </c>
      <c r="B65" t="s">
        <v>2936</v>
      </c>
      <c r="C65" t="s">
        <v>2937</v>
      </c>
      <c r="D65" t="s">
        <v>372</v>
      </c>
      <c r="E65" t="s">
        <v>90</v>
      </c>
      <c r="F65">
        <v>35264</v>
      </c>
      <c r="G65" t="s">
        <v>2938</v>
      </c>
      <c r="H65" t="s">
        <v>29</v>
      </c>
      <c r="I65" t="s">
        <v>121</v>
      </c>
      <c r="AC65" t="s">
        <v>3197</v>
      </c>
      <c r="AD65" t="s">
        <v>3197</v>
      </c>
      <c r="AE65" t="s">
        <v>3197</v>
      </c>
      <c r="AF65" t="s">
        <v>3197</v>
      </c>
    </row>
    <row r="66" spans="1:32" ht="17.25" customHeight="1" x14ac:dyDescent="0.25">
      <c r="A66">
        <v>337357</v>
      </c>
      <c r="B66" t="s">
        <v>1610</v>
      </c>
      <c r="C66" t="s">
        <v>1611</v>
      </c>
      <c r="D66" t="s">
        <v>1612</v>
      </c>
      <c r="E66" t="s">
        <v>90</v>
      </c>
      <c r="F66">
        <v>35074</v>
      </c>
      <c r="G66" t="s">
        <v>414</v>
      </c>
      <c r="H66" t="s">
        <v>29</v>
      </c>
      <c r="I66" t="s">
        <v>121</v>
      </c>
      <c r="V66" t="s">
        <v>3210</v>
      </c>
      <c r="AC66" t="s">
        <v>3197</v>
      </c>
      <c r="AD66" t="s">
        <v>3197</v>
      </c>
      <c r="AE66" t="s">
        <v>3197</v>
      </c>
      <c r="AF66" t="s">
        <v>3197</v>
      </c>
    </row>
    <row r="67" spans="1:32" ht="17.25" customHeight="1" x14ac:dyDescent="0.25">
      <c r="A67">
        <v>335928</v>
      </c>
      <c r="B67" t="s">
        <v>1337</v>
      </c>
      <c r="C67" t="s">
        <v>955</v>
      </c>
      <c r="D67" t="s">
        <v>460</v>
      </c>
      <c r="E67" t="s">
        <v>89</v>
      </c>
      <c r="F67">
        <v>31804</v>
      </c>
      <c r="G67" t="s">
        <v>432</v>
      </c>
      <c r="H67" t="s">
        <v>29</v>
      </c>
      <c r="I67" t="s">
        <v>121</v>
      </c>
      <c r="J67" t="s">
        <v>1081</v>
      </c>
      <c r="L67" t="s">
        <v>43</v>
      </c>
      <c r="V67" t="s">
        <v>3215</v>
      </c>
      <c r="AE67" t="s">
        <v>3197</v>
      </c>
      <c r="AF67" t="s">
        <v>3197</v>
      </c>
    </row>
    <row r="68" spans="1:32" ht="17.25" customHeight="1" x14ac:dyDescent="0.25">
      <c r="A68">
        <v>338541</v>
      </c>
      <c r="B68" t="s">
        <v>2707</v>
      </c>
      <c r="C68" t="s">
        <v>756</v>
      </c>
      <c r="D68" t="s">
        <v>805</v>
      </c>
      <c r="E68" t="s">
        <v>90</v>
      </c>
      <c r="F68">
        <v>34714</v>
      </c>
      <c r="G68" t="s">
        <v>31</v>
      </c>
      <c r="H68" t="s">
        <v>29</v>
      </c>
      <c r="I68" t="s">
        <v>121</v>
      </c>
      <c r="AD68" t="s">
        <v>3197</v>
      </c>
      <c r="AE68" t="s">
        <v>3197</v>
      </c>
      <c r="AF68" t="s">
        <v>3197</v>
      </c>
    </row>
    <row r="69" spans="1:32" ht="17.25" customHeight="1" x14ac:dyDescent="0.25">
      <c r="A69">
        <v>335937</v>
      </c>
      <c r="B69" t="s">
        <v>1342</v>
      </c>
      <c r="C69" t="s">
        <v>242</v>
      </c>
      <c r="D69" t="s">
        <v>596</v>
      </c>
      <c r="E69" t="s">
        <v>89</v>
      </c>
      <c r="F69">
        <v>33378</v>
      </c>
      <c r="G69" t="s">
        <v>1343</v>
      </c>
      <c r="H69" t="s">
        <v>29</v>
      </c>
      <c r="I69" t="s">
        <v>121</v>
      </c>
      <c r="V69" t="s">
        <v>3215</v>
      </c>
      <c r="AF69" t="s">
        <v>3197</v>
      </c>
    </row>
    <row r="70" spans="1:32" ht="17.25" customHeight="1" x14ac:dyDescent="0.25">
      <c r="A70">
        <v>338681</v>
      </c>
      <c r="B70" t="s">
        <v>2913</v>
      </c>
      <c r="C70" t="s">
        <v>233</v>
      </c>
      <c r="D70" t="s">
        <v>1203</v>
      </c>
      <c r="E70" t="s">
        <v>89</v>
      </c>
      <c r="F70">
        <v>29714</v>
      </c>
      <c r="G70" t="s">
        <v>228</v>
      </c>
      <c r="H70" t="s">
        <v>29</v>
      </c>
      <c r="I70" t="s">
        <v>121</v>
      </c>
      <c r="AD70" t="s">
        <v>3197</v>
      </c>
      <c r="AE70" t="s">
        <v>3197</v>
      </c>
      <c r="AF70" t="s">
        <v>3197</v>
      </c>
    </row>
    <row r="71" spans="1:32" ht="17.25" customHeight="1" x14ac:dyDescent="0.25">
      <c r="A71">
        <v>338516</v>
      </c>
      <c r="B71" t="s">
        <v>2734</v>
      </c>
      <c r="C71" t="s">
        <v>2735</v>
      </c>
      <c r="D71" t="s">
        <v>312</v>
      </c>
      <c r="E71" t="s">
        <v>89</v>
      </c>
      <c r="F71">
        <v>33253</v>
      </c>
      <c r="G71" t="s">
        <v>31</v>
      </c>
      <c r="H71" t="s">
        <v>29</v>
      </c>
      <c r="I71" t="s">
        <v>121</v>
      </c>
      <c r="AC71" t="s">
        <v>3197</v>
      </c>
      <c r="AD71" t="s">
        <v>3197</v>
      </c>
      <c r="AE71" t="s">
        <v>3197</v>
      </c>
      <c r="AF71" t="s">
        <v>3197</v>
      </c>
    </row>
    <row r="72" spans="1:32" ht="17.25" customHeight="1" x14ac:dyDescent="0.25">
      <c r="A72">
        <v>336874</v>
      </c>
      <c r="B72" t="s">
        <v>3146</v>
      </c>
      <c r="C72" t="s">
        <v>1825</v>
      </c>
      <c r="D72" t="s">
        <v>1113</v>
      </c>
      <c r="E72" t="s">
        <v>89</v>
      </c>
      <c r="F72">
        <v>33634</v>
      </c>
      <c r="G72" t="s">
        <v>224</v>
      </c>
      <c r="H72" t="s">
        <v>29</v>
      </c>
      <c r="I72" t="s">
        <v>121</v>
      </c>
      <c r="J72" t="s">
        <v>1081</v>
      </c>
      <c r="L72" t="s">
        <v>31</v>
      </c>
      <c r="V72" t="s">
        <v>3797</v>
      </c>
    </row>
    <row r="73" spans="1:32" ht="17.25" customHeight="1" x14ac:dyDescent="0.25">
      <c r="A73">
        <v>337793</v>
      </c>
      <c r="B73" t="s">
        <v>1139</v>
      </c>
      <c r="C73" t="s">
        <v>351</v>
      </c>
      <c r="D73" t="s">
        <v>371</v>
      </c>
      <c r="E73" t="s">
        <v>89</v>
      </c>
      <c r="F73">
        <v>36732</v>
      </c>
      <c r="G73" t="s">
        <v>31</v>
      </c>
      <c r="H73" t="s">
        <v>29</v>
      </c>
      <c r="I73" t="s">
        <v>121</v>
      </c>
      <c r="V73" t="s">
        <v>3210</v>
      </c>
      <c r="AC73" t="s">
        <v>3197</v>
      </c>
      <c r="AD73" t="s">
        <v>3197</v>
      </c>
      <c r="AE73" t="s">
        <v>3197</v>
      </c>
      <c r="AF73" t="s">
        <v>3197</v>
      </c>
    </row>
    <row r="74" spans="1:32" ht="17.25" customHeight="1" x14ac:dyDescent="0.25">
      <c r="A74">
        <v>338690</v>
      </c>
      <c r="B74" t="s">
        <v>2818</v>
      </c>
      <c r="C74" t="s">
        <v>334</v>
      </c>
      <c r="D74" t="s">
        <v>416</v>
      </c>
      <c r="E74" t="s">
        <v>89</v>
      </c>
      <c r="F74">
        <v>31922</v>
      </c>
      <c r="G74" t="s">
        <v>1130</v>
      </c>
      <c r="H74" t="s">
        <v>29</v>
      </c>
      <c r="I74" t="s">
        <v>121</v>
      </c>
      <c r="J74" t="s">
        <v>1081</v>
      </c>
      <c r="L74" t="s">
        <v>43</v>
      </c>
      <c r="AE74" t="s">
        <v>3197</v>
      </c>
      <c r="AF74" t="s">
        <v>3197</v>
      </c>
    </row>
    <row r="75" spans="1:32" ht="17.25" customHeight="1" x14ac:dyDescent="0.25">
      <c r="A75">
        <v>338909</v>
      </c>
      <c r="B75" t="s">
        <v>1711</v>
      </c>
      <c r="C75" t="s">
        <v>2060</v>
      </c>
      <c r="D75" t="s">
        <v>807</v>
      </c>
      <c r="E75" t="s">
        <v>89</v>
      </c>
      <c r="F75">
        <v>35431</v>
      </c>
      <c r="G75" t="s">
        <v>666</v>
      </c>
      <c r="H75" t="s">
        <v>29</v>
      </c>
      <c r="I75" t="s">
        <v>121</v>
      </c>
      <c r="AC75" t="s">
        <v>3197</v>
      </c>
      <c r="AD75" t="s">
        <v>3197</v>
      </c>
      <c r="AE75" t="s">
        <v>3197</v>
      </c>
      <c r="AF75" t="s">
        <v>3197</v>
      </c>
    </row>
    <row r="76" spans="1:32" ht="17.25" customHeight="1" x14ac:dyDescent="0.25">
      <c r="A76">
        <v>337808</v>
      </c>
      <c r="B76" t="s">
        <v>1715</v>
      </c>
      <c r="C76" t="s">
        <v>1108</v>
      </c>
      <c r="D76" t="s">
        <v>1716</v>
      </c>
      <c r="E76" t="s">
        <v>89</v>
      </c>
      <c r="F76">
        <v>26910</v>
      </c>
      <c r="G76" t="s">
        <v>31</v>
      </c>
      <c r="H76" t="s">
        <v>29</v>
      </c>
      <c r="I76" t="s">
        <v>121</v>
      </c>
      <c r="V76" t="s">
        <v>3210</v>
      </c>
      <c r="AC76" t="s">
        <v>3197</v>
      </c>
      <c r="AD76" t="s">
        <v>3197</v>
      </c>
      <c r="AE76" t="s">
        <v>3197</v>
      </c>
      <c r="AF76" t="s">
        <v>3197</v>
      </c>
    </row>
    <row r="77" spans="1:32" ht="17.25" customHeight="1" x14ac:dyDescent="0.25">
      <c r="A77">
        <v>338873</v>
      </c>
      <c r="B77" t="s">
        <v>2977</v>
      </c>
      <c r="C77" t="s">
        <v>955</v>
      </c>
      <c r="D77" t="s">
        <v>373</v>
      </c>
      <c r="E77" t="s">
        <v>89</v>
      </c>
      <c r="F77">
        <v>34069</v>
      </c>
      <c r="G77" t="s">
        <v>74</v>
      </c>
      <c r="H77" t="s">
        <v>29</v>
      </c>
      <c r="I77" t="s">
        <v>121</v>
      </c>
      <c r="J77" t="s">
        <v>1081</v>
      </c>
      <c r="L77" t="s">
        <v>74</v>
      </c>
      <c r="AE77" t="s">
        <v>3197</v>
      </c>
      <c r="AF77" t="s">
        <v>3197</v>
      </c>
    </row>
    <row r="78" spans="1:32" ht="17.25" customHeight="1" x14ac:dyDescent="0.25">
      <c r="A78">
        <v>337794</v>
      </c>
      <c r="B78" t="s">
        <v>3010</v>
      </c>
      <c r="C78" t="s">
        <v>337</v>
      </c>
      <c r="D78" t="s">
        <v>745</v>
      </c>
      <c r="E78" t="s">
        <v>89</v>
      </c>
      <c r="F78">
        <v>34524</v>
      </c>
      <c r="G78" t="s">
        <v>31</v>
      </c>
      <c r="H78" t="s">
        <v>29</v>
      </c>
      <c r="I78" t="s">
        <v>121</v>
      </c>
      <c r="V78" t="s">
        <v>3797</v>
      </c>
      <c r="AC78" t="s">
        <v>3197</v>
      </c>
      <c r="AD78" t="s">
        <v>3197</v>
      </c>
      <c r="AE78" t="s">
        <v>3197</v>
      </c>
      <c r="AF78" t="s">
        <v>3197</v>
      </c>
    </row>
    <row r="79" spans="1:32" ht="17.25" customHeight="1" x14ac:dyDescent="0.25">
      <c r="A79">
        <v>338691</v>
      </c>
      <c r="B79" t="s">
        <v>1084</v>
      </c>
      <c r="C79" t="s">
        <v>242</v>
      </c>
      <c r="D79" t="s">
        <v>551</v>
      </c>
      <c r="E79" t="s">
        <v>89</v>
      </c>
      <c r="F79">
        <v>30225</v>
      </c>
      <c r="G79" t="s">
        <v>810</v>
      </c>
      <c r="H79" t="s">
        <v>29</v>
      </c>
      <c r="I79" t="s">
        <v>121</v>
      </c>
      <c r="AC79" t="s">
        <v>3197</v>
      </c>
      <c r="AD79" t="s">
        <v>3197</v>
      </c>
      <c r="AE79" t="s">
        <v>3197</v>
      </c>
      <c r="AF79" t="s">
        <v>3197</v>
      </c>
    </row>
    <row r="80" spans="1:32" ht="17.25" customHeight="1" x14ac:dyDescent="0.25">
      <c r="A80">
        <v>338692</v>
      </c>
      <c r="B80" t="s">
        <v>3067</v>
      </c>
      <c r="C80" t="s">
        <v>762</v>
      </c>
      <c r="D80" t="s">
        <v>332</v>
      </c>
      <c r="E80" t="s">
        <v>89</v>
      </c>
      <c r="F80">
        <v>33943</v>
      </c>
      <c r="G80" t="s">
        <v>369</v>
      </c>
      <c r="H80" t="s">
        <v>29</v>
      </c>
      <c r="I80" t="s">
        <v>121</v>
      </c>
      <c r="AD80" t="s">
        <v>3197</v>
      </c>
      <c r="AE80" t="s">
        <v>3197</v>
      </c>
      <c r="AF80" t="s">
        <v>3197</v>
      </c>
    </row>
    <row r="81" spans="1:32" ht="17.25" customHeight="1" x14ac:dyDescent="0.25">
      <c r="A81">
        <v>335960</v>
      </c>
      <c r="B81" t="s">
        <v>1889</v>
      </c>
      <c r="C81" t="s">
        <v>1890</v>
      </c>
      <c r="D81" t="s">
        <v>253</v>
      </c>
      <c r="E81" t="s">
        <v>89</v>
      </c>
      <c r="F81">
        <v>36526</v>
      </c>
      <c r="G81" t="s">
        <v>1891</v>
      </c>
      <c r="H81" t="s">
        <v>29</v>
      </c>
      <c r="I81" t="s">
        <v>121</v>
      </c>
      <c r="V81" t="s">
        <v>3215</v>
      </c>
    </row>
    <row r="82" spans="1:32" ht="17.25" customHeight="1" x14ac:dyDescent="0.25">
      <c r="A82">
        <v>337799</v>
      </c>
      <c r="B82" t="s">
        <v>2270</v>
      </c>
      <c r="C82" t="s">
        <v>334</v>
      </c>
      <c r="D82" t="s">
        <v>410</v>
      </c>
      <c r="E82" t="s">
        <v>89</v>
      </c>
      <c r="F82">
        <v>36017</v>
      </c>
      <c r="G82" t="s">
        <v>838</v>
      </c>
      <c r="H82" t="s">
        <v>29</v>
      </c>
      <c r="I82" t="s">
        <v>121</v>
      </c>
      <c r="J82" t="s">
        <v>27</v>
      </c>
      <c r="L82" t="s">
        <v>50</v>
      </c>
      <c r="V82" t="s">
        <v>3210</v>
      </c>
    </row>
    <row r="83" spans="1:32" ht="17.25" customHeight="1" x14ac:dyDescent="0.25">
      <c r="A83">
        <v>337812</v>
      </c>
      <c r="B83" t="s">
        <v>2268</v>
      </c>
      <c r="C83" t="s">
        <v>242</v>
      </c>
      <c r="D83" t="s">
        <v>245</v>
      </c>
      <c r="E83" t="s">
        <v>90</v>
      </c>
      <c r="F83">
        <v>27044</v>
      </c>
      <c r="G83" t="s">
        <v>2139</v>
      </c>
      <c r="H83" t="s">
        <v>29</v>
      </c>
      <c r="I83" t="s">
        <v>121</v>
      </c>
      <c r="V83" t="s">
        <v>3210</v>
      </c>
      <c r="AC83" t="s">
        <v>3197</v>
      </c>
      <c r="AD83" t="s">
        <v>3197</v>
      </c>
      <c r="AE83" t="s">
        <v>3197</v>
      </c>
      <c r="AF83" t="s">
        <v>3197</v>
      </c>
    </row>
    <row r="84" spans="1:32" ht="17.25" customHeight="1" x14ac:dyDescent="0.25">
      <c r="A84">
        <v>335134</v>
      </c>
      <c r="B84" t="s">
        <v>2484</v>
      </c>
      <c r="C84" t="s">
        <v>326</v>
      </c>
      <c r="D84" t="s">
        <v>295</v>
      </c>
      <c r="E84" t="s">
        <v>89</v>
      </c>
      <c r="F84">
        <v>36544</v>
      </c>
      <c r="G84" t="s">
        <v>2485</v>
      </c>
      <c r="H84" t="s">
        <v>29</v>
      </c>
      <c r="I84" t="s">
        <v>121</v>
      </c>
      <c r="V84" t="s">
        <v>3215</v>
      </c>
      <c r="AC84" t="s">
        <v>3197</v>
      </c>
      <c r="AD84" t="s">
        <v>3197</v>
      </c>
      <c r="AE84" t="s">
        <v>3197</v>
      </c>
      <c r="AF84" t="s">
        <v>3197</v>
      </c>
    </row>
    <row r="85" spans="1:32" ht="17.25" customHeight="1" x14ac:dyDescent="0.25">
      <c r="A85">
        <v>338748</v>
      </c>
      <c r="B85" t="s">
        <v>793</v>
      </c>
      <c r="C85" t="s">
        <v>331</v>
      </c>
      <c r="D85" t="s">
        <v>834</v>
      </c>
      <c r="E85" t="s">
        <v>89</v>
      </c>
      <c r="F85">
        <v>30177</v>
      </c>
      <c r="G85" t="s">
        <v>31</v>
      </c>
      <c r="H85" t="s">
        <v>29</v>
      </c>
      <c r="I85" t="s">
        <v>121</v>
      </c>
      <c r="J85" t="s">
        <v>1081</v>
      </c>
      <c r="L85" t="s">
        <v>60</v>
      </c>
    </row>
    <row r="86" spans="1:32" ht="17.25" customHeight="1" x14ac:dyDescent="0.25">
      <c r="A86">
        <v>338521</v>
      </c>
      <c r="B86" t="s">
        <v>2588</v>
      </c>
      <c r="C86" t="s">
        <v>521</v>
      </c>
      <c r="D86" t="s">
        <v>2589</v>
      </c>
      <c r="E86" t="s">
        <v>90</v>
      </c>
      <c r="F86">
        <v>34701</v>
      </c>
      <c r="G86" t="s">
        <v>2590</v>
      </c>
      <c r="H86" t="s">
        <v>29</v>
      </c>
      <c r="I86" t="s">
        <v>121</v>
      </c>
      <c r="AC86" t="s">
        <v>3197</v>
      </c>
      <c r="AD86" t="s">
        <v>3197</v>
      </c>
      <c r="AE86" t="s">
        <v>3197</v>
      </c>
      <c r="AF86" t="s">
        <v>3197</v>
      </c>
    </row>
    <row r="87" spans="1:32" ht="17.25" customHeight="1" x14ac:dyDescent="0.25">
      <c r="A87">
        <v>338543</v>
      </c>
      <c r="B87" t="s">
        <v>2944</v>
      </c>
      <c r="C87" t="s">
        <v>291</v>
      </c>
      <c r="D87" t="s">
        <v>247</v>
      </c>
      <c r="E87" t="s">
        <v>90</v>
      </c>
      <c r="F87">
        <v>34443</v>
      </c>
      <c r="G87" t="s">
        <v>257</v>
      </c>
      <c r="H87" t="s">
        <v>32</v>
      </c>
      <c r="I87" t="s">
        <v>121</v>
      </c>
      <c r="AD87" t="s">
        <v>3197</v>
      </c>
      <c r="AE87" t="s">
        <v>3197</v>
      </c>
      <c r="AF87" t="s">
        <v>3197</v>
      </c>
    </row>
    <row r="88" spans="1:32" ht="17.25" customHeight="1" x14ac:dyDescent="0.25">
      <c r="A88">
        <v>338520</v>
      </c>
      <c r="B88" t="s">
        <v>2985</v>
      </c>
      <c r="E88" t="s">
        <v>90</v>
      </c>
      <c r="F88">
        <v>32509</v>
      </c>
      <c r="G88" t="s">
        <v>31</v>
      </c>
      <c r="H88" t="s">
        <v>41</v>
      </c>
      <c r="I88" t="s">
        <v>121</v>
      </c>
      <c r="J88" t="s">
        <v>1081</v>
      </c>
      <c r="L88" t="s">
        <v>31</v>
      </c>
    </row>
    <row r="89" spans="1:32" ht="17.25" customHeight="1" x14ac:dyDescent="0.25">
      <c r="A89">
        <v>338978</v>
      </c>
      <c r="B89" t="s">
        <v>2817</v>
      </c>
      <c r="C89" t="s">
        <v>244</v>
      </c>
      <c r="D89" t="s">
        <v>277</v>
      </c>
      <c r="E89" t="s">
        <v>89</v>
      </c>
      <c r="F89">
        <v>35843</v>
      </c>
      <c r="G89" t="s">
        <v>50</v>
      </c>
      <c r="H89" t="s">
        <v>29</v>
      </c>
      <c r="I89" t="s">
        <v>121</v>
      </c>
      <c r="AC89" t="s">
        <v>3197</v>
      </c>
      <c r="AD89" t="s">
        <v>3197</v>
      </c>
      <c r="AE89" t="s">
        <v>3197</v>
      </c>
      <c r="AF89" t="s">
        <v>3197</v>
      </c>
    </row>
    <row r="90" spans="1:32" ht="17.25" customHeight="1" x14ac:dyDescent="0.25">
      <c r="A90">
        <v>338524</v>
      </c>
      <c r="B90" t="s">
        <v>2897</v>
      </c>
      <c r="C90" t="s">
        <v>326</v>
      </c>
      <c r="D90" t="s">
        <v>373</v>
      </c>
      <c r="E90" t="s">
        <v>89</v>
      </c>
      <c r="F90">
        <v>32719</v>
      </c>
      <c r="G90" t="s">
        <v>31</v>
      </c>
      <c r="H90" t="s">
        <v>32</v>
      </c>
      <c r="I90" t="s">
        <v>121</v>
      </c>
      <c r="AD90" t="s">
        <v>3197</v>
      </c>
      <c r="AE90" t="s">
        <v>3197</v>
      </c>
      <c r="AF90" t="s">
        <v>3197</v>
      </c>
    </row>
    <row r="91" spans="1:32" ht="17.25" customHeight="1" x14ac:dyDescent="0.25">
      <c r="A91">
        <v>338537</v>
      </c>
      <c r="B91" t="s">
        <v>2790</v>
      </c>
      <c r="C91" t="s">
        <v>500</v>
      </c>
      <c r="D91" t="s">
        <v>971</v>
      </c>
      <c r="E91" t="s">
        <v>89</v>
      </c>
      <c r="F91">
        <v>33464</v>
      </c>
      <c r="G91" t="s">
        <v>31</v>
      </c>
      <c r="H91" t="s">
        <v>29</v>
      </c>
      <c r="I91" t="s">
        <v>121</v>
      </c>
      <c r="AC91" t="s">
        <v>3197</v>
      </c>
      <c r="AD91" t="s">
        <v>3197</v>
      </c>
      <c r="AE91" t="s">
        <v>3197</v>
      </c>
      <c r="AF91" t="s">
        <v>3197</v>
      </c>
    </row>
    <row r="92" spans="1:32" ht="17.25" customHeight="1" x14ac:dyDescent="0.25">
      <c r="A92">
        <v>338694</v>
      </c>
      <c r="B92" t="s">
        <v>2622</v>
      </c>
      <c r="C92" t="s">
        <v>324</v>
      </c>
      <c r="D92" t="s">
        <v>1090</v>
      </c>
      <c r="E92" t="s">
        <v>89</v>
      </c>
      <c r="F92">
        <v>35513</v>
      </c>
      <c r="G92" t="s">
        <v>626</v>
      </c>
      <c r="H92" t="s">
        <v>29</v>
      </c>
      <c r="I92" t="s">
        <v>121</v>
      </c>
      <c r="AC92" t="s">
        <v>3197</v>
      </c>
      <c r="AD92" t="s">
        <v>3197</v>
      </c>
      <c r="AE92" t="s">
        <v>3197</v>
      </c>
      <c r="AF92" t="s">
        <v>3197</v>
      </c>
    </row>
    <row r="93" spans="1:32" ht="17.25" customHeight="1" x14ac:dyDescent="0.25">
      <c r="A93">
        <v>338526</v>
      </c>
      <c r="B93" t="s">
        <v>2789</v>
      </c>
      <c r="C93" t="s">
        <v>625</v>
      </c>
      <c r="D93" t="s">
        <v>768</v>
      </c>
      <c r="E93" t="s">
        <v>90</v>
      </c>
      <c r="F93">
        <v>29987</v>
      </c>
      <c r="G93" t="s">
        <v>31</v>
      </c>
      <c r="H93" t="s">
        <v>29</v>
      </c>
      <c r="I93" t="s">
        <v>121</v>
      </c>
      <c r="AC93" t="s">
        <v>3197</v>
      </c>
      <c r="AD93" t="s">
        <v>3197</v>
      </c>
      <c r="AE93" t="s">
        <v>3197</v>
      </c>
      <c r="AF93" t="s">
        <v>3197</v>
      </c>
    </row>
    <row r="94" spans="1:32" ht="17.25" customHeight="1" x14ac:dyDescent="0.25">
      <c r="A94">
        <v>338509</v>
      </c>
      <c r="B94" t="s">
        <v>3005</v>
      </c>
      <c r="C94" t="s">
        <v>612</v>
      </c>
      <c r="D94" t="s">
        <v>648</v>
      </c>
      <c r="E94" t="s">
        <v>90</v>
      </c>
      <c r="F94">
        <v>32916</v>
      </c>
      <c r="G94" t="s">
        <v>3006</v>
      </c>
      <c r="H94" t="s">
        <v>29</v>
      </c>
      <c r="I94" t="s">
        <v>121</v>
      </c>
      <c r="J94" t="s">
        <v>1081</v>
      </c>
      <c r="L94" t="s">
        <v>43</v>
      </c>
    </row>
    <row r="95" spans="1:32" ht="17.25" customHeight="1" x14ac:dyDescent="0.25">
      <c r="A95">
        <v>335100</v>
      </c>
      <c r="B95" t="s">
        <v>2358</v>
      </c>
      <c r="C95" t="s">
        <v>1087</v>
      </c>
      <c r="D95" t="s">
        <v>2359</v>
      </c>
      <c r="E95" t="s">
        <v>89</v>
      </c>
      <c r="F95">
        <v>33268</v>
      </c>
      <c r="G95" t="s">
        <v>2320</v>
      </c>
      <c r="H95" t="s">
        <v>29</v>
      </c>
      <c r="I95" t="s">
        <v>121</v>
      </c>
      <c r="V95" t="s">
        <v>3215</v>
      </c>
      <c r="AC95" t="s">
        <v>3197</v>
      </c>
      <c r="AD95" t="s">
        <v>3197</v>
      </c>
      <c r="AE95" t="s">
        <v>3197</v>
      </c>
      <c r="AF95" t="s">
        <v>3197</v>
      </c>
    </row>
    <row r="96" spans="1:32" ht="17.25" customHeight="1" x14ac:dyDescent="0.25">
      <c r="A96">
        <v>338511</v>
      </c>
      <c r="B96" t="s">
        <v>2736</v>
      </c>
      <c r="C96" t="s">
        <v>229</v>
      </c>
      <c r="D96" t="s">
        <v>344</v>
      </c>
      <c r="E96" t="s">
        <v>90</v>
      </c>
      <c r="F96">
        <v>27022</v>
      </c>
      <c r="G96" t="s">
        <v>31</v>
      </c>
      <c r="H96" t="s">
        <v>29</v>
      </c>
      <c r="I96" t="s">
        <v>121</v>
      </c>
      <c r="AC96" t="s">
        <v>3197</v>
      </c>
      <c r="AD96" t="s">
        <v>3197</v>
      </c>
      <c r="AE96" t="s">
        <v>3197</v>
      </c>
      <c r="AF96" t="s">
        <v>3197</v>
      </c>
    </row>
    <row r="97" spans="1:32" ht="17.25" customHeight="1" x14ac:dyDescent="0.25">
      <c r="A97">
        <v>338512</v>
      </c>
      <c r="B97" t="s">
        <v>2764</v>
      </c>
      <c r="C97" t="s">
        <v>349</v>
      </c>
      <c r="D97" t="s">
        <v>388</v>
      </c>
      <c r="E97" t="s">
        <v>90</v>
      </c>
      <c r="F97">
        <v>35522</v>
      </c>
      <c r="G97" t="s">
        <v>609</v>
      </c>
      <c r="H97" t="s">
        <v>29</v>
      </c>
      <c r="I97" t="s">
        <v>121</v>
      </c>
      <c r="J97" t="s">
        <v>1081</v>
      </c>
      <c r="L97" t="s">
        <v>43</v>
      </c>
      <c r="AE97" t="s">
        <v>3197</v>
      </c>
      <c r="AF97" t="s">
        <v>3197</v>
      </c>
    </row>
    <row r="98" spans="1:32" ht="17.25" customHeight="1" x14ac:dyDescent="0.25">
      <c r="A98">
        <v>338877</v>
      </c>
      <c r="B98" t="s">
        <v>2675</v>
      </c>
      <c r="C98" t="s">
        <v>334</v>
      </c>
      <c r="D98" t="s">
        <v>309</v>
      </c>
      <c r="E98" t="s">
        <v>89</v>
      </c>
      <c r="F98">
        <v>34616</v>
      </c>
      <c r="G98" t="s">
        <v>2676</v>
      </c>
      <c r="H98" t="s">
        <v>29</v>
      </c>
      <c r="I98" t="s">
        <v>121</v>
      </c>
      <c r="AC98" t="s">
        <v>3197</v>
      </c>
      <c r="AD98" t="s">
        <v>3197</v>
      </c>
      <c r="AE98" t="s">
        <v>3197</v>
      </c>
      <c r="AF98" t="s">
        <v>3197</v>
      </c>
    </row>
    <row r="99" spans="1:32" ht="17.25" customHeight="1" x14ac:dyDescent="0.25">
      <c r="A99">
        <v>337312</v>
      </c>
      <c r="B99" t="s">
        <v>3130</v>
      </c>
      <c r="C99" t="s">
        <v>376</v>
      </c>
      <c r="D99" t="s">
        <v>628</v>
      </c>
      <c r="E99" t="s">
        <v>90</v>
      </c>
      <c r="F99">
        <v>35458</v>
      </c>
      <c r="G99" t="s">
        <v>405</v>
      </c>
      <c r="H99" t="s">
        <v>29</v>
      </c>
      <c r="I99" t="s">
        <v>121</v>
      </c>
      <c r="J99" t="s">
        <v>27</v>
      </c>
      <c r="L99" t="s">
        <v>43</v>
      </c>
      <c r="AF99" t="s">
        <v>3197</v>
      </c>
    </row>
    <row r="100" spans="1:32" ht="17.25" customHeight="1" x14ac:dyDescent="0.25">
      <c r="A100">
        <v>338525</v>
      </c>
      <c r="B100" t="s">
        <v>2952</v>
      </c>
      <c r="C100" t="s">
        <v>262</v>
      </c>
      <c r="D100" t="s">
        <v>604</v>
      </c>
      <c r="E100" t="s">
        <v>90</v>
      </c>
      <c r="F100">
        <v>34243</v>
      </c>
      <c r="G100" t="s">
        <v>395</v>
      </c>
      <c r="H100" t="s">
        <v>29</v>
      </c>
      <c r="I100" t="s">
        <v>121</v>
      </c>
      <c r="AC100" t="s">
        <v>3197</v>
      </c>
      <c r="AD100" t="s">
        <v>3197</v>
      </c>
      <c r="AE100" t="s">
        <v>3197</v>
      </c>
      <c r="AF100" t="s">
        <v>3197</v>
      </c>
    </row>
    <row r="101" spans="1:32" ht="17.25" customHeight="1" x14ac:dyDescent="0.25">
      <c r="A101">
        <v>338544</v>
      </c>
      <c r="B101" t="s">
        <v>2923</v>
      </c>
      <c r="C101" t="s">
        <v>485</v>
      </c>
      <c r="D101" t="s">
        <v>253</v>
      </c>
      <c r="E101" t="s">
        <v>90</v>
      </c>
      <c r="F101">
        <v>36036</v>
      </c>
      <c r="G101" t="s">
        <v>40</v>
      </c>
      <c r="H101" t="s">
        <v>29</v>
      </c>
      <c r="I101" t="s">
        <v>121</v>
      </c>
      <c r="AD101" t="s">
        <v>3197</v>
      </c>
      <c r="AE101" t="s">
        <v>3197</v>
      </c>
      <c r="AF101" t="s">
        <v>3197</v>
      </c>
    </row>
    <row r="102" spans="1:32" ht="17.25" customHeight="1" x14ac:dyDescent="0.25">
      <c r="A102">
        <v>338539</v>
      </c>
      <c r="B102" t="s">
        <v>2953</v>
      </c>
      <c r="C102" t="s">
        <v>258</v>
      </c>
      <c r="D102" t="s">
        <v>798</v>
      </c>
      <c r="E102" t="s">
        <v>89</v>
      </c>
      <c r="F102">
        <v>32509</v>
      </c>
      <c r="G102" t="s">
        <v>2954</v>
      </c>
      <c r="H102" t="s">
        <v>29</v>
      </c>
      <c r="I102" t="s">
        <v>121</v>
      </c>
      <c r="J102" t="s">
        <v>1081</v>
      </c>
      <c r="L102" t="s">
        <v>86</v>
      </c>
    </row>
    <row r="103" spans="1:32" ht="17.25" customHeight="1" x14ac:dyDescent="0.25">
      <c r="A103">
        <v>335181</v>
      </c>
      <c r="B103" t="s">
        <v>2445</v>
      </c>
      <c r="C103" t="s">
        <v>1125</v>
      </c>
      <c r="D103" t="s">
        <v>741</v>
      </c>
      <c r="E103" t="s">
        <v>89</v>
      </c>
      <c r="F103">
        <v>31581</v>
      </c>
      <c r="G103" t="s">
        <v>71</v>
      </c>
      <c r="H103" t="s">
        <v>29</v>
      </c>
      <c r="I103" t="s">
        <v>121</v>
      </c>
      <c r="J103" t="s">
        <v>1081</v>
      </c>
      <c r="L103" t="s">
        <v>68</v>
      </c>
      <c r="V103" t="s">
        <v>3216</v>
      </c>
    </row>
    <row r="104" spans="1:32" ht="17.25" customHeight="1" x14ac:dyDescent="0.25">
      <c r="A104">
        <v>334285</v>
      </c>
      <c r="B104" t="s">
        <v>2297</v>
      </c>
      <c r="C104" t="s">
        <v>341</v>
      </c>
      <c r="D104" t="s">
        <v>764</v>
      </c>
      <c r="E104" t="s">
        <v>90</v>
      </c>
      <c r="F104">
        <v>36076</v>
      </c>
      <c r="G104" t="s">
        <v>2298</v>
      </c>
      <c r="H104" t="s">
        <v>29</v>
      </c>
      <c r="I104" t="s">
        <v>121</v>
      </c>
      <c r="V104" t="s">
        <v>3214</v>
      </c>
    </row>
    <row r="105" spans="1:32" ht="17.25" customHeight="1" x14ac:dyDescent="0.25">
      <c r="A105">
        <v>337425</v>
      </c>
      <c r="B105" t="s">
        <v>2496</v>
      </c>
      <c r="C105" t="s">
        <v>258</v>
      </c>
      <c r="D105" t="s">
        <v>2497</v>
      </c>
      <c r="E105" t="s">
        <v>90</v>
      </c>
      <c r="F105">
        <v>35431</v>
      </c>
      <c r="G105" t="s">
        <v>666</v>
      </c>
      <c r="H105" t="s">
        <v>29</v>
      </c>
      <c r="I105" t="s">
        <v>121</v>
      </c>
      <c r="V105" t="s">
        <v>3210</v>
      </c>
      <c r="AD105" t="s">
        <v>3197</v>
      </c>
      <c r="AE105" t="s">
        <v>3197</v>
      </c>
      <c r="AF105" t="s">
        <v>3197</v>
      </c>
    </row>
    <row r="106" spans="1:32" ht="17.25" customHeight="1" x14ac:dyDescent="0.25">
      <c r="A106">
        <v>326375</v>
      </c>
      <c r="B106" t="s">
        <v>3007</v>
      </c>
      <c r="C106" t="s">
        <v>284</v>
      </c>
      <c r="D106" t="s">
        <v>3008</v>
      </c>
      <c r="E106" t="s">
        <v>89</v>
      </c>
      <c r="F106">
        <v>34500</v>
      </c>
      <c r="G106" t="s">
        <v>3009</v>
      </c>
      <c r="H106" t="s">
        <v>29</v>
      </c>
      <c r="I106" t="s">
        <v>121</v>
      </c>
      <c r="V106" t="s">
        <v>3206</v>
      </c>
      <c r="AC106" t="s">
        <v>3197</v>
      </c>
      <c r="AD106" t="s">
        <v>3197</v>
      </c>
      <c r="AE106" t="s">
        <v>3197</v>
      </c>
      <c r="AF106" t="s">
        <v>3197</v>
      </c>
    </row>
    <row r="107" spans="1:32" ht="17.25" customHeight="1" x14ac:dyDescent="0.25">
      <c r="A107">
        <v>338547</v>
      </c>
      <c r="B107" t="s">
        <v>2791</v>
      </c>
      <c r="C107" t="s">
        <v>242</v>
      </c>
      <c r="D107" t="s">
        <v>2792</v>
      </c>
      <c r="E107" t="s">
        <v>89</v>
      </c>
      <c r="F107">
        <v>35431</v>
      </c>
      <c r="G107" t="s">
        <v>522</v>
      </c>
      <c r="H107" t="s">
        <v>29</v>
      </c>
      <c r="I107" t="s">
        <v>121</v>
      </c>
      <c r="AC107" t="s">
        <v>3197</v>
      </c>
      <c r="AD107" t="s">
        <v>3197</v>
      </c>
      <c r="AE107" t="s">
        <v>3197</v>
      </c>
      <c r="AF107" t="s">
        <v>3197</v>
      </c>
    </row>
    <row r="108" spans="1:32" ht="17.25" customHeight="1" x14ac:dyDescent="0.25">
      <c r="A108">
        <v>335292</v>
      </c>
      <c r="B108" t="s">
        <v>2116</v>
      </c>
      <c r="C108" t="s">
        <v>225</v>
      </c>
      <c r="D108" t="s">
        <v>1114</v>
      </c>
      <c r="E108" t="s">
        <v>89</v>
      </c>
      <c r="F108">
        <v>34535</v>
      </c>
      <c r="G108" t="s">
        <v>31</v>
      </c>
      <c r="H108" t="s">
        <v>29</v>
      </c>
      <c r="I108" t="s">
        <v>121</v>
      </c>
      <c r="V108" t="s">
        <v>3215</v>
      </c>
      <c r="AC108" t="s">
        <v>3197</v>
      </c>
      <c r="AD108" t="s">
        <v>3197</v>
      </c>
      <c r="AE108" t="s">
        <v>3197</v>
      </c>
      <c r="AF108" t="s">
        <v>3197</v>
      </c>
    </row>
    <row r="109" spans="1:32" ht="17.25" customHeight="1" x14ac:dyDescent="0.25">
      <c r="A109">
        <v>337411</v>
      </c>
      <c r="B109" t="s">
        <v>2421</v>
      </c>
      <c r="C109" t="s">
        <v>258</v>
      </c>
      <c r="D109" t="s">
        <v>556</v>
      </c>
      <c r="E109" t="s">
        <v>90</v>
      </c>
      <c r="F109">
        <v>35260</v>
      </c>
      <c r="G109" t="s">
        <v>50</v>
      </c>
      <c r="H109" t="s">
        <v>29</v>
      </c>
      <c r="I109" t="s">
        <v>121</v>
      </c>
      <c r="V109" t="s">
        <v>3210</v>
      </c>
      <c r="AC109" t="s">
        <v>3197</v>
      </c>
      <c r="AD109" t="s">
        <v>3197</v>
      </c>
      <c r="AE109" t="s">
        <v>3197</v>
      </c>
      <c r="AF109" t="s">
        <v>3197</v>
      </c>
    </row>
    <row r="110" spans="1:32" ht="17.25" customHeight="1" x14ac:dyDescent="0.25">
      <c r="A110">
        <v>338550</v>
      </c>
      <c r="B110" t="s">
        <v>2730</v>
      </c>
      <c r="C110" t="s">
        <v>494</v>
      </c>
      <c r="D110" t="s">
        <v>235</v>
      </c>
      <c r="E110" t="s">
        <v>90</v>
      </c>
      <c r="F110">
        <v>36240</v>
      </c>
      <c r="G110" t="s">
        <v>31</v>
      </c>
      <c r="H110" t="s">
        <v>29</v>
      </c>
      <c r="I110" t="s">
        <v>121</v>
      </c>
      <c r="AC110" t="s">
        <v>3197</v>
      </c>
      <c r="AD110" t="s">
        <v>3197</v>
      </c>
      <c r="AE110" t="s">
        <v>3197</v>
      </c>
      <c r="AF110" t="s">
        <v>3197</v>
      </c>
    </row>
    <row r="111" spans="1:32" ht="17.25" customHeight="1" x14ac:dyDescent="0.25">
      <c r="A111">
        <v>338974</v>
      </c>
      <c r="B111" t="s">
        <v>2730</v>
      </c>
      <c r="C111" t="s">
        <v>494</v>
      </c>
      <c r="D111" t="s">
        <v>235</v>
      </c>
      <c r="E111" t="s">
        <v>90</v>
      </c>
      <c r="F111">
        <v>36240</v>
      </c>
      <c r="G111" t="s">
        <v>31</v>
      </c>
      <c r="H111" t="s">
        <v>29</v>
      </c>
      <c r="I111" t="s">
        <v>121</v>
      </c>
      <c r="AC111" t="s">
        <v>3197</v>
      </c>
      <c r="AD111" t="s">
        <v>3197</v>
      </c>
      <c r="AE111" t="s">
        <v>3197</v>
      </c>
      <c r="AF111" t="s">
        <v>3197</v>
      </c>
    </row>
    <row r="112" spans="1:32" ht="17.25" customHeight="1" x14ac:dyDescent="0.25">
      <c r="A112">
        <v>335275</v>
      </c>
      <c r="B112" t="s">
        <v>2430</v>
      </c>
      <c r="C112" t="s">
        <v>2431</v>
      </c>
      <c r="D112" t="s">
        <v>295</v>
      </c>
      <c r="E112" t="s">
        <v>90</v>
      </c>
      <c r="F112">
        <v>36161</v>
      </c>
      <c r="G112" t="s">
        <v>2432</v>
      </c>
      <c r="H112" t="s">
        <v>29</v>
      </c>
      <c r="I112" t="s">
        <v>121</v>
      </c>
      <c r="V112" t="s">
        <v>3215</v>
      </c>
      <c r="AC112" t="s">
        <v>3197</v>
      </c>
      <c r="AD112" t="s">
        <v>3197</v>
      </c>
      <c r="AE112" t="s">
        <v>3197</v>
      </c>
      <c r="AF112" t="s">
        <v>3197</v>
      </c>
    </row>
    <row r="113" spans="1:32" ht="17.25" customHeight="1" x14ac:dyDescent="0.25">
      <c r="A113">
        <v>336098</v>
      </c>
      <c r="B113" t="s">
        <v>1388</v>
      </c>
      <c r="C113" t="s">
        <v>697</v>
      </c>
      <c r="D113" t="s">
        <v>1389</v>
      </c>
      <c r="E113" t="s">
        <v>89</v>
      </c>
      <c r="F113">
        <v>36176</v>
      </c>
      <c r="G113" t="s">
        <v>224</v>
      </c>
      <c r="H113" t="s">
        <v>29</v>
      </c>
      <c r="I113" t="s">
        <v>121</v>
      </c>
      <c r="J113" t="s">
        <v>27</v>
      </c>
      <c r="L113" t="s">
        <v>31</v>
      </c>
      <c r="V113" t="s">
        <v>3215</v>
      </c>
      <c r="AE113" t="s">
        <v>3197</v>
      </c>
      <c r="AF113" t="s">
        <v>3197</v>
      </c>
    </row>
    <row r="114" spans="1:32" ht="17.25" customHeight="1" x14ac:dyDescent="0.25">
      <c r="A114">
        <v>338554</v>
      </c>
      <c r="B114" t="s">
        <v>2902</v>
      </c>
      <c r="C114" t="s">
        <v>351</v>
      </c>
      <c r="D114" t="s">
        <v>344</v>
      </c>
      <c r="E114" t="s">
        <v>90</v>
      </c>
      <c r="F114">
        <v>33491</v>
      </c>
      <c r="G114" t="s">
        <v>994</v>
      </c>
      <c r="H114" t="s">
        <v>29</v>
      </c>
      <c r="I114" t="s">
        <v>121</v>
      </c>
      <c r="AC114" t="s">
        <v>3197</v>
      </c>
      <c r="AD114" t="s">
        <v>3197</v>
      </c>
      <c r="AE114" t="s">
        <v>3197</v>
      </c>
      <c r="AF114" t="s">
        <v>3197</v>
      </c>
    </row>
    <row r="115" spans="1:32" ht="17.25" customHeight="1" x14ac:dyDescent="0.25">
      <c r="A115">
        <v>326548</v>
      </c>
      <c r="B115" t="s">
        <v>2353</v>
      </c>
      <c r="C115" t="s">
        <v>345</v>
      </c>
      <c r="D115" t="s">
        <v>691</v>
      </c>
      <c r="E115" t="s">
        <v>90</v>
      </c>
      <c r="F115">
        <v>32509</v>
      </c>
      <c r="G115" t="s">
        <v>2354</v>
      </c>
      <c r="H115" t="s">
        <v>29</v>
      </c>
      <c r="I115" t="s">
        <v>121</v>
      </c>
      <c r="J115" t="s">
        <v>1081</v>
      </c>
      <c r="L115" t="s">
        <v>43</v>
      </c>
      <c r="V115" t="s">
        <v>3214</v>
      </c>
    </row>
    <row r="116" spans="1:32" ht="17.25" customHeight="1" x14ac:dyDescent="0.25">
      <c r="A116">
        <v>338649</v>
      </c>
      <c r="B116" t="s">
        <v>3078</v>
      </c>
      <c r="C116" t="s">
        <v>242</v>
      </c>
      <c r="D116" t="s">
        <v>279</v>
      </c>
      <c r="E116" t="s">
        <v>89</v>
      </c>
      <c r="F116">
        <v>26604</v>
      </c>
      <c r="G116" t="s">
        <v>609</v>
      </c>
      <c r="H116" t="s">
        <v>29</v>
      </c>
      <c r="I116" t="s">
        <v>121</v>
      </c>
      <c r="AD116" t="s">
        <v>3197</v>
      </c>
      <c r="AE116" t="s">
        <v>3197</v>
      </c>
      <c r="AF116" t="s">
        <v>3197</v>
      </c>
    </row>
    <row r="117" spans="1:32" ht="17.25" customHeight="1" x14ac:dyDescent="0.25">
      <c r="A117">
        <v>338581</v>
      </c>
      <c r="B117" t="s">
        <v>3075</v>
      </c>
      <c r="C117" t="s">
        <v>258</v>
      </c>
      <c r="D117" t="s">
        <v>3076</v>
      </c>
      <c r="E117" t="s">
        <v>90</v>
      </c>
      <c r="F117">
        <v>32554</v>
      </c>
      <c r="G117" t="s">
        <v>453</v>
      </c>
      <c r="H117" t="s">
        <v>29</v>
      </c>
      <c r="I117" t="s">
        <v>121</v>
      </c>
      <c r="J117" t="s">
        <v>27</v>
      </c>
      <c r="L117" t="s">
        <v>43</v>
      </c>
      <c r="AE117" t="s">
        <v>3197</v>
      </c>
      <c r="AF117" t="s">
        <v>3197</v>
      </c>
    </row>
    <row r="118" spans="1:32" ht="17.25" customHeight="1" x14ac:dyDescent="0.25">
      <c r="A118">
        <v>335817</v>
      </c>
      <c r="B118" t="s">
        <v>2318</v>
      </c>
      <c r="C118" t="s">
        <v>242</v>
      </c>
      <c r="D118" t="s">
        <v>907</v>
      </c>
      <c r="E118" t="s">
        <v>90</v>
      </c>
      <c r="F118">
        <v>35431</v>
      </c>
      <c r="G118" t="s">
        <v>686</v>
      </c>
      <c r="H118" t="s">
        <v>29</v>
      </c>
      <c r="I118" t="s">
        <v>121</v>
      </c>
      <c r="J118" t="s">
        <v>1081</v>
      </c>
      <c r="L118" t="s">
        <v>31</v>
      </c>
      <c r="V118" t="s">
        <v>3215</v>
      </c>
    </row>
    <row r="119" spans="1:32" ht="17.25" customHeight="1" x14ac:dyDescent="0.25">
      <c r="A119">
        <v>337537</v>
      </c>
      <c r="B119" t="s">
        <v>2384</v>
      </c>
      <c r="C119" t="s">
        <v>2385</v>
      </c>
      <c r="D119" t="s">
        <v>889</v>
      </c>
      <c r="E119" t="s">
        <v>89</v>
      </c>
      <c r="F119">
        <v>32902</v>
      </c>
      <c r="G119" t="s">
        <v>1082</v>
      </c>
      <c r="H119" t="s">
        <v>29</v>
      </c>
      <c r="I119" t="s">
        <v>121</v>
      </c>
      <c r="J119" t="s">
        <v>1081</v>
      </c>
      <c r="L119" t="s">
        <v>40</v>
      </c>
      <c r="V119" t="s">
        <v>3210</v>
      </c>
      <c r="AF119" t="s">
        <v>3197</v>
      </c>
    </row>
    <row r="120" spans="1:32" ht="17.25" customHeight="1" x14ac:dyDescent="0.25">
      <c r="A120">
        <v>337311</v>
      </c>
      <c r="B120" t="s">
        <v>2275</v>
      </c>
      <c r="C120" t="s">
        <v>624</v>
      </c>
      <c r="D120" t="s">
        <v>279</v>
      </c>
      <c r="E120" t="s">
        <v>89</v>
      </c>
      <c r="F120">
        <v>31635</v>
      </c>
      <c r="G120" t="s">
        <v>1582</v>
      </c>
      <c r="H120" t="s">
        <v>29</v>
      </c>
      <c r="I120" t="s">
        <v>121</v>
      </c>
      <c r="J120" t="s">
        <v>27</v>
      </c>
      <c r="L120" t="s">
        <v>80</v>
      </c>
      <c r="V120" t="s">
        <v>3210</v>
      </c>
    </row>
    <row r="121" spans="1:32" ht="17.25" customHeight="1" x14ac:dyDescent="0.25">
      <c r="A121">
        <v>335039</v>
      </c>
      <c r="B121" t="s">
        <v>2383</v>
      </c>
      <c r="C121" t="s">
        <v>242</v>
      </c>
      <c r="D121" t="s">
        <v>223</v>
      </c>
      <c r="E121" t="s">
        <v>89</v>
      </c>
      <c r="F121">
        <v>36161</v>
      </c>
      <c r="G121" t="s">
        <v>527</v>
      </c>
      <c r="H121" t="s">
        <v>29</v>
      </c>
      <c r="I121" t="s">
        <v>121</v>
      </c>
      <c r="J121" t="s">
        <v>1081</v>
      </c>
      <c r="L121" t="s">
        <v>43</v>
      </c>
      <c r="V121" t="s">
        <v>3216</v>
      </c>
    </row>
    <row r="122" spans="1:32" ht="17.25" customHeight="1" x14ac:dyDescent="0.25">
      <c r="A122">
        <v>337334</v>
      </c>
      <c r="B122" t="s">
        <v>2386</v>
      </c>
      <c r="C122" t="s">
        <v>2387</v>
      </c>
      <c r="D122" t="s">
        <v>2388</v>
      </c>
      <c r="E122" t="s">
        <v>89</v>
      </c>
      <c r="F122">
        <v>32629</v>
      </c>
      <c r="G122" t="s">
        <v>440</v>
      </c>
      <c r="H122" t="s">
        <v>29</v>
      </c>
      <c r="I122" t="s">
        <v>121</v>
      </c>
      <c r="J122" t="s">
        <v>1081</v>
      </c>
      <c r="L122" t="s">
        <v>71</v>
      </c>
      <c r="V122" t="s">
        <v>3210</v>
      </c>
    </row>
    <row r="123" spans="1:32" ht="17.25" customHeight="1" x14ac:dyDescent="0.25">
      <c r="A123">
        <v>337738</v>
      </c>
      <c r="B123" t="s">
        <v>2169</v>
      </c>
      <c r="C123" t="s">
        <v>725</v>
      </c>
      <c r="D123" t="s">
        <v>604</v>
      </c>
      <c r="E123" t="s">
        <v>90</v>
      </c>
      <c r="F123">
        <v>34568</v>
      </c>
      <c r="G123" t="s">
        <v>922</v>
      </c>
      <c r="H123" t="s">
        <v>29</v>
      </c>
      <c r="I123" t="s">
        <v>121</v>
      </c>
      <c r="J123" t="s">
        <v>1081</v>
      </c>
      <c r="L123" t="s">
        <v>86</v>
      </c>
      <c r="V123" t="s">
        <v>3210</v>
      </c>
      <c r="AE123" t="s">
        <v>3197</v>
      </c>
      <c r="AF123" t="s">
        <v>3197</v>
      </c>
    </row>
    <row r="124" spans="1:32" ht="17.25" customHeight="1" x14ac:dyDescent="0.25">
      <c r="A124">
        <v>337354</v>
      </c>
      <c r="B124" t="s">
        <v>2340</v>
      </c>
      <c r="C124" t="s">
        <v>273</v>
      </c>
      <c r="D124" t="s">
        <v>556</v>
      </c>
      <c r="E124" t="s">
        <v>90</v>
      </c>
      <c r="F124">
        <v>36832</v>
      </c>
      <c r="G124" t="s">
        <v>31</v>
      </c>
      <c r="H124" t="s">
        <v>29</v>
      </c>
      <c r="I124" t="s">
        <v>121</v>
      </c>
      <c r="V124" t="s">
        <v>3210</v>
      </c>
      <c r="AC124" t="s">
        <v>3197</v>
      </c>
      <c r="AD124" t="s">
        <v>3197</v>
      </c>
      <c r="AE124" t="s">
        <v>3197</v>
      </c>
      <c r="AF124" t="s">
        <v>3197</v>
      </c>
    </row>
    <row r="125" spans="1:32" ht="17.25" customHeight="1" x14ac:dyDescent="0.25">
      <c r="A125">
        <v>337396</v>
      </c>
      <c r="B125" t="s">
        <v>2448</v>
      </c>
      <c r="C125" t="s">
        <v>301</v>
      </c>
      <c r="D125" t="s">
        <v>630</v>
      </c>
      <c r="E125" t="s">
        <v>89</v>
      </c>
      <c r="F125">
        <v>35440</v>
      </c>
      <c r="G125" t="s">
        <v>2449</v>
      </c>
      <c r="H125" t="s">
        <v>29</v>
      </c>
      <c r="I125" t="s">
        <v>121</v>
      </c>
      <c r="V125" t="s">
        <v>3210</v>
      </c>
      <c r="AC125" t="s">
        <v>3197</v>
      </c>
      <c r="AD125" t="s">
        <v>3197</v>
      </c>
      <c r="AE125" t="s">
        <v>3197</v>
      </c>
      <c r="AF125" t="s">
        <v>3197</v>
      </c>
    </row>
    <row r="126" spans="1:32" ht="17.25" customHeight="1" x14ac:dyDescent="0.25">
      <c r="A126">
        <v>337400</v>
      </c>
      <c r="B126" t="s">
        <v>894</v>
      </c>
      <c r="C126" t="s">
        <v>303</v>
      </c>
      <c r="D126" t="s">
        <v>562</v>
      </c>
      <c r="E126" t="s">
        <v>90</v>
      </c>
      <c r="F126">
        <v>33699</v>
      </c>
      <c r="G126" t="s">
        <v>31</v>
      </c>
      <c r="H126" t="s">
        <v>29</v>
      </c>
      <c r="I126" t="s">
        <v>121</v>
      </c>
      <c r="V126" t="s">
        <v>3210</v>
      </c>
      <c r="AC126" t="s">
        <v>3197</v>
      </c>
      <c r="AD126" t="s">
        <v>3197</v>
      </c>
      <c r="AE126" t="s">
        <v>3197</v>
      </c>
      <c r="AF126" t="s">
        <v>3197</v>
      </c>
    </row>
    <row r="127" spans="1:32" ht="17.25" customHeight="1" x14ac:dyDescent="0.25">
      <c r="A127">
        <v>337402</v>
      </c>
      <c r="B127" t="s">
        <v>2013</v>
      </c>
      <c r="C127" t="s">
        <v>387</v>
      </c>
      <c r="D127" t="s">
        <v>288</v>
      </c>
      <c r="E127" t="s">
        <v>90</v>
      </c>
      <c r="F127">
        <v>35094</v>
      </c>
      <c r="G127" t="s">
        <v>2014</v>
      </c>
      <c r="H127" t="s">
        <v>29</v>
      </c>
      <c r="I127" t="s">
        <v>121</v>
      </c>
      <c r="V127" t="s">
        <v>3210</v>
      </c>
      <c r="AD127" t="s">
        <v>3197</v>
      </c>
      <c r="AE127" t="s">
        <v>3197</v>
      </c>
      <c r="AF127" t="s">
        <v>3197</v>
      </c>
    </row>
    <row r="128" spans="1:32" ht="17.25" customHeight="1" x14ac:dyDescent="0.25">
      <c r="A128">
        <v>337767</v>
      </c>
      <c r="B128" t="s">
        <v>3066</v>
      </c>
      <c r="C128" t="s">
        <v>645</v>
      </c>
      <c r="D128" t="s">
        <v>2725</v>
      </c>
      <c r="E128" t="s">
        <v>89</v>
      </c>
      <c r="F128">
        <v>36260</v>
      </c>
      <c r="G128" t="s">
        <v>826</v>
      </c>
      <c r="H128" t="s">
        <v>29</v>
      </c>
      <c r="I128" t="s">
        <v>121</v>
      </c>
      <c r="J128" t="s">
        <v>1081</v>
      </c>
      <c r="L128" t="s">
        <v>86</v>
      </c>
      <c r="V128" t="s">
        <v>3797</v>
      </c>
      <c r="AE128" t="s">
        <v>3197</v>
      </c>
      <c r="AF128" t="s">
        <v>3197</v>
      </c>
    </row>
    <row r="129" spans="1:32" ht="17.25" customHeight="1" x14ac:dyDescent="0.25">
      <c r="A129">
        <v>338676</v>
      </c>
      <c r="B129" t="s">
        <v>3036</v>
      </c>
      <c r="C129" t="s">
        <v>1120</v>
      </c>
      <c r="D129" t="s">
        <v>764</v>
      </c>
      <c r="E129" t="s">
        <v>89</v>
      </c>
      <c r="F129">
        <v>31352</v>
      </c>
      <c r="G129" t="s">
        <v>3037</v>
      </c>
      <c r="H129" t="s">
        <v>29</v>
      </c>
      <c r="I129" t="s">
        <v>121</v>
      </c>
      <c r="AD129" t="s">
        <v>3197</v>
      </c>
      <c r="AE129" t="s">
        <v>3197</v>
      </c>
      <c r="AF129" t="s">
        <v>3197</v>
      </c>
    </row>
    <row r="130" spans="1:32" ht="17.25" customHeight="1" x14ac:dyDescent="0.25">
      <c r="A130">
        <v>337395</v>
      </c>
      <c r="B130" t="s">
        <v>2721</v>
      </c>
      <c r="C130" t="s">
        <v>361</v>
      </c>
      <c r="D130" t="s">
        <v>800</v>
      </c>
      <c r="E130" t="s">
        <v>90</v>
      </c>
      <c r="F130">
        <v>32887</v>
      </c>
      <c r="G130" t="s">
        <v>31</v>
      </c>
      <c r="H130" t="s">
        <v>29</v>
      </c>
      <c r="I130" t="s">
        <v>121</v>
      </c>
      <c r="V130" t="s">
        <v>3797</v>
      </c>
      <c r="AC130" t="s">
        <v>3197</v>
      </c>
      <c r="AD130" t="s">
        <v>3197</v>
      </c>
      <c r="AE130" t="s">
        <v>3197</v>
      </c>
      <c r="AF130" t="s">
        <v>3197</v>
      </c>
    </row>
    <row r="131" spans="1:32" ht="17.25" customHeight="1" x14ac:dyDescent="0.25">
      <c r="A131">
        <v>337857</v>
      </c>
      <c r="B131" t="s">
        <v>2253</v>
      </c>
      <c r="C131" t="s">
        <v>242</v>
      </c>
      <c r="D131" t="s">
        <v>477</v>
      </c>
      <c r="E131" t="s">
        <v>89</v>
      </c>
      <c r="F131">
        <v>35160</v>
      </c>
      <c r="G131" t="s">
        <v>50</v>
      </c>
      <c r="H131" t="s">
        <v>29</v>
      </c>
      <c r="I131" t="s">
        <v>121</v>
      </c>
      <c r="V131" t="s">
        <v>3210</v>
      </c>
      <c r="AD131" t="s">
        <v>3197</v>
      </c>
      <c r="AE131" t="s">
        <v>3197</v>
      </c>
      <c r="AF131" t="s">
        <v>3197</v>
      </c>
    </row>
    <row r="132" spans="1:32" ht="17.25" customHeight="1" x14ac:dyDescent="0.25">
      <c r="A132">
        <v>338706</v>
      </c>
      <c r="B132" t="s">
        <v>2638</v>
      </c>
      <c r="C132" t="s">
        <v>444</v>
      </c>
      <c r="D132" t="s">
        <v>283</v>
      </c>
      <c r="E132" t="s">
        <v>89</v>
      </c>
      <c r="F132">
        <v>30958</v>
      </c>
      <c r="G132" t="s">
        <v>31</v>
      </c>
      <c r="H132" t="s">
        <v>29</v>
      </c>
      <c r="I132" t="s">
        <v>121</v>
      </c>
      <c r="AD132" t="s">
        <v>3197</v>
      </c>
      <c r="AE132" t="s">
        <v>3197</v>
      </c>
      <c r="AF132" t="s">
        <v>3197</v>
      </c>
    </row>
    <row r="133" spans="1:32" ht="17.25" customHeight="1" x14ac:dyDescent="0.25">
      <c r="A133">
        <v>337862</v>
      </c>
      <c r="B133" t="s">
        <v>3040</v>
      </c>
      <c r="C133" t="s">
        <v>242</v>
      </c>
      <c r="D133" t="s">
        <v>640</v>
      </c>
      <c r="E133" t="s">
        <v>90</v>
      </c>
      <c r="F133">
        <v>29237</v>
      </c>
      <c r="G133" t="s">
        <v>31</v>
      </c>
      <c r="H133" t="s">
        <v>29</v>
      </c>
      <c r="I133" t="s">
        <v>121</v>
      </c>
      <c r="V133" t="s">
        <v>3797</v>
      </c>
      <c r="AD133" t="s">
        <v>3197</v>
      </c>
      <c r="AE133" t="s">
        <v>3197</v>
      </c>
      <c r="AF133" t="s">
        <v>3197</v>
      </c>
    </row>
    <row r="134" spans="1:32" ht="17.25" customHeight="1" x14ac:dyDescent="0.25">
      <c r="A134">
        <v>334391</v>
      </c>
      <c r="B134" t="s">
        <v>2069</v>
      </c>
      <c r="C134" t="s">
        <v>753</v>
      </c>
      <c r="D134" t="s">
        <v>1132</v>
      </c>
      <c r="E134" t="s">
        <v>90</v>
      </c>
      <c r="F134">
        <v>35294</v>
      </c>
      <c r="G134" t="s">
        <v>335</v>
      </c>
      <c r="H134" t="s">
        <v>29</v>
      </c>
      <c r="I134" t="s">
        <v>121</v>
      </c>
      <c r="V134" t="s">
        <v>3214</v>
      </c>
      <c r="AD134" t="s">
        <v>3197</v>
      </c>
      <c r="AE134" t="s">
        <v>3197</v>
      </c>
      <c r="AF134" t="s">
        <v>3197</v>
      </c>
    </row>
    <row r="135" spans="1:32" ht="17.25" customHeight="1" x14ac:dyDescent="0.25">
      <c r="A135">
        <v>338707</v>
      </c>
      <c r="B135" t="s">
        <v>2984</v>
      </c>
      <c r="C135" t="s">
        <v>262</v>
      </c>
      <c r="D135" t="s">
        <v>814</v>
      </c>
      <c r="E135" t="s">
        <v>90</v>
      </c>
      <c r="F135">
        <v>32979</v>
      </c>
      <c r="G135" t="s">
        <v>1143</v>
      </c>
      <c r="H135" t="s">
        <v>29</v>
      </c>
      <c r="I135" t="s">
        <v>121</v>
      </c>
      <c r="AD135" t="s">
        <v>3197</v>
      </c>
      <c r="AE135" t="s">
        <v>3197</v>
      </c>
      <c r="AF135" t="s">
        <v>3197</v>
      </c>
    </row>
    <row r="136" spans="1:32" ht="17.25" customHeight="1" x14ac:dyDescent="0.25">
      <c r="A136">
        <v>338864</v>
      </c>
      <c r="B136" t="s">
        <v>2815</v>
      </c>
      <c r="C136" t="s">
        <v>576</v>
      </c>
      <c r="D136" t="s">
        <v>706</v>
      </c>
      <c r="E136" t="s">
        <v>90</v>
      </c>
      <c r="F136">
        <v>36627</v>
      </c>
      <c r="G136" t="s">
        <v>2816</v>
      </c>
      <c r="H136" t="s">
        <v>29</v>
      </c>
      <c r="I136" t="s">
        <v>121</v>
      </c>
      <c r="AC136" t="s">
        <v>3197</v>
      </c>
      <c r="AD136" t="s">
        <v>3197</v>
      </c>
      <c r="AE136" t="s">
        <v>3197</v>
      </c>
      <c r="AF136" t="s">
        <v>3197</v>
      </c>
    </row>
    <row r="137" spans="1:32" ht="17.25" customHeight="1" x14ac:dyDescent="0.25">
      <c r="A137">
        <v>336050</v>
      </c>
      <c r="B137" t="s">
        <v>2131</v>
      </c>
      <c r="C137" t="s">
        <v>1923</v>
      </c>
      <c r="D137" t="s">
        <v>332</v>
      </c>
      <c r="E137" t="s">
        <v>90</v>
      </c>
      <c r="F137">
        <v>32187</v>
      </c>
      <c r="G137" t="s">
        <v>2132</v>
      </c>
      <c r="H137" t="s">
        <v>29</v>
      </c>
      <c r="I137" t="s">
        <v>121</v>
      </c>
      <c r="J137" t="s">
        <v>27</v>
      </c>
      <c r="L137" t="s">
        <v>31</v>
      </c>
      <c r="V137" t="s">
        <v>3215</v>
      </c>
      <c r="AE137" t="s">
        <v>3197</v>
      </c>
      <c r="AF137" t="s">
        <v>3197</v>
      </c>
    </row>
    <row r="138" spans="1:32" ht="17.25" customHeight="1" x14ac:dyDescent="0.25">
      <c r="A138">
        <v>336096</v>
      </c>
      <c r="B138" t="s">
        <v>1971</v>
      </c>
      <c r="C138" t="s">
        <v>514</v>
      </c>
      <c r="D138" t="s">
        <v>1972</v>
      </c>
      <c r="E138" t="s">
        <v>90</v>
      </c>
      <c r="F138">
        <v>34335</v>
      </c>
      <c r="G138" t="s">
        <v>721</v>
      </c>
      <c r="H138" t="s">
        <v>29</v>
      </c>
      <c r="I138" t="s">
        <v>121</v>
      </c>
      <c r="J138" t="s">
        <v>27</v>
      </c>
      <c r="L138" t="s">
        <v>71</v>
      </c>
      <c r="V138" t="s">
        <v>3216</v>
      </c>
    </row>
    <row r="139" spans="1:32" ht="17.25" customHeight="1" x14ac:dyDescent="0.25">
      <c r="A139">
        <v>337872</v>
      </c>
      <c r="B139" t="s">
        <v>2012</v>
      </c>
      <c r="C139" t="s">
        <v>790</v>
      </c>
      <c r="D139" t="s">
        <v>854</v>
      </c>
      <c r="E139" t="s">
        <v>90</v>
      </c>
      <c r="F139">
        <v>34359</v>
      </c>
      <c r="G139" t="s">
        <v>626</v>
      </c>
      <c r="H139" t="s">
        <v>29</v>
      </c>
      <c r="I139" t="s">
        <v>121</v>
      </c>
      <c r="J139" t="s">
        <v>1081</v>
      </c>
      <c r="L139" t="s">
        <v>53</v>
      </c>
      <c r="V139" t="s">
        <v>3210</v>
      </c>
    </row>
    <row r="140" spans="1:32" ht="17.25" customHeight="1" x14ac:dyDescent="0.25">
      <c r="A140">
        <v>338870</v>
      </c>
      <c r="B140" t="s">
        <v>2971</v>
      </c>
      <c r="C140" t="s">
        <v>714</v>
      </c>
      <c r="D140" t="s">
        <v>469</v>
      </c>
      <c r="E140" t="s">
        <v>89</v>
      </c>
      <c r="F140">
        <v>37261</v>
      </c>
      <c r="G140" t="s">
        <v>424</v>
      </c>
      <c r="H140" t="s">
        <v>29</v>
      </c>
      <c r="I140" t="s">
        <v>121</v>
      </c>
      <c r="J140" t="s">
        <v>27</v>
      </c>
      <c r="L140" t="s">
        <v>43</v>
      </c>
    </row>
    <row r="141" spans="1:32" ht="17.25" customHeight="1" x14ac:dyDescent="0.25">
      <c r="A141">
        <v>338710</v>
      </c>
      <c r="B141" t="s">
        <v>2688</v>
      </c>
      <c r="C141" t="s">
        <v>525</v>
      </c>
      <c r="D141" t="s">
        <v>913</v>
      </c>
      <c r="E141" t="s">
        <v>89</v>
      </c>
      <c r="F141">
        <v>35996</v>
      </c>
      <c r="G141" t="s">
        <v>50</v>
      </c>
      <c r="H141" t="s">
        <v>29</v>
      </c>
      <c r="I141" t="s">
        <v>121</v>
      </c>
      <c r="AC141" t="s">
        <v>3197</v>
      </c>
      <c r="AD141" t="s">
        <v>3197</v>
      </c>
      <c r="AE141" t="s">
        <v>3197</v>
      </c>
      <c r="AF141" t="s">
        <v>3197</v>
      </c>
    </row>
    <row r="142" spans="1:32" ht="17.25" customHeight="1" x14ac:dyDescent="0.25">
      <c r="A142">
        <v>338871</v>
      </c>
      <c r="B142" t="s">
        <v>2644</v>
      </c>
      <c r="C142" t="s">
        <v>751</v>
      </c>
      <c r="D142" t="s">
        <v>520</v>
      </c>
      <c r="E142" t="s">
        <v>90</v>
      </c>
      <c r="F142">
        <v>27291</v>
      </c>
      <c r="G142" t="s">
        <v>685</v>
      </c>
      <c r="H142" t="s">
        <v>29</v>
      </c>
      <c r="I142" t="s">
        <v>121</v>
      </c>
      <c r="AC142" t="s">
        <v>3197</v>
      </c>
      <c r="AD142" t="s">
        <v>3197</v>
      </c>
      <c r="AE142" t="s">
        <v>3197</v>
      </c>
      <c r="AF142" t="s">
        <v>3197</v>
      </c>
    </row>
    <row r="143" spans="1:32" ht="17.25" customHeight="1" x14ac:dyDescent="0.25">
      <c r="A143">
        <v>338564</v>
      </c>
      <c r="B143" t="s">
        <v>2741</v>
      </c>
      <c r="C143" t="s">
        <v>1142</v>
      </c>
      <c r="D143" t="s">
        <v>863</v>
      </c>
      <c r="E143" t="s">
        <v>90</v>
      </c>
      <c r="F143">
        <v>31608</v>
      </c>
      <c r="G143" t="s">
        <v>2742</v>
      </c>
      <c r="H143" t="s">
        <v>29</v>
      </c>
      <c r="I143" t="s">
        <v>121</v>
      </c>
      <c r="AC143" t="s">
        <v>3197</v>
      </c>
      <c r="AD143" t="s">
        <v>3197</v>
      </c>
      <c r="AE143" t="s">
        <v>3197</v>
      </c>
      <c r="AF143" t="s">
        <v>3197</v>
      </c>
    </row>
    <row r="144" spans="1:32" ht="17.25" customHeight="1" x14ac:dyDescent="0.25">
      <c r="A144">
        <v>338565</v>
      </c>
      <c r="B144" t="s">
        <v>2671</v>
      </c>
      <c r="C144" t="s">
        <v>262</v>
      </c>
      <c r="D144" t="s">
        <v>288</v>
      </c>
      <c r="E144" t="s">
        <v>90</v>
      </c>
      <c r="F144">
        <v>31674</v>
      </c>
      <c r="G144" t="s">
        <v>31</v>
      </c>
      <c r="H144" t="s">
        <v>29</v>
      </c>
      <c r="I144" t="s">
        <v>121</v>
      </c>
      <c r="AC144" t="s">
        <v>3197</v>
      </c>
      <c r="AD144" t="s">
        <v>3197</v>
      </c>
      <c r="AE144" t="s">
        <v>3197</v>
      </c>
      <c r="AF144" t="s">
        <v>3197</v>
      </c>
    </row>
    <row r="145" spans="1:32" ht="17.25" customHeight="1" x14ac:dyDescent="0.25">
      <c r="A145">
        <v>338701</v>
      </c>
      <c r="B145" t="s">
        <v>3013</v>
      </c>
      <c r="C145" t="s">
        <v>242</v>
      </c>
      <c r="D145" t="s">
        <v>820</v>
      </c>
      <c r="E145" t="s">
        <v>89</v>
      </c>
      <c r="F145">
        <v>34700</v>
      </c>
      <c r="G145" t="s">
        <v>31</v>
      </c>
      <c r="H145" t="s">
        <v>29</v>
      </c>
      <c r="I145" t="s">
        <v>121</v>
      </c>
    </row>
    <row r="146" spans="1:32" ht="17.25" customHeight="1" x14ac:dyDescent="0.25">
      <c r="A146">
        <v>337838</v>
      </c>
      <c r="B146" t="s">
        <v>2471</v>
      </c>
      <c r="C146" t="s">
        <v>262</v>
      </c>
      <c r="D146" t="s">
        <v>325</v>
      </c>
      <c r="E146" t="s">
        <v>90</v>
      </c>
      <c r="F146">
        <v>36165</v>
      </c>
      <c r="G146" t="s">
        <v>43</v>
      </c>
      <c r="H146" t="s">
        <v>29</v>
      </c>
      <c r="I146" t="s">
        <v>121</v>
      </c>
      <c r="V146" t="s">
        <v>3210</v>
      </c>
      <c r="AC146" t="s">
        <v>3197</v>
      </c>
      <c r="AD146" t="s">
        <v>3197</v>
      </c>
      <c r="AE146" t="s">
        <v>3197</v>
      </c>
      <c r="AF146" t="s">
        <v>3197</v>
      </c>
    </row>
    <row r="147" spans="1:32" ht="17.25" customHeight="1" x14ac:dyDescent="0.25">
      <c r="A147">
        <v>337839</v>
      </c>
      <c r="B147" t="s">
        <v>2713</v>
      </c>
      <c r="C147" t="s">
        <v>258</v>
      </c>
      <c r="D147" t="s">
        <v>537</v>
      </c>
      <c r="E147" t="s">
        <v>90</v>
      </c>
      <c r="F147">
        <v>34726</v>
      </c>
      <c r="G147" t="s">
        <v>257</v>
      </c>
      <c r="H147" t="s">
        <v>29</v>
      </c>
      <c r="I147" t="s">
        <v>121</v>
      </c>
      <c r="J147" t="s">
        <v>1081</v>
      </c>
      <c r="L147" t="s">
        <v>43</v>
      </c>
      <c r="AE147" t="s">
        <v>3197</v>
      </c>
      <c r="AF147" t="s">
        <v>3197</v>
      </c>
    </row>
    <row r="148" spans="1:32" ht="17.25" customHeight="1" x14ac:dyDescent="0.25">
      <c r="A148">
        <v>337850</v>
      </c>
      <c r="B148" t="s">
        <v>2347</v>
      </c>
      <c r="C148" t="s">
        <v>451</v>
      </c>
      <c r="D148" t="s">
        <v>254</v>
      </c>
      <c r="E148" t="s">
        <v>89</v>
      </c>
      <c r="F148">
        <v>34182</v>
      </c>
      <c r="G148" t="s">
        <v>453</v>
      </c>
      <c r="H148" t="s">
        <v>29</v>
      </c>
      <c r="I148" t="s">
        <v>121</v>
      </c>
      <c r="V148" t="s">
        <v>3210</v>
      </c>
      <c r="AD148" t="s">
        <v>3197</v>
      </c>
      <c r="AE148" t="s">
        <v>3197</v>
      </c>
      <c r="AF148" t="s">
        <v>3197</v>
      </c>
    </row>
    <row r="149" spans="1:32" ht="17.25" customHeight="1" x14ac:dyDescent="0.25">
      <c r="A149">
        <v>332447</v>
      </c>
      <c r="B149" t="s">
        <v>2062</v>
      </c>
      <c r="C149" t="s">
        <v>1704</v>
      </c>
      <c r="D149" t="s">
        <v>355</v>
      </c>
      <c r="E149" t="s">
        <v>90</v>
      </c>
      <c r="F149">
        <v>36526</v>
      </c>
      <c r="G149" t="s">
        <v>31</v>
      </c>
      <c r="H149" t="s">
        <v>29</v>
      </c>
      <c r="I149" t="s">
        <v>121</v>
      </c>
      <c r="V149" t="s">
        <v>3796</v>
      </c>
      <c r="AC149" t="s">
        <v>3197</v>
      </c>
      <c r="AD149" t="s">
        <v>3197</v>
      </c>
      <c r="AE149" t="s">
        <v>3197</v>
      </c>
      <c r="AF149" t="s">
        <v>3197</v>
      </c>
    </row>
    <row r="150" spans="1:32" ht="17.25" customHeight="1" x14ac:dyDescent="0.25">
      <c r="A150">
        <v>338827</v>
      </c>
      <c r="B150" t="s">
        <v>2236</v>
      </c>
      <c r="C150" t="s">
        <v>357</v>
      </c>
      <c r="D150" t="s">
        <v>398</v>
      </c>
      <c r="E150" t="s">
        <v>90</v>
      </c>
      <c r="F150">
        <v>29534</v>
      </c>
      <c r="G150" t="s">
        <v>43</v>
      </c>
      <c r="H150" t="s">
        <v>29</v>
      </c>
      <c r="I150" t="s">
        <v>121</v>
      </c>
      <c r="AC150" t="s">
        <v>3197</v>
      </c>
      <c r="AD150" t="s">
        <v>3197</v>
      </c>
      <c r="AE150" t="s">
        <v>3197</v>
      </c>
      <c r="AF150" t="s">
        <v>3197</v>
      </c>
    </row>
    <row r="151" spans="1:32" ht="17.25" customHeight="1" x14ac:dyDescent="0.25">
      <c r="A151">
        <v>338816</v>
      </c>
      <c r="B151" t="s">
        <v>2774</v>
      </c>
      <c r="C151" t="s">
        <v>334</v>
      </c>
      <c r="D151" t="s">
        <v>332</v>
      </c>
      <c r="E151" t="s">
        <v>89</v>
      </c>
      <c r="F151">
        <v>36642</v>
      </c>
      <c r="G151" t="s">
        <v>2775</v>
      </c>
      <c r="H151" t="s">
        <v>29</v>
      </c>
      <c r="I151" t="s">
        <v>121</v>
      </c>
      <c r="AC151" t="s">
        <v>3197</v>
      </c>
      <c r="AD151" t="s">
        <v>3197</v>
      </c>
      <c r="AE151" t="s">
        <v>3197</v>
      </c>
      <c r="AF151" t="s">
        <v>3197</v>
      </c>
    </row>
    <row r="152" spans="1:32" ht="17.25" customHeight="1" x14ac:dyDescent="0.25">
      <c r="A152">
        <v>338828</v>
      </c>
      <c r="B152" t="s">
        <v>2814</v>
      </c>
      <c r="C152" t="s">
        <v>262</v>
      </c>
      <c r="D152" t="s">
        <v>436</v>
      </c>
      <c r="E152" t="s">
        <v>90</v>
      </c>
      <c r="F152">
        <v>33335</v>
      </c>
      <c r="G152" t="s">
        <v>833</v>
      </c>
      <c r="H152" t="s">
        <v>29</v>
      </c>
      <c r="I152" t="s">
        <v>121</v>
      </c>
      <c r="AC152" t="s">
        <v>3197</v>
      </c>
      <c r="AD152" t="s">
        <v>3197</v>
      </c>
      <c r="AE152" t="s">
        <v>3197</v>
      </c>
      <c r="AF152" t="s">
        <v>3197</v>
      </c>
    </row>
    <row r="153" spans="1:32" ht="17.25" customHeight="1" x14ac:dyDescent="0.25">
      <c r="A153">
        <v>338829</v>
      </c>
      <c r="B153" t="s">
        <v>3035</v>
      </c>
      <c r="C153" t="s">
        <v>2294</v>
      </c>
      <c r="D153" t="s">
        <v>435</v>
      </c>
      <c r="E153" t="s">
        <v>90</v>
      </c>
      <c r="F153">
        <v>34789</v>
      </c>
      <c r="G153" t="s">
        <v>31</v>
      </c>
      <c r="H153" t="s">
        <v>29</v>
      </c>
      <c r="I153" t="s">
        <v>121</v>
      </c>
      <c r="AD153" t="s">
        <v>3197</v>
      </c>
      <c r="AE153" t="s">
        <v>3197</v>
      </c>
      <c r="AF153" t="s">
        <v>3197</v>
      </c>
    </row>
    <row r="154" spans="1:32" ht="17.25" customHeight="1" x14ac:dyDescent="0.25">
      <c r="A154">
        <v>337505</v>
      </c>
      <c r="B154" t="s">
        <v>2715</v>
      </c>
      <c r="C154" t="s">
        <v>262</v>
      </c>
      <c r="D154" t="s">
        <v>373</v>
      </c>
      <c r="E154" t="s">
        <v>90</v>
      </c>
      <c r="F154">
        <v>32894</v>
      </c>
      <c r="G154" t="s">
        <v>527</v>
      </c>
      <c r="H154" t="s">
        <v>29</v>
      </c>
      <c r="I154" t="s">
        <v>121</v>
      </c>
      <c r="V154" t="s">
        <v>3797</v>
      </c>
      <c r="AC154" t="s">
        <v>3197</v>
      </c>
      <c r="AD154" t="s">
        <v>3197</v>
      </c>
      <c r="AE154" t="s">
        <v>3197</v>
      </c>
      <c r="AF154" t="s">
        <v>3197</v>
      </c>
    </row>
    <row r="155" spans="1:32" ht="17.25" customHeight="1" x14ac:dyDescent="0.25">
      <c r="A155">
        <v>337506</v>
      </c>
      <c r="B155" t="s">
        <v>2457</v>
      </c>
      <c r="C155" t="s">
        <v>2458</v>
      </c>
      <c r="D155" t="s">
        <v>1869</v>
      </c>
      <c r="E155" t="s">
        <v>89</v>
      </c>
      <c r="F155">
        <v>33116</v>
      </c>
      <c r="G155" t="s">
        <v>2459</v>
      </c>
      <c r="H155" t="s">
        <v>29</v>
      </c>
      <c r="I155" t="s">
        <v>121</v>
      </c>
      <c r="V155" t="s">
        <v>3210</v>
      </c>
    </row>
    <row r="156" spans="1:32" ht="17.25" customHeight="1" x14ac:dyDescent="0.25">
      <c r="A156">
        <v>338833</v>
      </c>
      <c r="B156" t="s">
        <v>3111</v>
      </c>
      <c r="C156" t="s">
        <v>3112</v>
      </c>
      <c r="D156" t="s">
        <v>287</v>
      </c>
      <c r="E156" t="s">
        <v>90</v>
      </c>
      <c r="F156">
        <v>32525</v>
      </c>
      <c r="G156" t="s">
        <v>31</v>
      </c>
      <c r="H156" t="s">
        <v>29</v>
      </c>
      <c r="I156" t="s">
        <v>121</v>
      </c>
      <c r="AD156" t="s">
        <v>3197</v>
      </c>
      <c r="AE156" t="s">
        <v>3197</v>
      </c>
      <c r="AF156" t="s">
        <v>3197</v>
      </c>
    </row>
    <row r="157" spans="1:32" ht="17.25" customHeight="1" x14ac:dyDescent="0.25">
      <c r="A157">
        <v>338836</v>
      </c>
      <c r="B157" t="s">
        <v>2723</v>
      </c>
      <c r="C157" t="s">
        <v>258</v>
      </c>
      <c r="D157" t="s">
        <v>699</v>
      </c>
      <c r="E157" t="s">
        <v>90</v>
      </c>
      <c r="F157">
        <v>27904</v>
      </c>
      <c r="G157" t="s">
        <v>626</v>
      </c>
      <c r="H157" t="s">
        <v>29</v>
      </c>
      <c r="I157" t="s">
        <v>121</v>
      </c>
      <c r="AC157" t="s">
        <v>3197</v>
      </c>
      <c r="AD157" t="s">
        <v>3197</v>
      </c>
      <c r="AE157" t="s">
        <v>3197</v>
      </c>
      <c r="AF157" t="s">
        <v>3197</v>
      </c>
    </row>
    <row r="158" spans="1:32" ht="17.25" customHeight="1" x14ac:dyDescent="0.25">
      <c r="A158">
        <v>337232</v>
      </c>
      <c r="B158" t="s">
        <v>2677</v>
      </c>
      <c r="C158" t="s">
        <v>592</v>
      </c>
      <c r="D158" t="s">
        <v>516</v>
      </c>
      <c r="E158" t="s">
        <v>90</v>
      </c>
      <c r="F158">
        <v>26853</v>
      </c>
      <c r="G158" t="s">
        <v>456</v>
      </c>
      <c r="H158" t="s">
        <v>29</v>
      </c>
      <c r="I158" t="s">
        <v>121</v>
      </c>
      <c r="J158" t="s">
        <v>1081</v>
      </c>
      <c r="L158" t="s">
        <v>43</v>
      </c>
      <c r="AF158" t="s">
        <v>3197</v>
      </c>
    </row>
    <row r="159" spans="1:32" ht="17.25" customHeight="1" x14ac:dyDescent="0.25">
      <c r="A159">
        <v>338576</v>
      </c>
      <c r="B159" t="s">
        <v>2720</v>
      </c>
      <c r="C159" t="s">
        <v>812</v>
      </c>
      <c r="D159" t="s">
        <v>245</v>
      </c>
      <c r="E159" t="s">
        <v>90</v>
      </c>
      <c r="F159">
        <v>29970</v>
      </c>
      <c r="G159" t="s">
        <v>31</v>
      </c>
      <c r="H159" t="s">
        <v>29</v>
      </c>
      <c r="I159" t="s">
        <v>121</v>
      </c>
      <c r="AC159" t="s">
        <v>3197</v>
      </c>
      <c r="AD159" t="s">
        <v>3197</v>
      </c>
      <c r="AE159" t="s">
        <v>3197</v>
      </c>
      <c r="AF159" t="s">
        <v>3197</v>
      </c>
    </row>
    <row r="160" spans="1:32" ht="17.25" customHeight="1" x14ac:dyDescent="0.25">
      <c r="A160">
        <v>337511</v>
      </c>
      <c r="B160" t="s">
        <v>2533</v>
      </c>
      <c r="C160" t="s">
        <v>2534</v>
      </c>
      <c r="D160" t="s">
        <v>2535</v>
      </c>
      <c r="E160" t="s">
        <v>90</v>
      </c>
      <c r="F160">
        <v>26304</v>
      </c>
      <c r="G160" t="s">
        <v>224</v>
      </c>
      <c r="H160" t="s">
        <v>29</v>
      </c>
      <c r="I160" t="s">
        <v>121</v>
      </c>
      <c r="V160" t="s">
        <v>3210</v>
      </c>
      <c r="AC160" t="s">
        <v>3197</v>
      </c>
      <c r="AD160" t="s">
        <v>3197</v>
      </c>
      <c r="AE160" t="s">
        <v>3197</v>
      </c>
      <c r="AF160" t="s">
        <v>3197</v>
      </c>
    </row>
    <row r="161" spans="1:32" ht="17.25" customHeight="1" x14ac:dyDescent="0.25">
      <c r="A161">
        <v>338569</v>
      </c>
      <c r="B161" t="s">
        <v>2794</v>
      </c>
      <c r="C161" t="s">
        <v>861</v>
      </c>
      <c r="D161" t="s">
        <v>245</v>
      </c>
      <c r="E161" t="s">
        <v>89</v>
      </c>
      <c r="F161">
        <v>34432</v>
      </c>
      <c r="G161" t="s">
        <v>738</v>
      </c>
      <c r="H161" t="s">
        <v>29</v>
      </c>
      <c r="I161" t="s">
        <v>121</v>
      </c>
      <c r="AC161" t="s">
        <v>3197</v>
      </c>
      <c r="AD161" t="s">
        <v>3197</v>
      </c>
      <c r="AE161" t="s">
        <v>3197</v>
      </c>
      <c r="AF161" t="s">
        <v>3197</v>
      </c>
    </row>
    <row r="162" spans="1:32" ht="17.25" customHeight="1" x14ac:dyDescent="0.25">
      <c r="A162">
        <v>335391</v>
      </c>
      <c r="B162" t="s">
        <v>1219</v>
      </c>
      <c r="C162" t="s">
        <v>258</v>
      </c>
      <c r="D162" t="s">
        <v>283</v>
      </c>
      <c r="E162" t="s">
        <v>89</v>
      </c>
      <c r="F162">
        <v>33615</v>
      </c>
      <c r="G162" t="s">
        <v>31</v>
      </c>
      <c r="H162" t="s">
        <v>29</v>
      </c>
      <c r="I162" t="s">
        <v>121</v>
      </c>
      <c r="V162" t="s">
        <v>3215</v>
      </c>
      <c r="AC162" t="s">
        <v>3197</v>
      </c>
      <c r="AD162" t="s">
        <v>3197</v>
      </c>
      <c r="AE162" t="s">
        <v>3197</v>
      </c>
      <c r="AF162" t="s">
        <v>3197</v>
      </c>
    </row>
    <row r="163" spans="1:32" ht="17.25" customHeight="1" x14ac:dyDescent="0.25">
      <c r="A163">
        <v>338572</v>
      </c>
      <c r="B163" t="s">
        <v>2912</v>
      </c>
      <c r="C163" t="s">
        <v>242</v>
      </c>
      <c r="D163" t="s">
        <v>1415</v>
      </c>
      <c r="E163" t="s">
        <v>89</v>
      </c>
      <c r="F163">
        <v>34530</v>
      </c>
      <c r="G163" t="s">
        <v>31</v>
      </c>
      <c r="H163" t="s">
        <v>29</v>
      </c>
      <c r="I163" t="s">
        <v>121</v>
      </c>
      <c r="AF163" t="s">
        <v>3197</v>
      </c>
    </row>
    <row r="164" spans="1:32" ht="17.25" customHeight="1" x14ac:dyDescent="0.25">
      <c r="A164">
        <v>337497</v>
      </c>
      <c r="B164" t="s">
        <v>2495</v>
      </c>
      <c r="C164" t="s">
        <v>233</v>
      </c>
      <c r="D164" t="s">
        <v>745</v>
      </c>
      <c r="E164" t="s">
        <v>89</v>
      </c>
      <c r="F164">
        <v>35459</v>
      </c>
      <c r="G164" t="s">
        <v>60</v>
      </c>
      <c r="H164" t="s">
        <v>29</v>
      </c>
      <c r="I164" t="s">
        <v>121</v>
      </c>
      <c r="V164" t="s">
        <v>3210</v>
      </c>
      <c r="AC164" t="s">
        <v>3197</v>
      </c>
      <c r="AD164" t="s">
        <v>3197</v>
      </c>
      <c r="AE164" t="s">
        <v>3197</v>
      </c>
      <c r="AF164" t="s">
        <v>3197</v>
      </c>
    </row>
    <row r="165" spans="1:32" ht="17.25" customHeight="1" x14ac:dyDescent="0.25">
      <c r="A165">
        <v>338986</v>
      </c>
      <c r="B165" t="s">
        <v>3162</v>
      </c>
      <c r="C165" t="s">
        <v>751</v>
      </c>
      <c r="D165" t="s">
        <v>302</v>
      </c>
      <c r="E165" t="s">
        <v>89</v>
      </c>
      <c r="F165">
        <v>33899</v>
      </c>
      <c r="G165" t="s">
        <v>3163</v>
      </c>
      <c r="H165" t="s">
        <v>29</v>
      </c>
      <c r="I165" t="s">
        <v>121</v>
      </c>
      <c r="AD165" t="s">
        <v>3197</v>
      </c>
      <c r="AE165" t="s">
        <v>3197</v>
      </c>
      <c r="AF165" t="s">
        <v>3197</v>
      </c>
    </row>
    <row r="166" spans="1:32" ht="17.25" customHeight="1" x14ac:dyDescent="0.25">
      <c r="A166">
        <v>338571</v>
      </c>
      <c r="B166" t="s">
        <v>2591</v>
      </c>
      <c r="C166" t="s">
        <v>313</v>
      </c>
      <c r="D166" t="s">
        <v>340</v>
      </c>
      <c r="E166" t="s">
        <v>89</v>
      </c>
      <c r="F166">
        <v>36596</v>
      </c>
      <c r="G166" t="s">
        <v>522</v>
      </c>
      <c r="H166" t="s">
        <v>29</v>
      </c>
      <c r="I166" t="s">
        <v>121</v>
      </c>
      <c r="AC166" t="s">
        <v>3197</v>
      </c>
      <c r="AD166" t="s">
        <v>3197</v>
      </c>
      <c r="AE166" t="s">
        <v>3197</v>
      </c>
      <c r="AF166" t="s">
        <v>3197</v>
      </c>
    </row>
    <row r="167" spans="1:32" ht="17.25" customHeight="1" x14ac:dyDescent="0.25">
      <c r="A167">
        <v>337490</v>
      </c>
      <c r="B167" t="s">
        <v>2058</v>
      </c>
      <c r="C167" t="s">
        <v>376</v>
      </c>
      <c r="D167" t="s">
        <v>628</v>
      </c>
      <c r="E167" t="s">
        <v>89</v>
      </c>
      <c r="F167">
        <v>29221</v>
      </c>
      <c r="G167" t="s">
        <v>31</v>
      </c>
      <c r="H167" t="s">
        <v>29</v>
      </c>
      <c r="I167" t="s">
        <v>121</v>
      </c>
      <c r="J167" t="s">
        <v>1081</v>
      </c>
      <c r="L167" t="s">
        <v>43</v>
      </c>
      <c r="V167" t="s">
        <v>3210</v>
      </c>
      <c r="AE167" t="s">
        <v>3197</v>
      </c>
      <c r="AF167" t="s">
        <v>3197</v>
      </c>
    </row>
    <row r="168" spans="1:32" ht="17.25" customHeight="1" x14ac:dyDescent="0.25">
      <c r="A168">
        <v>338573</v>
      </c>
      <c r="B168" t="s">
        <v>839</v>
      </c>
      <c r="C168" t="s">
        <v>258</v>
      </c>
      <c r="D168" t="s">
        <v>358</v>
      </c>
      <c r="E168" t="s">
        <v>89</v>
      </c>
      <c r="F168">
        <v>36586</v>
      </c>
      <c r="G168" t="s">
        <v>50</v>
      </c>
      <c r="H168" t="s">
        <v>29</v>
      </c>
      <c r="I168" t="s">
        <v>121</v>
      </c>
      <c r="J168" t="s">
        <v>27</v>
      </c>
      <c r="L168" t="s">
        <v>43</v>
      </c>
    </row>
    <row r="169" spans="1:32" ht="17.25" customHeight="1" x14ac:dyDescent="0.25">
      <c r="A169">
        <v>338166</v>
      </c>
      <c r="B169" t="s">
        <v>2417</v>
      </c>
      <c r="C169" t="s">
        <v>291</v>
      </c>
      <c r="D169" t="s">
        <v>245</v>
      </c>
      <c r="E169" t="s">
        <v>90</v>
      </c>
      <c r="F169">
        <v>34414</v>
      </c>
      <c r="G169" t="s">
        <v>60</v>
      </c>
      <c r="H169" t="s">
        <v>29</v>
      </c>
      <c r="I169" t="s">
        <v>121</v>
      </c>
      <c r="J169" t="s">
        <v>1081</v>
      </c>
      <c r="L169" t="s">
        <v>43</v>
      </c>
      <c r="V169" t="s">
        <v>3210</v>
      </c>
      <c r="AF169" t="s">
        <v>3197</v>
      </c>
    </row>
    <row r="170" spans="1:32" ht="17.25" customHeight="1" x14ac:dyDescent="0.25">
      <c r="A170">
        <v>336612</v>
      </c>
      <c r="B170" t="s">
        <v>1537</v>
      </c>
      <c r="C170" t="s">
        <v>361</v>
      </c>
      <c r="D170" t="s">
        <v>1538</v>
      </c>
      <c r="E170" t="s">
        <v>90</v>
      </c>
      <c r="F170">
        <v>34700</v>
      </c>
      <c r="G170" t="s">
        <v>31</v>
      </c>
      <c r="H170" t="s">
        <v>29</v>
      </c>
      <c r="I170" t="s">
        <v>121</v>
      </c>
      <c r="V170" t="s">
        <v>3215</v>
      </c>
      <c r="AC170" t="s">
        <v>3197</v>
      </c>
      <c r="AD170" t="s">
        <v>3197</v>
      </c>
      <c r="AE170" t="s">
        <v>3197</v>
      </c>
      <c r="AF170" t="s">
        <v>3197</v>
      </c>
    </row>
    <row r="171" spans="1:32" ht="17.25" customHeight="1" x14ac:dyDescent="0.25">
      <c r="A171">
        <v>338831</v>
      </c>
      <c r="B171" t="s">
        <v>3141</v>
      </c>
      <c r="C171" t="s">
        <v>233</v>
      </c>
      <c r="D171" t="s">
        <v>1395</v>
      </c>
      <c r="E171" t="s">
        <v>89</v>
      </c>
      <c r="F171">
        <v>36191</v>
      </c>
      <c r="G171" t="s">
        <v>3142</v>
      </c>
      <c r="H171" t="s">
        <v>29</v>
      </c>
      <c r="I171" t="s">
        <v>121</v>
      </c>
      <c r="AD171" t="s">
        <v>3197</v>
      </c>
      <c r="AE171" t="s">
        <v>3197</v>
      </c>
      <c r="AF171" t="s">
        <v>3197</v>
      </c>
    </row>
    <row r="172" spans="1:32" ht="17.25" customHeight="1" x14ac:dyDescent="0.25">
      <c r="A172">
        <v>338820</v>
      </c>
      <c r="B172" t="s">
        <v>3113</v>
      </c>
      <c r="C172" t="s">
        <v>242</v>
      </c>
      <c r="D172" t="s">
        <v>537</v>
      </c>
      <c r="E172" t="s">
        <v>90</v>
      </c>
      <c r="F172">
        <v>33320</v>
      </c>
      <c r="G172" t="s">
        <v>31</v>
      </c>
      <c r="H172" t="s">
        <v>29</v>
      </c>
      <c r="I172" t="s">
        <v>121</v>
      </c>
      <c r="J172" t="s">
        <v>1081</v>
      </c>
      <c r="L172" t="s">
        <v>86</v>
      </c>
    </row>
    <row r="173" spans="1:32" ht="17.25" customHeight="1" x14ac:dyDescent="0.25">
      <c r="A173">
        <v>338822</v>
      </c>
      <c r="B173" t="s">
        <v>2813</v>
      </c>
      <c r="C173" t="s">
        <v>517</v>
      </c>
      <c r="D173" t="s">
        <v>439</v>
      </c>
      <c r="E173" t="s">
        <v>90</v>
      </c>
      <c r="F173">
        <v>34751</v>
      </c>
      <c r="G173" t="s">
        <v>456</v>
      </c>
      <c r="H173" t="s">
        <v>29</v>
      </c>
      <c r="I173" t="s">
        <v>121</v>
      </c>
      <c r="AC173" t="s">
        <v>3197</v>
      </c>
      <c r="AD173" t="s">
        <v>3197</v>
      </c>
      <c r="AE173" t="s">
        <v>3197</v>
      </c>
      <c r="AF173" t="s">
        <v>3197</v>
      </c>
    </row>
    <row r="174" spans="1:32" ht="17.25" customHeight="1" x14ac:dyDescent="0.25">
      <c r="A174">
        <v>338981</v>
      </c>
      <c r="B174" t="s">
        <v>3131</v>
      </c>
      <c r="C174" t="s">
        <v>502</v>
      </c>
      <c r="D174" t="s">
        <v>372</v>
      </c>
      <c r="E174" t="s">
        <v>90</v>
      </c>
      <c r="F174">
        <v>35809</v>
      </c>
      <c r="G174" t="s">
        <v>31</v>
      </c>
      <c r="H174" t="s">
        <v>29</v>
      </c>
      <c r="I174" t="s">
        <v>121</v>
      </c>
      <c r="AC174" t="s">
        <v>3197</v>
      </c>
      <c r="AD174" t="s">
        <v>3197</v>
      </c>
      <c r="AE174" t="s">
        <v>3197</v>
      </c>
      <c r="AF174" t="s">
        <v>3197</v>
      </c>
    </row>
    <row r="175" spans="1:32" ht="17.25" customHeight="1" x14ac:dyDescent="0.25">
      <c r="A175">
        <v>338840</v>
      </c>
      <c r="B175" t="s">
        <v>2724</v>
      </c>
      <c r="C175" t="s">
        <v>541</v>
      </c>
      <c r="D175" t="s">
        <v>382</v>
      </c>
      <c r="E175" t="s">
        <v>90</v>
      </c>
      <c r="F175">
        <v>33440</v>
      </c>
      <c r="G175" t="s">
        <v>224</v>
      </c>
      <c r="H175" t="s">
        <v>29</v>
      </c>
      <c r="I175" t="s">
        <v>121</v>
      </c>
    </row>
    <row r="176" spans="1:32" ht="17.25" customHeight="1" x14ac:dyDescent="0.25">
      <c r="A176">
        <v>337503</v>
      </c>
      <c r="B176" t="s">
        <v>2404</v>
      </c>
      <c r="C176" t="s">
        <v>258</v>
      </c>
      <c r="D176" t="s">
        <v>464</v>
      </c>
      <c r="E176" t="s">
        <v>89</v>
      </c>
      <c r="F176">
        <v>35993</v>
      </c>
      <c r="G176" t="s">
        <v>31</v>
      </c>
      <c r="H176" t="s">
        <v>29</v>
      </c>
      <c r="I176" t="s">
        <v>121</v>
      </c>
      <c r="V176" t="s">
        <v>3210</v>
      </c>
      <c r="AC176" t="s">
        <v>3197</v>
      </c>
      <c r="AD176" t="s">
        <v>3197</v>
      </c>
      <c r="AE176" t="s">
        <v>3197</v>
      </c>
      <c r="AF176" t="s">
        <v>3197</v>
      </c>
    </row>
    <row r="177" spans="1:32" ht="17.25" customHeight="1" x14ac:dyDescent="0.25">
      <c r="A177">
        <v>337397</v>
      </c>
      <c r="B177" t="s">
        <v>1617</v>
      </c>
      <c r="C177" t="s">
        <v>225</v>
      </c>
      <c r="D177" t="s">
        <v>295</v>
      </c>
      <c r="E177" t="s">
        <v>90</v>
      </c>
      <c r="F177">
        <v>32436</v>
      </c>
      <c r="G177" t="s">
        <v>77</v>
      </c>
      <c r="H177" t="s">
        <v>29</v>
      </c>
      <c r="I177" t="s">
        <v>121</v>
      </c>
      <c r="J177" t="s">
        <v>1081</v>
      </c>
      <c r="L177" t="s">
        <v>68</v>
      </c>
      <c r="V177" t="s">
        <v>3210</v>
      </c>
      <c r="AE177" t="s">
        <v>3197</v>
      </c>
      <c r="AF177" t="s">
        <v>3197</v>
      </c>
    </row>
    <row r="178" spans="1:32" ht="17.25" customHeight="1" x14ac:dyDescent="0.25">
      <c r="A178">
        <v>317926</v>
      </c>
      <c r="B178" t="s">
        <v>1977</v>
      </c>
      <c r="C178" t="s">
        <v>407</v>
      </c>
      <c r="D178" t="s">
        <v>243</v>
      </c>
      <c r="E178" t="s">
        <v>89</v>
      </c>
      <c r="F178">
        <v>32639</v>
      </c>
      <c r="G178" t="s">
        <v>74</v>
      </c>
      <c r="H178" t="s">
        <v>29</v>
      </c>
      <c r="I178" t="s">
        <v>121</v>
      </c>
      <c r="V178" t="s">
        <v>3210</v>
      </c>
      <c r="AC178" t="s">
        <v>3197</v>
      </c>
      <c r="AD178" t="s">
        <v>3197</v>
      </c>
      <c r="AE178" t="s">
        <v>3197</v>
      </c>
      <c r="AF178" t="s">
        <v>3197</v>
      </c>
    </row>
    <row r="179" spans="1:32" ht="17.25" customHeight="1" x14ac:dyDescent="0.25">
      <c r="A179">
        <v>337463</v>
      </c>
      <c r="B179" t="s">
        <v>2151</v>
      </c>
      <c r="C179" t="s">
        <v>255</v>
      </c>
      <c r="D179" t="s">
        <v>975</v>
      </c>
      <c r="E179" t="s">
        <v>89</v>
      </c>
      <c r="F179">
        <v>34219</v>
      </c>
      <c r="G179" t="s">
        <v>2152</v>
      </c>
      <c r="H179" t="s">
        <v>29</v>
      </c>
      <c r="I179" t="s">
        <v>121</v>
      </c>
      <c r="V179" t="s">
        <v>3210</v>
      </c>
      <c r="AC179" t="s">
        <v>3197</v>
      </c>
      <c r="AD179" t="s">
        <v>3197</v>
      </c>
      <c r="AE179" t="s">
        <v>3197</v>
      </c>
      <c r="AF179" t="s">
        <v>3197</v>
      </c>
    </row>
    <row r="180" spans="1:32" ht="17.25" customHeight="1" x14ac:dyDescent="0.25">
      <c r="A180">
        <v>337466</v>
      </c>
      <c r="B180" t="s">
        <v>2018</v>
      </c>
      <c r="C180" t="s">
        <v>2019</v>
      </c>
      <c r="D180" t="s">
        <v>1436</v>
      </c>
      <c r="E180" t="s">
        <v>90</v>
      </c>
      <c r="F180">
        <v>36689</v>
      </c>
      <c r="G180" t="s">
        <v>224</v>
      </c>
      <c r="H180" t="s">
        <v>29</v>
      </c>
      <c r="I180" t="s">
        <v>121</v>
      </c>
      <c r="V180" t="s">
        <v>3210</v>
      </c>
      <c r="AC180" t="s">
        <v>3197</v>
      </c>
      <c r="AD180" t="s">
        <v>3197</v>
      </c>
      <c r="AE180" t="s">
        <v>3197</v>
      </c>
      <c r="AF180" t="s">
        <v>3197</v>
      </c>
    </row>
    <row r="181" spans="1:32" ht="17.25" customHeight="1" x14ac:dyDescent="0.25">
      <c r="A181">
        <v>316895</v>
      </c>
      <c r="B181" t="s">
        <v>2067</v>
      </c>
      <c r="C181" t="s">
        <v>1079</v>
      </c>
      <c r="D181" t="s">
        <v>223</v>
      </c>
      <c r="E181" t="s">
        <v>90</v>
      </c>
      <c r="F181">
        <v>28524</v>
      </c>
      <c r="G181" t="s">
        <v>626</v>
      </c>
      <c r="H181" t="s">
        <v>29</v>
      </c>
      <c r="I181" t="s">
        <v>121</v>
      </c>
      <c r="J181" t="s">
        <v>1081</v>
      </c>
      <c r="L181" t="s">
        <v>60</v>
      </c>
      <c r="V181" t="s">
        <v>3214</v>
      </c>
      <c r="AE181" t="s">
        <v>3197</v>
      </c>
      <c r="AF181" t="s">
        <v>3197</v>
      </c>
    </row>
    <row r="182" spans="1:32" ht="17.25" customHeight="1" x14ac:dyDescent="0.25">
      <c r="A182">
        <v>336899</v>
      </c>
      <c r="B182" t="s">
        <v>2951</v>
      </c>
      <c r="C182" t="s">
        <v>357</v>
      </c>
      <c r="D182" t="s">
        <v>749</v>
      </c>
      <c r="E182" t="s">
        <v>90</v>
      </c>
      <c r="F182">
        <v>34818</v>
      </c>
      <c r="G182" t="s">
        <v>392</v>
      </c>
      <c r="H182" t="s">
        <v>29</v>
      </c>
      <c r="I182" t="s">
        <v>121</v>
      </c>
      <c r="J182" t="s">
        <v>1081</v>
      </c>
      <c r="L182" t="s">
        <v>43</v>
      </c>
      <c r="V182" t="s">
        <v>3797</v>
      </c>
      <c r="AE182" t="s">
        <v>3197</v>
      </c>
      <c r="AF182" t="s">
        <v>3197</v>
      </c>
    </row>
    <row r="183" spans="1:32" ht="17.25" customHeight="1" x14ac:dyDescent="0.25">
      <c r="A183">
        <v>338713</v>
      </c>
      <c r="B183" t="s">
        <v>2799</v>
      </c>
      <c r="C183" t="s">
        <v>244</v>
      </c>
      <c r="D183" t="s">
        <v>1586</v>
      </c>
      <c r="E183" t="s">
        <v>89</v>
      </c>
      <c r="F183">
        <v>31676</v>
      </c>
      <c r="G183" t="s">
        <v>2800</v>
      </c>
      <c r="H183" t="s">
        <v>29</v>
      </c>
      <c r="I183" t="s">
        <v>121</v>
      </c>
      <c r="AC183" t="s">
        <v>3197</v>
      </c>
      <c r="AD183" t="s">
        <v>3197</v>
      </c>
      <c r="AE183" t="s">
        <v>3197</v>
      </c>
      <c r="AF183" t="s">
        <v>3197</v>
      </c>
    </row>
    <row r="184" spans="1:32" ht="17.25" customHeight="1" x14ac:dyDescent="0.25">
      <c r="A184">
        <v>338718</v>
      </c>
      <c r="B184" t="s">
        <v>2986</v>
      </c>
      <c r="C184" t="s">
        <v>225</v>
      </c>
      <c r="D184" t="s">
        <v>699</v>
      </c>
      <c r="E184" t="s">
        <v>89</v>
      </c>
      <c r="F184">
        <v>32144</v>
      </c>
      <c r="G184" t="s">
        <v>237</v>
      </c>
      <c r="H184" t="s">
        <v>29</v>
      </c>
      <c r="I184" t="s">
        <v>121</v>
      </c>
      <c r="J184" t="s">
        <v>1081</v>
      </c>
      <c r="L184" t="s">
        <v>40</v>
      </c>
      <c r="AF184" t="s">
        <v>3197</v>
      </c>
    </row>
    <row r="185" spans="1:32" ht="17.25" customHeight="1" x14ac:dyDescent="0.25">
      <c r="A185">
        <v>338885</v>
      </c>
      <c r="B185" t="s">
        <v>3048</v>
      </c>
      <c r="C185" t="s">
        <v>980</v>
      </c>
      <c r="D185" t="s">
        <v>3049</v>
      </c>
      <c r="E185" t="s">
        <v>89</v>
      </c>
      <c r="F185">
        <v>33112</v>
      </c>
      <c r="G185" t="s">
        <v>3050</v>
      </c>
      <c r="H185" t="s">
        <v>29</v>
      </c>
      <c r="I185" t="s">
        <v>121</v>
      </c>
      <c r="J185" t="s">
        <v>1081</v>
      </c>
      <c r="L185" t="s">
        <v>80</v>
      </c>
      <c r="AE185" t="s">
        <v>3197</v>
      </c>
      <c r="AF185" t="s">
        <v>3197</v>
      </c>
    </row>
    <row r="186" spans="1:32" ht="17.25" customHeight="1" x14ac:dyDescent="0.25">
      <c r="A186">
        <v>337521</v>
      </c>
      <c r="B186" t="s">
        <v>1651</v>
      </c>
      <c r="C186" t="s">
        <v>430</v>
      </c>
      <c r="D186" t="s">
        <v>366</v>
      </c>
      <c r="E186" t="s">
        <v>89</v>
      </c>
      <c r="F186">
        <v>36972</v>
      </c>
      <c r="G186" t="s">
        <v>527</v>
      </c>
      <c r="H186" t="s">
        <v>29</v>
      </c>
      <c r="I186" t="s">
        <v>121</v>
      </c>
      <c r="V186" t="s">
        <v>3210</v>
      </c>
      <c r="AC186" t="s">
        <v>3197</v>
      </c>
      <c r="AD186" t="s">
        <v>3197</v>
      </c>
      <c r="AE186" t="s">
        <v>3197</v>
      </c>
      <c r="AF186" t="s">
        <v>3197</v>
      </c>
    </row>
    <row r="187" spans="1:32" ht="17.25" customHeight="1" x14ac:dyDescent="0.25">
      <c r="A187">
        <v>338721</v>
      </c>
      <c r="B187" t="s">
        <v>2616</v>
      </c>
      <c r="C187" t="s">
        <v>341</v>
      </c>
      <c r="D187" t="s">
        <v>1846</v>
      </c>
      <c r="E187" t="s">
        <v>90</v>
      </c>
      <c r="F187">
        <v>31784</v>
      </c>
      <c r="G187" t="s">
        <v>728</v>
      </c>
      <c r="H187" t="s">
        <v>29</v>
      </c>
      <c r="I187" t="s">
        <v>121</v>
      </c>
      <c r="J187" t="s">
        <v>1081</v>
      </c>
      <c r="L187" t="s">
        <v>60</v>
      </c>
      <c r="AE187" t="s">
        <v>3197</v>
      </c>
      <c r="AF187" t="s">
        <v>3197</v>
      </c>
    </row>
    <row r="188" spans="1:32" ht="17.25" customHeight="1" x14ac:dyDescent="0.25">
      <c r="A188">
        <v>338577</v>
      </c>
      <c r="B188" t="s">
        <v>2795</v>
      </c>
      <c r="C188" t="s">
        <v>242</v>
      </c>
      <c r="D188" t="s">
        <v>371</v>
      </c>
      <c r="E188" t="s">
        <v>89</v>
      </c>
      <c r="F188">
        <v>37257</v>
      </c>
      <c r="G188" t="s">
        <v>43</v>
      </c>
      <c r="H188" t="s">
        <v>29</v>
      </c>
      <c r="I188" t="s">
        <v>121</v>
      </c>
      <c r="AC188" t="s">
        <v>3197</v>
      </c>
      <c r="AD188" t="s">
        <v>3197</v>
      </c>
      <c r="AE188" t="s">
        <v>3197</v>
      </c>
      <c r="AF188" t="s">
        <v>3197</v>
      </c>
    </row>
    <row r="189" spans="1:32" ht="17.25" customHeight="1" x14ac:dyDescent="0.25">
      <c r="A189">
        <v>338723</v>
      </c>
      <c r="B189" t="s">
        <v>3094</v>
      </c>
      <c r="C189" t="s">
        <v>275</v>
      </c>
      <c r="D189" t="s">
        <v>509</v>
      </c>
      <c r="E189" t="s">
        <v>90</v>
      </c>
      <c r="F189">
        <v>34479</v>
      </c>
      <c r="G189" t="s">
        <v>712</v>
      </c>
      <c r="H189" t="s">
        <v>29</v>
      </c>
      <c r="I189" t="s">
        <v>121</v>
      </c>
      <c r="AD189" t="s">
        <v>3197</v>
      </c>
      <c r="AE189" t="s">
        <v>3197</v>
      </c>
      <c r="AF189" t="s">
        <v>3197</v>
      </c>
    </row>
    <row r="190" spans="1:32" ht="17.25" customHeight="1" x14ac:dyDescent="0.25">
      <c r="A190">
        <v>336155</v>
      </c>
      <c r="B190" t="s">
        <v>1406</v>
      </c>
      <c r="C190" t="s">
        <v>310</v>
      </c>
      <c r="D190" t="s">
        <v>764</v>
      </c>
      <c r="E190" t="s">
        <v>90</v>
      </c>
      <c r="F190">
        <v>30521</v>
      </c>
      <c r="G190" t="s">
        <v>728</v>
      </c>
      <c r="H190" t="s">
        <v>29</v>
      </c>
      <c r="I190" t="s">
        <v>121</v>
      </c>
      <c r="V190" t="s">
        <v>3215</v>
      </c>
      <c r="AC190" t="s">
        <v>3197</v>
      </c>
      <c r="AD190" t="s">
        <v>3197</v>
      </c>
      <c r="AE190" t="s">
        <v>3197</v>
      </c>
      <c r="AF190" t="s">
        <v>3197</v>
      </c>
    </row>
    <row r="191" spans="1:32" ht="17.25" customHeight="1" x14ac:dyDescent="0.25">
      <c r="A191">
        <v>338730</v>
      </c>
      <c r="B191" t="s">
        <v>2801</v>
      </c>
      <c r="C191" t="s">
        <v>258</v>
      </c>
      <c r="D191" t="s">
        <v>388</v>
      </c>
      <c r="E191" t="s">
        <v>90</v>
      </c>
      <c r="F191">
        <v>35634</v>
      </c>
      <c r="G191" t="s">
        <v>60</v>
      </c>
      <c r="H191" t="s">
        <v>29</v>
      </c>
      <c r="I191" t="s">
        <v>121</v>
      </c>
      <c r="AC191" t="s">
        <v>3197</v>
      </c>
      <c r="AD191" t="s">
        <v>3197</v>
      </c>
      <c r="AE191" t="s">
        <v>3197</v>
      </c>
      <c r="AF191" t="s">
        <v>3197</v>
      </c>
    </row>
    <row r="192" spans="1:32" ht="17.25" customHeight="1" x14ac:dyDescent="0.25">
      <c r="A192">
        <v>336139</v>
      </c>
      <c r="B192" t="s">
        <v>1978</v>
      </c>
      <c r="C192" t="s">
        <v>1979</v>
      </c>
      <c r="D192" t="s">
        <v>1980</v>
      </c>
      <c r="E192" t="s">
        <v>90</v>
      </c>
      <c r="F192">
        <v>35157</v>
      </c>
      <c r="G192" t="s">
        <v>224</v>
      </c>
      <c r="H192" t="s">
        <v>29</v>
      </c>
      <c r="I192" t="s">
        <v>121</v>
      </c>
      <c r="V192" t="s">
        <v>3210</v>
      </c>
      <c r="AD192" t="s">
        <v>3197</v>
      </c>
      <c r="AE192" t="s">
        <v>3197</v>
      </c>
      <c r="AF192" t="s">
        <v>3197</v>
      </c>
    </row>
    <row r="193" spans="1:32" ht="17.25" customHeight="1" x14ac:dyDescent="0.25">
      <c r="A193">
        <v>337905</v>
      </c>
      <c r="B193" t="s">
        <v>2637</v>
      </c>
      <c r="C193" t="s">
        <v>847</v>
      </c>
      <c r="D193" t="s">
        <v>235</v>
      </c>
      <c r="E193" t="s">
        <v>90</v>
      </c>
      <c r="F193">
        <v>30317</v>
      </c>
      <c r="G193" t="s">
        <v>31</v>
      </c>
      <c r="H193" t="s">
        <v>29</v>
      </c>
      <c r="I193" t="s">
        <v>121</v>
      </c>
      <c r="J193" t="s">
        <v>27</v>
      </c>
      <c r="L193" t="s">
        <v>31</v>
      </c>
      <c r="V193" t="s">
        <v>3797</v>
      </c>
    </row>
    <row r="194" spans="1:32" ht="17.25" customHeight="1" x14ac:dyDescent="0.25">
      <c r="A194">
        <v>338728</v>
      </c>
      <c r="B194" t="s">
        <v>2744</v>
      </c>
      <c r="C194" t="s">
        <v>545</v>
      </c>
      <c r="D194" t="s">
        <v>230</v>
      </c>
      <c r="E194" t="s">
        <v>89</v>
      </c>
      <c r="F194">
        <v>31300</v>
      </c>
      <c r="G194" t="s">
        <v>31</v>
      </c>
      <c r="H194" t="s">
        <v>29</v>
      </c>
      <c r="I194" t="s">
        <v>121</v>
      </c>
      <c r="AC194" t="s">
        <v>3197</v>
      </c>
      <c r="AD194" t="s">
        <v>3197</v>
      </c>
      <c r="AE194" t="s">
        <v>3197</v>
      </c>
      <c r="AF194" t="s">
        <v>3197</v>
      </c>
    </row>
    <row r="195" spans="1:32" ht="17.25" customHeight="1" x14ac:dyDescent="0.25">
      <c r="A195">
        <v>337922</v>
      </c>
      <c r="B195" t="s">
        <v>3095</v>
      </c>
      <c r="C195" t="s">
        <v>264</v>
      </c>
      <c r="D195" t="s">
        <v>438</v>
      </c>
      <c r="E195" t="s">
        <v>90</v>
      </c>
      <c r="F195">
        <v>32472</v>
      </c>
      <c r="G195" t="s">
        <v>3096</v>
      </c>
      <c r="H195" t="s">
        <v>29</v>
      </c>
      <c r="I195" t="s">
        <v>121</v>
      </c>
      <c r="AC195" t="s">
        <v>3197</v>
      </c>
      <c r="AD195" t="s">
        <v>3197</v>
      </c>
      <c r="AE195" t="s">
        <v>3197</v>
      </c>
      <c r="AF195" t="s">
        <v>3197</v>
      </c>
    </row>
    <row r="196" spans="1:32" ht="17.25" customHeight="1" x14ac:dyDescent="0.25">
      <c r="A196">
        <v>338738</v>
      </c>
      <c r="B196" t="s">
        <v>2771</v>
      </c>
      <c r="C196" t="s">
        <v>349</v>
      </c>
      <c r="D196" t="s">
        <v>2772</v>
      </c>
      <c r="E196" t="s">
        <v>90</v>
      </c>
      <c r="F196">
        <v>31700</v>
      </c>
      <c r="G196" t="s">
        <v>2773</v>
      </c>
      <c r="H196" t="s">
        <v>29</v>
      </c>
      <c r="I196" t="s">
        <v>121</v>
      </c>
      <c r="AC196" t="s">
        <v>3197</v>
      </c>
      <c r="AD196" t="s">
        <v>3197</v>
      </c>
      <c r="AE196" t="s">
        <v>3197</v>
      </c>
      <c r="AF196" t="s">
        <v>3197</v>
      </c>
    </row>
    <row r="197" spans="1:32" ht="17.25" customHeight="1" x14ac:dyDescent="0.25">
      <c r="A197">
        <v>337935</v>
      </c>
      <c r="B197" t="s">
        <v>2538</v>
      </c>
      <c r="C197" t="s">
        <v>258</v>
      </c>
      <c r="D197" t="s">
        <v>538</v>
      </c>
      <c r="E197" t="s">
        <v>90</v>
      </c>
      <c r="F197">
        <v>32263</v>
      </c>
      <c r="G197" t="s">
        <v>31</v>
      </c>
      <c r="H197" t="s">
        <v>29</v>
      </c>
      <c r="I197" t="s">
        <v>121</v>
      </c>
      <c r="V197" t="s">
        <v>3210</v>
      </c>
      <c r="AD197" t="s">
        <v>3197</v>
      </c>
      <c r="AE197" t="s">
        <v>3197</v>
      </c>
      <c r="AF197" t="s">
        <v>3197</v>
      </c>
    </row>
    <row r="198" spans="1:32" ht="17.25" customHeight="1" x14ac:dyDescent="0.25">
      <c r="A198">
        <v>338744</v>
      </c>
      <c r="B198" t="s">
        <v>2558</v>
      </c>
      <c r="C198" t="s">
        <v>383</v>
      </c>
      <c r="D198" t="s">
        <v>758</v>
      </c>
      <c r="E198" t="s">
        <v>89</v>
      </c>
      <c r="F198">
        <v>35521</v>
      </c>
      <c r="G198" t="s">
        <v>31</v>
      </c>
      <c r="H198" t="s">
        <v>29</v>
      </c>
      <c r="I198" t="s">
        <v>121</v>
      </c>
      <c r="AC198" t="s">
        <v>3197</v>
      </c>
      <c r="AD198" t="s">
        <v>3197</v>
      </c>
      <c r="AE198" t="s">
        <v>3197</v>
      </c>
      <c r="AF198" t="s">
        <v>3197</v>
      </c>
    </row>
    <row r="199" spans="1:32" ht="17.25" customHeight="1" x14ac:dyDescent="0.25">
      <c r="A199">
        <v>338766</v>
      </c>
      <c r="B199" t="s">
        <v>3065</v>
      </c>
      <c r="C199" t="s">
        <v>242</v>
      </c>
      <c r="D199" t="s">
        <v>808</v>
      </c>
      <c r="E199" t="s">
        <v>89</v>
      </c>
      <c r="F199">
        <v>33863</v>
      </c>
      <c r="G199" t="s">
        <v>31</v>
      </c>
      <c r="H199" t="s">
        <v>29</v>
      </c>
      <c r="I199" t="s">
        <v>121</v>
      </c>
      <c r="J199" t="s">
        <v>1081</v>
      </c>
      <c r="L199" t="s">
        <v>86</v>
      </c>
      <c r="AE199" t="s">
        <v>3197</v>
      </c>
      <c r="AF199" t="s">
        <v>3197</v>
      </c>
    </row>
    <row r="200" spans="1:32" ht="17.25" customHeight="1" x14ac:dyDescent="0.25">
      <c r="A200">
        <v>338001</v>
      </c>
      <c r="B200" t="s">
        <v>2349</v>
      </c>
      <c r="C200" t="s">
        <v>1087</v>
      </c>
      <c r="D200" t="s">
        <v>235</v>
      </c>
      <c r="E200" t="s">
        <v>89</v>
      </c>
      <c r="F200">
        <v>33940</v>
      </c>
      <c r="G200" t="s">
        <v>224</v>
      </c>
      <c r="H200" t="s">
        <v>29</v>
      </c>
      <c r="I200" t="s">
        <v>121</v>
      </c>
      <c r="V200" t="s">
        <v>3210</v>
      </c>
      <c r="AD200" t="s">
        <v>3197</v>
      </c>
      <c r="AE200" t="s">
        <v>3197</v>
      </c>
      <c r="AF200" t="s">
        <v>3197</v>
      </c>
    </row>
    <row r="201" spans="1:32" ht="17.25" customHeight="1" x14ac:dyDescent="0.25">
      <c r="A201">
        <v>338004</v>
      </c>
      <c r="B201" t="s">
        <v>2508</v>
      </c>
      <c r="C201" t="s">
        <v>383</v>
      </c>
      <c r="D201" t="s">
        <v>2509</v>
      </c>
      <c r="E201" t="s">
        <v>89</v>
      </c>
      <c r="F201">
        <v>31269</v>
      </c>
      <c r="G201" t="s">
        <v>465</v>
      </c>
      <c r="H201" t="s">
        <v>29</v>
      </c>
      <c r="I201" t="s">
        <v>121</v>
      </c>
      <c r="V201" t="s">
        <v>3210</v>
      </c>
      <c r="AC201" t="s">
        <v>3197</v>
      </c>
      <c r="AD201" t="s">
        <v>3197</v>
      </c>
      <c r="AE201" t="s">
        <v>3197</v>
      </c>
      <c r="AF201" t="s">
        <v>3197</v>
      </c>
    </row>
    <row r="202" spans="1:32" ht="17.25" customHeight="1" x14ac:dyDescent="0.25">
      <c r="A202">
        <v>338768</v>
      </c>
      <c r="B202" t="s">
        <v>2806</v>
      </c>
      <c r="C202" t="s">
        <v>361</v>
      </c>
      <c r="D202" t="s">
        <v>2807</v>
      </c>
      <c r="E202" t="s">
        <v>89</v>
      </c>
      <c r="F202">
        <v>35876</v>
      </c>
      <c r="G202" t="s">
        <v>2808</v>
      </c>
      <c r="H202" t="s">
        <v>29</v>
      </c>
      <c r="I202" t="s">
        <v>121</v>
      </c>
      <c r="AC202" t="s">
        <v>3197</v>
      </c>
      <c r="AD202" t="s">
        <v>3197</v>
      </c>
      <c r="AE202" t="s">
        <v>3197</v>
      </c>
      <c r="AF202" t="s">
        <v>3197</v>
      </c>
    </row>
    <row r="203" spans="1:32" ht="17.25" customHeight="1" x14ac:dyDescent="0.25">
      <c r="A203">
        <v>338769</v>
      </c>
      <c r="B203" t="s">
        <v>2809</v>
      </c>
      <c r="C203" t="s">
        <v>258</v>
      </c>
      <c r="D203" t="s">
        <v>241</v>
      </c>
      <c r="E203" t="s">
        <v>89</v>
      </c>
      <c r="F203">
        <v>35882</v>
      </c>
      <c r="G203" t="s">
        <v>2143</v>
      </c>
      <c r="H203" t="s">
        <v>29</v>
      </c>
      <c r="I203" t="s">
        <v>121</v>
      </c>
      <c r="AC203" t="s">
        <v>3197</v>
      </c>
      <c r="AD203" t="s">
        <v>3197</v>
      </c>
      <c r="AE203" t="s">
        <v>3197</v>
      </c>
      <c r="AF203" t="s">
        <v>3197</v>
      </c>
    </row>
    <row r="204" spans="1:32" ht="17.25" customHeight="1" x14ac:dyDescent="0.25">
      <c r="A204">
        <v>330594</v>
      </c>
      <c r="B204" t="s">
        <v>1841</v>
      </c>
      <c r="C204" t="s">
        <v>1842</v>
      </c>
      <c r="D204" t="s">
        <v>275</v>
      </c>
      <c r="E204" t="s">
        <v>89</v>
      </c>
      <c r="F204">
        <v>35360</v>
      </c>
      <c r="G204" t="s">
        <v>50</v>
      </c>
      <c r="H204" t="s">
        <v>29</v>
      </c>
      <c r="I204" t="s">
        <v>121</v>
      </c>
      <c r="J204" t="s">
        <v>27</v>
      </c>
      <c r="L204" t="s">
        <v>50</v>
      </c>
      <c r="V204" t="s">
        <v>3214</v>
      </c>
      <c r="AE204" t="s">
        <v>3197</v>
      </c>
      <c r="AF204" t="s">
        <v>3197</v>
      </c>
    </row>
    <row r="205" spans="1:32" ht="17.25" customHeight="1" x14ac:dyDescent="0.25">
      <c r="A205">
        <v>338746</v>
      </c>
      <c r="B205" t="s">
        <v>2749</v>
      </c>
      <c r="C205" t="s">
        <v>291</v>
      </c>
      <c r="D205" t="s">
        <v>713</v>
      </c>
      <c r="E205" t="s">
        <v>89</v>
      </c>
      <c r="F205">
        <v>33440</v>
      </c>
      <c r="G205" t="s">
        <v>224</v>
      </c>
      <c r="H205" t="s">
        <v>29</v>
      </c>
      <c r="I205" t="s">
        <v>121</v>
      </c>
      <c r="AC205" t="s">
        <v>3197</v>
      </c>
      <c r="AD205" t="s">
        <v>3197</v>
      </c>
      <c r="AE205" t="s">
        <v>3197</v>
      </c>
      <c r="AF205" t="s">
        <v>3197</v>
      </c>
    </row>
    <row r="206" spans="1:32" ht="17.25" customHeight="1" x14ac:dyDescent="0.25">
      <c r="A206">
        <v>336212</v>
      </c>
      <c r="B206" t="s">
        <v>2202</v>
      </c>
      <c r="C206" t="s">
        <v>751</v>
      </c>
      <c r="D206" t="s">
        <v>2203</v>
      </c>
      <c r="E206" t="s">
        <v>89</v>
      </c>
      <c r="F206">
        <v>32457</v>
      </c>
      <c r="G206" t="s">
        <v>950</v>
      </c>
      <c r="H206" t="s">
        <v>29</v>
      </c>
      <c r="I206" t="s">
        <v>121</v>
      </c>
      <c r="V206" t="s">
        <v>3215</v>
      </c>
      <c r="AC206" t="s">
        <v>3197</v>
      </c>
      <c r="AD206" t="s">
        <v>3197</v>
      </c>
      <c r="AE206" t="s">
        <v>3197</v>
      </c>
      <c r="AF206" t="s">
        <v>3197</v>
      </c>
    </row>
    <row r="207" spans="1:32" ht="17.25" customHeight="1" x14ac:dyDescent="0.25">
      <c r="A207">
        <v>338779</v>
      </c>
      <c r="B207" t="s">
        <v>3028</v>
      </c>
      <c r="C207" t="s">
        <v>407</v>
      </c>
      <c r="D207" t="s">
        <v>687</v>
      </c>
      <c r="E207" t="s">
        <v>90</v>
      </c>
      <c r="F207">
        <v>26719</v>
      </c>
      <c r="G207" t="s">
        <v>74</v>
      </c>
      <c r="H207" t="s">
        <v>29</v>
      </c>
      <c r="I207" t="s">
        <v>121</v>
      </c>
      <c r="J207" t="s">
        <v>1081</v>
      </c>
      <c r="L207" t="s">
        <v>31</v>
      </c>
    </row>
    <row r="208" spans="1:32" ht="17.25" customHeight="1" x14ac:dyDescent="0.25">
      <c r="A208">
        <v>338743</v>
      </c>
      <c r="B208" t="s">
        <v>2702</v>
      </c>
      <c r="C208" t="s">
        <v>242</v>
      </c>
      <c r="D208" t="s">
        <v>288</v>
      </c>
      <c r="E208" t="s">
        <v>89</v>
      </c>
      <c r="F208">
        <v>36540</v>
      </c>
      <c r="G208" t="s">
        <v>802</v>
      </c>
      <c r="H208" t="s">
        <v>29</v>
      </c>
      <c r="I208" t="s">
        <v>121</v>
      </c>
      <c r="AD208" t="s">
        <v>3197</v>
      </c>
      <c r="AE208" t="s">
        <v>3197</v>
      </c>
      <c r="AF208" t="s">
        <v>3197</v>
      </c>
    </row>
    <row r="209" spans="1:32" ht="17.25" customHeight="1" x14ac:dyDescent="0.25">
      <c r="A209">
        <v>338742</v>
      </c>
      <c r="B209" t="s">
        <v>2702</v>
      </c>
      <c r="C209" t="s">
        <v>473</v>
      </c>
      <c r="D209" t="s">
        <v>283</v>
      </c>
      <c r="E209" t="s">
        <v>89</v>
      </c>
      <c r="F209">
        <v>34147</v>
      </c>
      <c r="G209" t="s">
        <v>224</v>
      </c>
      <c r="H209" t="s">
        <v>29</v>
      </c>
      <c r="I209" t="s">
        <v>121</v>
      </c>
      <c r="J209" t="s">
        <v>1081</v>
      </c>
      <c r="L209" t="s">
        <v>31</v>
      </c>
      <c r="AF209" t="s">
        <v>3197</v>
      </c>
    </row>
    <row r="210" spans="1:32" ht="17.25" customHeight="1" x14ac:dyDescent="0.25">
      <c r="A210">
        <v>336189</v>
      </c>
      <c r="B210" t="s">
        <v>2301</v>
      </c>
      <c r="C210" t="s">
        <v>993</v>
      </c>
      <c r="D210" t="s">
        <v>2302</v>
      </c>
      <c r="E210" t="s">
        <v>89</v>
      </c>
      <c r="F210">
        <v>32431</v>
      </c>
      <c r="G210" t="s">
        <v>2303</v>
      </c>
      <c r="H210" t="s">
        <v>29</v>
      </c>
      <c r="I210" t="s">
        <v>121</v>
      </c>
      <c r="V210" t="s">
        <v>3215</v>
      </c>
      <c r="AD210" t="s">
        <v>3197</v>
      </c>
      <c r="AE210" t="s">
        <v>3197</v>
      </c>
      <c r="AF210" t="s">
        <v>3197</v>
      </c>
    </row>
    <row r="211" spans="1:32" ht="17.25" customHeight="1" x14ac:dyDescent="0.25">
      <c r="A211">
        <v>336432</v>
      </c>
      <c r="B211" t="s">
        <v>2439</v>
      </c>
      <c r="C211" t="s">
        <v>1579</v>
      </c>
      <c r="D211" t="s">
        <v>410</v>
      </c>
      <c r="E211" t="s">
        <v>90</v>
      </c>
      <c r="F211">
        <v>33248</v>
      </c>
      <c r="G211" t="s">
        <v>978</v>
      </c>
      <c r="H211" t="s">
        <v>29</v>
      </c>
      <c r="I211" t="s">
        <v>121</v>
      </c>
      <c r="J211" t="s">
        <v>1081</v>
      </c>
      <c r="L211" t="s">
        <v>43</v>
      </c>
      <c r="V211" t="s">
        <v>3215</v>
      </c>
      <c r="AE211" t="s">
        <v>3197</v>
      </c>
      <c r="AF211" t="s">
        <v>3197</v>
      </c>
    </row>
    <row r="212" spans="1:32" ht="17.25" customHeight="1" x14ac:dyDescent="0.25">
      <c r="A212">
        <v>338780</v>
      </c>
      <c r="B212" t="s">
        <v>2811</v>
      </c>
      <c r="C212" t="s">
        <v>580</v>
      </c>
      <c r="D212" t="s">
        <v>1969</v>
      </c>
      <c r="E212" t="s">
        <v>90</v>
      </c>
      <c r="F212">
        <v>30081</v>
      </c>
      <c r="G212" t="s">
        <v>240</v>
      </c>
      <c r="H212" t="s">
        <v>29</v>
      </c>
      <c r="I212" t="s">
        <v>121</v>
      </c>
      <c r="AC212" t="s">
        <v>3197</v>
      </c>
      <c r="AD212" t="s">
        <v>3197</v>
      </c>
      <c r="AE212" t="s">
        <v>3197</v>
      </c>
      <c r="AF212" t="s">
        <v>3197</v>
      </c>
    </row>
    <row r="213" spans="1:32" ht="17.25" customHeight="1" x14ac:dyDescent="0.25">
      <c r="A213">
        <v>338773</v>
      </c>
      <c r="B213" t="s">
        <v>2898</v>
      </c>
      <c r="C213" t="s">
        <v>262</v>
      </c>
      <c r="D213" t="s">
        <v>713</v>
      </c>
      <c r="E213" t="s">
        <v>90</v>
      </c>
      <c r="F213">
        <v>35475</v>
      </c>
      <c r="G213" t="s">
        <v>2899</v>
      </c>
      <c r="H213" t="s">
        <v>29</v>
      </c>
      <c r="I213" t="s">
        <v>121</v>
      </c>
      <c r="AC213" t="s">
        <v>3197</v>
      </c>
      <c r="AD213" t="s">
        <v>3197</v>
      </c>
      <c r="AE213" t="s">
        <v>3197</v>
      </c>
      <c r="AF213" t="s">
        <v>3197</v>
      </c>
    </row>
    <row r="214" spans="1:32" ht="17.25" customHeight="1" x14ac:dyDescent="0.25">
      <c r="A214">
        <v>336380</v>
      </c>
      <c r="B214" t="s">
        <v>2438</v>
      </c>
      <c r="C214" t="s">
        <v>370</v>
      </c>
      <c r="D214" t="s">
        <v>533</v>
      </c>
      <c r="E214" t="s">
        <v>90</v>
      </c>
      <c r="F214">
        <v>34700</v>
      </c>
      <c r="G214" t="s">
        <v>823</v>
      </c>
      <c r="H214" t="s">
        <v>29</v>
      </c>
      <c r="I214" t="s">
        <v>121</v>
      </c>
      <c r="V214" t="s">
        <v>3215</v>
      </c>
      <c r="AD214" t="s">
        <v>3197</v>
      </c>
      <c r="AE214" t="s">
        <v>3197</v>
      </c>
      <c r="AF214" t="s">
        <v>3197</v>
      </c>
    </row>
    <row r="215" spans="1:32" ht="17.25" customHeight="1" x14ac:dyDescent="0.25">
      <c r="A215">
        <v>338776</v>
      </c>
      <c r="B215" t="s">
        <v>2810</v>
      </c>
      <c r="C215" t="s">
        <v>930</v>
      </c>
      <c r="D215" t="s">
        <v>319</v>
      </c>
      <c r="E215" t="s">
        <v>90</v>
      </c>
      <c r="F215">
        <v>32886</v>
      </c>
      <c r="G215" t="s">
        <v>354</v>
      </c>
      <c r="H215" t="s">
        <v>29</v>
      </c>
      <c r="I215" t="s">
        <v>121</v>
      </c>
      <c r="AC215" t="s">
        <v>3197</v>
      </c>
      <c r="AD215" t="s">
        <v>3197</v>
      </c>
      <c r="AE215" t="s">
        <v>3197</v>
      </c>
      <c r="AF215" t="s">
        <v>3197</v>
      </c>
    </row>
    <row r="216" spans="1:32" ht="17.25" customHeight="1" x14ac:dyDescent="0.25">
      <c r="A216">
        <v>338775</v>
      </c>
      <c r="B216" t="s">
        <v>2761</v>
      </c>
      <c r="C216" t="s">
        <v>282</v>
      </c>
      <c r="D216" t="s">
        <v>486</v>
      </c>
      <c r="E216" t="s">
        <v>90</v>
      </c>
      <c r="F216">
        <v>32262</v>
      </c>
      <c r="G216" t="s">
        <v>31</v>
      </c>
      <c r="H216" t="s">
        <v>29</v>
      </c>
      <c r="I216" t="s">
        <v>121</v>
      </c>
      <c r="AC216" t="s">
        <v>3197</v>
      </c>
      <c r="AD216" t="s">
        <v>3197</v>
      </c>
      <c r="AE216" t="s">
        <v>3197</v>
      </c>
      <c r="AF216" t="s">
        <v>3197</v>
      </c>
    </row>
    <row r="217" spans="1:32" ht="17.25" customHeight="1" x14ac:dyDescent="0.25">
      <c r="A217">
        <v>338740</v>
      </c>
      <c r="B217" t="s">
        <v>3166</v>
      </c>
      <c r="C217" t="s">
        <v>2033</v>
      </c>
      <c r="D217" t="s">
        <v>486</v>
      </c>
      <c r="E217" t="s">
        <v>89</v>
      </c>
      <c r="F217">
        <v>37073</v>
      </c>
      <c r="G217" t="s">
        <v>71</v>
      </c>
      <c r="H217" t="s">
        <v>29</v>
      </c>
      <c r="I217" t="s">
        <v>121</v>
      </c>
      <c r="AD217" t="s">
        <v>3197</v>
      </c>
      <c r="AE217" t="s">
        <v>3197</v>
      </c>
      <c r="AF217" t="s">
        <v>3197</v>
      </c>
    </row>
    <row r="218" spans="1:32" ht="17.25" customHeight="1" x14ac:dyDescent="0.25">
      <c r="A218">
        <v>338739</v>
      </c>
      <c r="B218" t="s">
        <v>2802</v>
      </c>
      <c r="C218" t="s">
        <v>242</v>
      </c>
      <c r="D218" t="s">
        <v>464</v>
      </c>
      <c r="E218" t="s">
        <v>89</v>
      </c>
      <c r="F218">
        <v>37096</v>
      </c>
      <c r="G218" t="s">
        <v>563</v>
      </c>
      <c r="H218" t="s">
        <v>29</v>
      </c>
      <c r="I218" t="s">
        <v>121</v>
      </c>
      <c r="AC218" t="s">
        <v>3197</v>
      </c>
      <c r="AD218" t="s">
        <v>3197</v>
      </c>
      <c r="AE218" t="s">
        <v>3197</v>
      </c>
      <c r="AF218" t="s">
        <v>3197</v>
      </c>
    </row>
    <row r="219" spans="1:32" ht="17.25" customHeight="1" x14ac:dyDescent="0.25">
      <c r="A219">
        <v>338867</v>
      </c>
      <c r="B219" t="s">
        <v>2673</v>
      </c>
      <c r="C219" t="s">
        <v>2674</v>
      </c>
      <c r="D219" t="s">
        <v>689</v>
      </c>
      <c r="E219" t="s">
        <v>90</v>
      </c>
      <c r="F219">
        <v>34220</v>
      </c>
      <c r="G219" t="s">
        <v>2546</v>
      </c>
      <c r="H219" t="s">
        <v>29</v>
      </c>
      <c r="I219" t="s">
        <v>121</v>
      </c>
      <c r="AC219" t="s">
        <v>3197</v>
      </c>
      <c r="AD219" t="s">
        <v>3197</v>
      </c>
      <c r="AE219" t="s">
        <v>3197</v>
      </c>
      <c r="AF219" t="s">
        <v>3197</v>
      </c>
    </row>
    <row r="220" spans="1:32" ht="17.25" customHeight="1" x14ac:dyDescent="0.25">
      <c r="A220">
        <v>337193</v>
      </c>
      <c r="B220" t="s">
        <v>2429</v>
      </c>
      <c r="C220" t="s">
        <v>324</v>
      </c>
      <c r="D220" t="s">
        <v>408</v>
      </c>
      <c r="E220" t="s">
        <v>89</v>
      </c>
      <c r="F220">
        <v>32180</v>
      </c>
      <c r="G220" t="s">
        <v>31</v>
      </c>
      <c r="H220" t="s">
        <v>29</v>
      </c>
      <c r="I220" t="s">
        <v>121</v>
      </c>
      <c r="J220" t="s">
        <v>1081</v>
      </c>
      <c r="L220" t="s">
        <v>31</v>
      </c>
      <c r="V220" t="s">
        <v>3215</v>
      </c>
      <c r="AE220" t="s">
        <v>3197</v>
      </c>
      <c r="AF220" t="s">
        <v>3197</v>
      </c>
    </row>
    <row r="221" spans="1:32" ht="17.25" customHeight="1" x14ac:dyDescent="0.25">
      <c r="A221">
        <v>336348</v>
      </c>
      <c r="B221" t="s">
        <v>1467</v>
      </c>
      <c r="C221" t="s">
        <v>258</v>
      </c>
      <c r="D221" t="s">
        <v>245</v>
      </c>
      <c r="E221" t="s">
        <v>89</v>
      </c>
      <c r="F221">
        <v>35289</v>
      </c>
      <c r="G221" t="s">
        <v>31</v>
      </c>
      <c r="H221" t="s">
        <v>29</v>
      </c>
      <c r="I221" t="s">
        <v>121</v>
      </c>
      <c r="V221" t="s">
        <v>3215</v>
      </c>
      <c r="AC221" t="s">
        <v>3197</v>
      </c>
      <c r="AD221" t="s">
        <v>3197</v>
      </c>
      <c r="AE221" t="s">
        <v>3197</v>
      </c>
      <c r="AF221" t="s">
        <v>3197</v>
      </c>
    </row>
    <row r="222" spans="1:32" ht="17.25" customHeight="1" x14ac:dyDescent="0.25">
      <c r="A222">
        <v>326660</v>
      </c>
      <c r="B222" t="s">
        <v>872</v>
      </c>
      <c r="C222" t="s">
        <v>357</v>
      </c>
      <c r="D222" t="s">
        <v>247</v>
      </c>
      <c r="E222" t="s">
        <v>89</v>
      </c>
      <c r="F222">
        <v>32275</v>
      </c>
      <c r="G222" t="s">
        <v>1112</v>
      </c>
      <c r="H222" t="s">
        <v>29</v>
      </c>
      <c r="I222" t="s">
        <v>121</v>
      </c>
      <c r="J222" t="s">
        <v>1081</v>
      </c>
      <c r="L222" t="s">
        <v>31</v>
      </c>
      <c r="V222" t="s">
        <v>3210</v>
      </c>
      <c r="AE222" t="s">
        <v>3197</v>
      </c>
      <c r="AF222" t="s">
        <v>3197</v>
      </c>
    </row>
    <row r="223" spans="1:32" ht="17.25" customHeight="1" x14ac:dyDescent="0.25">
      <c r="A223">
        <v>338750</v>
      </c>
      <c r="B223" t="s">
        <v>2965</v>
      </c>
      <c r="C223" t="s">
        <v>811</v>
      </c>
      <c r="D223" t="s">
        <v>2966</v>
      </c>
      <c r="E223" t="s">
        <v>89</v>
      </c>
      <c r="F223">
        <v>27852</v>
      </c>
      <c r="G223" t="s">
        <v>31</v>
      </c>
      <c r="H223" t="s">
        <v>29</v>
      </c>
      <c r="I223" t="s">
        <v>121</v>
      </c>
      <c r="AD223" t="s">
        <v>3197</v>
      </c>
      <c r="AE223" t="s">
        <v>3197</v>
      </c>
      <c r="AF223" t="s">
        <v>3197</v>
      </c>
    </row>
    <row r="224" spans="1:32" ht="17.25" customHeight="1" x14ac:dyDescent="0.25">
      <c r="A224">
        <v>336263</v>
      </c>
      <c r="B224" t="s">
        <v>1593</v>
      </c>
      <c r="C224" t="s">
        <v>222</v>
      </c>
      <c r="D224" t="s">
        <v>1594</v>
      </c>
      <c r="E224" t="s">
        <v>90</v>
      </c>
      <c r="F224">
        <v>36169</v>
      </c>
      <c r="G224" t="s">
        <v>1595</v>
      </c>
      <c r="H224" t="s">
        <v>29</v>
      </c>
      <c r="I224" t="s">
        <v>121</v>
      </c>
      <c r="V224" t="s">
        <v>3210</v>
      </c>
      <c r="AD224" t="s">
        <v>3197</v>
      </c>
      <c r="AE224" t="s">
        <v>3197</v>
      </c>
      <c r="AF224" t="s">
        <v>3197</v>
      </c>
    </row>
    <row r="225" spans="1:32" ht="17.25" customHeight="1" x14ac:dyDescent="0.25">
      <c r="A225">
        <v>336422</v>
      </c>
      <c r="B225" t="s">
        <v>1488</v>
      </c>
      <c r="C225" t="s">
        <v>258</v>
      </c>
      <c r="D225" t="s">
        <v>688</v>
      </c>
      <c r="E225" t="s">
        <v>89</v>
      </c>
      <c r="F225">
        <v>31778</v>
      </c>
      <c r="G225" t="s">
        <v>50</v>
      </c>
      <c r="H225" t="s">
        <v>29</v>
      </c>
      <c r="I225" t="s">
        <v>121</v>
      </c>
      <c r="V225" t="s">
        <v>3215</v>
      </c>
      <c r="AC225" t="s">
        <v>3197</v>
      </c>
      <c r="AD225" t="s">
        <v>3197</v>
      </c>
      <c r="AE225" t="s">
        <v>3197</v>
      </c>
      <c r="AF225" t="s">
        <v>3197</v>
      </c>
    </row>
    <row r="226" spans="1:32" ht="17.25" customHeight="1" x14ac:dyDescent="0.25">
      <c r="A226">
        <v>338063</v>
      </c>
      <c r="B226" t="s">
        <v>2273</v>
      </c>
      <c r="C226" t="s">
        <v>225</v>
      </c>
      <c r="D226" t="s">
        <v>2274</v>
      </c>
      <c r="E226" t="s">
        <v>89</v>
      </c>
      <c r="F226">
        <v>36943</v>
      </c>
      <c r="G226" t="s">
        <v>333</v>
      </c>
      <c r="H226" t="s">
        <v>29</v>
      </c>
      <c r="I226" t="s">
        <v>121</v>
      </c>
      <c r="V226" t="s">
        <v>3210</v>
      </c>
      <c r="AD226" t="s">
        <v>3197</v>
      </c>
      <c r="AE226" t="s">
        <v>3197</v>
      </c>
      <c r="AF226" t="s">
        <v>3197</v>
      </c>
    </row>
    <row r="227" spans="1:32" ht="17.25" customHeight="1" x14ac:dyDescent="0.25">
      <c r="A227">
        <v>338051</v>
      </c>
      <c r="B227" t="s">
        <v>2510</v>
      </c>
      <c r="C227" t="s">
        <v>265</v>
      </c>
      <c r="D227" t="s">
        <v>2511</v>
      </c>
      <c r="E227" t="s">
        <v>89</v>
      </c>
      <c r="F227">
        <v>35796</v>
      </c>
      <c r="G227" t="s">
        <v>880</v>
      </c>
      <c r="H227" t="s">
        <v>29</v>
      </c>
      <c r="I227" t="s">
        <v>121</v>
      </c>
      <c r="V227" t="s">
        <v>3210</v>
      </c>
      <c r="AC227" t="s">
        <v>3197</v>
      </c>
      <c r="AD227" t="s">
        <v>3197</v>
      </c>
      <c r="AE227" t="s">
        <v>3197</v>
      </c>
      <c r="AF227" t="s">
        <v>3197</v>
      </c>
    </row>
    <row r="228" spans="1:32" ht="17.25" customHeight="1" x14ac:dyDescent="0.25">
      <c r="A228">
        <v>338751</v>
      </c>
      <c r="B228" t="s">
        <v>1097</v>
      </c>
      <c r="C228" t="s">
        <v>341</v>
      </c>
      <c r="D228" t="s">
        <v>305</v>
      </c>
      <c r="E228" t="s">
        <v>89</v>
      </c>
      <c r="F228">
        <v>36892</v>
      </c>
      <c r="G228" t="s">
        <v>1583</v>
      </c>
      <c r="H228" t="s">
        <v>29</v>
      </c>
      <c r="I228" t="s">
        <v>121</v>
      </c>
      <c r="AD228" t="s">
        <v>3197</v>
      </c>
      <c r="AE228" t="s">
        <v>3197</v>
      </c>
      <c r="AF228" t="s">
        <v>3197</v>
      </c>
    </row>
    <row r="229" spans="1:32" ht="17.25" customHeight="1" x14ac:dyDescent="0.25">
      <c r="A229">
        <v>338760</v>
      </c>
      <c r="B229" t="s">
        <v>3002</v>
      </c>
      <c r="C229" t="s">
        <v>521</v>
      </c>
      <c r="D229" t="s">
        <v>749</v>
      </c>
      <c r="E229" t="s">
        <v>89</v>
      </c>
      <c r="F229">
        <v>34012</v>
      </c>
      <c r="G229" t="s">
        <v>224</v>
      </c>
      <c r="H229" t="s">
        <v>29</v>
      </c>
      <c r="I229" t="s">
        <v>121</v>
      </c>
      <c r="J229" t="s">
        <v>1081</v>
      </c>
      <c r="L229" t="s">
        <v>31</v>
      </c>
      <c r="AE229" t="s">
        <v>3197</v>
      </c>
      <c r="AF229" t="s">
        <v>3197</v>
      </c>
    </row>
    <row r="230" spans="1:32" ht="17.25" customHeight="1" x14ac:dyDescent="0.25">
      <c r="A230">
        <v>338757</v>
      </c>
      <c r="B230" t="s">
        <v>634</v>
      </c>
      <c r="C230" t="s">
        <v>258</v>
      </c>
      <c r="D230" t="s">
        <v>388</v>
      </c>
      <c r="E230" t="s">
        <v>89</v>
      </c>
      <c r="F230">
        <v>36895</v>
      </c>
      <c r="G230" t="s">
        <v>31</v>
      </c>
      <c r="H230" t="s">
        <v>29</v>
      </c>
      <c r="I230" t="s">
        <v>121</v>
      </c>
      <c r="J230" t="s">
        <v>1081</v>
      </c>
      <c r="L230" t="s">
        <v>31</v>
      </c>
    </row>
    <row r="231" spans="1:32" ht="17.25" customHeight="1" x14ac:dyDescent="0.25">
      <c r="A231">
        <v>338763</v>
      </c>
      <c r="B231" t="s">
        <v>2631</v>
      </c>
      <c r="C231" t="s">
        <v>262</v>
      </c>
      <c r="D231" t="s">
        <v>270</v>
      </c>
      <c r="E231" t="s">
        <v>89</v>
      </c>
      <c r="F231">
        <v>31638</v>
      </c>
      <c r="G231" t="s">
        <v>671</v>
      </c>
      <c r="H231" t="s">
        <v>29</v>
      </c>
      <c r="I231" t="s">
        <v>121</v>
      </c>
      <c r="AC231" t="s">
        <v>3197</v>
      </c>
      <c r="AD231" t="s">
        <v>3197</v>
      </c>
      <c r="AE231" t="s">
        <v>3197</v>
      </c>
      <c r="AF231" t="s">
        <v>3197</v>
      </c>
    </row>
    <row r="232" spans="1:32" ht="17.25" customHeight="1" x14ac:dyDescent="0.25">
      <c r="A232">
        <v>337959</v>
      </c>
      <c r="B232" t="s">
        <v>2970</v>
      </c>
      <c r="C232" t="s">
        <v>624</v>
      </c>
      <c r="D232" t="s">
        <v>381</v>
      </c>
      <c r="E232" t="s">
        <v>89</v>
      </c>
      <c r="F232">
        <v>36424</v>
      </c>
      <c r="G232" t="s">
        <v>465</v>
      </c>
      <c r="H232" t="s">
        <v>29</v>
      </c>
      <c r="I232" t="s">
        <v>121</v>
      </c>
      <c r="AD232" t="s">
        <v>3197</v>
      </c>
      <c r="AE232" t="s">
        <v>3197</v>
      </c>
      <c r="AF232" t="s">
        <v>3197</v>
      </c>
    </row>
    <row r="233" spans="1:32" ht="17.25" customHeight="1" x14ac:dyDescent="0.25">
      <c r="A233">
        <v>338765</v>
      </c>
      <c r="B233" t="s">
        <v>2804</v>
      </c>
      <c r="C233" t="s">
        <v>638</v>
      </c>
      <c r="D233" t="s">
        <v>270</v>
      </c>
      <c r="E233" t="s">
        <v>89</v>
      </c>
      <c r="F233">
        <v>35091</v>
      </c>
      <c r="G233" t="s">
        <v>2805</v>
      </c>
      <c r="H233" t="s">
        <v>29</v>
      </c>
      <c r="I233" t="s">
        <v>121</v>
      </c>
      <c r="AC233" t="s">
        <v>3197</v>
      </c>
      <c r="AD233" t="s">
        <v>3197</v>
      </c>
      <c r="AE233" t="s">
        <v>3197</v>
      </c>
      <c r="AF233" t="s">
        <v>3197</v>
      </c>
    </row>
    <row r="234" spans="1:32" ht="17.25" customHeight="1" x14ac:dyDescent="0.25">
      <c r="A234">
        <v>338245</v>
      </c>
      <c r="B234" t="s">
        <v>2469</v>
      </c>
      <c r="C234" t="s">
        <v>2470</v>
      </c>
      <c r="D234" t="s">
        <v>1584</v>
      </c>
      <c r="E234" t="s">
        <v>89</v>
      </c>
      <c r="F234">
        <v>34700</v>
      </c>
      <c r="G234" t="s">
        <v>31</v>
      </c>
      <c r="H234" t="s">
        <v>29</v>
      </c>
      <c r="I234" t="s">
        <v>121</v>
      </c>
      <c r="V234" t="s">
        <v>3210</v>
      </c>
      <c r="AC234" t="s">
        <v>3197</v>
      </c>
      <c r="AD234" t="s">
        <v>3197</v>
      </c>
      <c r="AE234" t="s">
        <v>3197</v>
      </c>
      <c r="AF234" t="s">
        <v>3197</v>
      </c>
    </row>
    <row r="235" spans="1:32" ht="17.25" customHeight="1" x14ac:dyDescent="0.25">
      <c r="A235">
        <v>337986</v>
      </c>
      <c r="B235" t="s">
        <v>821</v>
      </c>
      <c r="C235" t="s">
        <v>383</v>
      </c>
      <c r="D235" t="s">
        <v>2184</v>
      </c>
      <c r="E235" t="s">
        <v>89</v>
      </c>
      <c r="F235">
        <v>35957</v>
      </c>
      <c r="G235" t="s">
        <v>31</v>
      </c>
      <c r="H235" t="s">
        <v>29</v>
      </c>
      <c r="I235" t="s">
        <v>121</v>
      </c>
      <c r="J235" t="s">
        <v>27</v>
      </c>
      <c r="L235" t="s">
        <v>31</v>
      </c>
      <c r="V235" t="s">
        <v>3210</v>
      </c>
      <c r="AE235" t="s">
        <v>3197</v>
      </c>
      <c r="AF235" t="s">
        <v>3197</v>
      </c>
    </row>
    <row r="236" spans="1:32" ht="17.25" customHeight="1" x14ac:dyDescent="0.25">
      <c r="A236">
        <v>330539</v>
      </c>
      <c r="B236" t="s">
        <v>2521</v>
      </c>
      <c r="C236" t="s">
        <v>619</v>
      </c>
      <c r="D236" t="s">
        <v>227</v>
      </c>
      <c r="E236" t="s">
        <v>89</v>
      </c>
      <c r="F236">
        <v>35519</v>
      </c>
      <c r="G236" t="s">
        <v>31</v>
      </c>
      <c r="H236" t="s">
        <v>29</v>
      </c>
      <c r="I236" t="s">
        <v>121</v>
      </c>
      <c r="V236" t="s">
        <v>3214</v>
      </c>
      <c r="AD236" t="s">
        <v>3197</v>
      </c>
      <c r="AE236" t="s">
        <v>3197</v>
      </c>
      <c r="AF236" t="s">
        <v>3197</v>
      </c>
    </row>
    <row r="237" spans="1:32" ht="17.25" customHeight="1" x14ac:dyDescent="0.25">
      <c r="A237">
        <v>338918</v>
      </c>
      <c r="B237" t="s">
        <v>2704</v>
      </c>
      <c r="C237" t="s">
        <v>303</v>
      </c>
      <c r="D237" t="s">
        <v>982</v>
      </c>
      <c r="E237" t="s">
        <v>89</v>
      </c>
      <c r="F237">
        <v>32778</v>
      </c>
      <c r="G237" t="s">
        <v>31</v>
      </c>
      <c r="H237" t="s">
        <v>29</v>
      </c>
      <c r="I237" t="s">
        <v>121</v>
      </c>
      <c r="AD237" t="s">
        <v>3197</v>
      </c>
      <c r="AE237" t="s">
        <v>3197</v>
      </c>
      <c r="AF237" t="s">
        <v>3197</v>
      </c>
    </row>
    <row r="238" spans="1:32" ht="17.25" customHeight="1" x14ac:dyDescent="0.25">
      <c r="A238">
        <v>336266</v>
      </c>
      <c r="B238" t="s">
        <v>946</v>
      </c>
      <c r="C238" t="s">
        <v>260</v>
      </c>
      <c r="D238" t="s">
        <v>648</v>
      </c>
      <c r="E238" t="s">
        <v>89</v>
      </c>
      <c r="F238">
        <v>33623</v>
      </c>
      <c r="G238" t="s">
        <v>1900</v>
      </c>
      <c r="H238" t="s">
        <v>29</v>
      </c>
      <c r="I238" t="s">
        <v>121</v>
      </c>
      <c r="J238" t="s">
        <v>1081</v>
      </c>
      <c r="L238" t="s">
        <v>31</v>
      </c>
      <c r="V238" t="s">
        <v>3215</v>
      </c>
    </row>
    <row r="239" spans="1:32" ht="17.25" customHeight="1" x14ac:dyDescent="0.25">
      <c r="A239">
        <v>336219</v>
      </c>
      <c r="B239" t="s">
        <v>1591</v>
      </c>
      <c r="C239" t="s">
        <v>1592</v>
      </c>
      <c r="D239" t="s">
        <v>322</v>
      </c>
      <c r="E239" t="s">
        <v>89</v>
      </c>
      <c r="F239">
        <v>35452</v>
      </c>
      <c r="G239" t="s">
        <v>823</v>
      </c>
      <c r="H239" t="s">
        <v>29</v>
      </c>
      <c r="I239" t="s">
        <v>121</v>
      </c>
      <c r="V239" t="s">
        <v>3210</v>
      </c>
      <c r="AC239" t="s">
        <v>3197</v>
      </c>
      <c r="AD239" t="s">
        <v>3197</v>
      </c>
      <c r="AE239" t="s">
        <v>3197</v>
      </c>
      <c r="AF239" t="s">
        <v>3197</v>
      </c>
    </row>
    <row r="240" spans="1:32" ht="17.25" customHeight="1" x14ac:dyDescent="0.25">
      <c r="A240">
        <v>337962</v>
      </c>
      <c r="B240" t="s">
        <v>858</v>
      </c>
      <c r="C240" t="s">
        <v>329</v>
      </c>
      <c r="D240" t="s">
        <v>288</v>
      </c>
      <c r="E240" t="s">
        <v>89</v>
      </c>
      <c r="F240">
        <v>31778</v>
      </c>
      <c r="G240" t="s">
        <v>53</v>
      </c>
      <c r="H240" t="s">
        <v>29</v>
      </c>
      <c r="I240" t="s">
        <v>121</v>
      </c>
      <c r="V240" t="s">
        <v>3210</v>
      </c>
      <c r="AC240" t="s">
        <v>3197</v>
      </c>
      <c r="AD240" t="s">
        <v>3197</v>
      </c>
      <c r="AE240" t="s">
        <v>3197</v>
      </c>
      <c r="AF240" t="s">
        <v>3197</v>
      </c>
    </row>
    <row r="241" spans="1:32" ht="17.25" customHeight="1" x14ac:dyDescent="0.25">
      <c r="A241">
        <v>337993</v>
      </c>
      <c r="B241" t="s">
        <v>1756</v>
      </c>
      <c r="C241" t="s">
        <v>568</v>
      </c>
      <c r="D241" t="s">
        <v>681</v>
      </c>
      <c r="E241" t="s">
        <v>89</v>
      </c>
      <c r="F241">
        <v>32874</v>
      </c>
      <c r="G241" t="s">
        <v>31</v>
      </c>
      <c r="H241" t="s">
        <v>29</v>
      </c>
      <c r="I241" t="s">
        <v>121</v>
      </c>
      <c r="V241" t="s">
        <v>3210</v>
      </c>
      <c r="AC241" t="s">
        <v>3197</v>
      </c>
      <c r="AD241" t="s">
        <v>3197</v>
      </c>
      <c r="AE241" t="s">
        <v>3197</v>
      </c>
      <c r="AF241" t="s">
        <v>3197</v>
      </c>
    </row>
    <row r="242" spans="1:32" ht="17.25" customHeight="1" x14ac:dyDescent="0.25">
      <c r="A242">
        <v>337956</v>
      </c>
      <c r="B242" t="s">
        <v>2348</v>
      </c>
      <c r="C242" t="s">
        <v>334</v>
      </c>
      <c r="D242" t="s">
        <v>381</v>
      </c>
      <c r="E242" t="s">
        <v>90</v>
      </c>
      <c r="F242">
        <v>35210</v>
      </c>
      <c r="G242" t="s">
        <v>335</v>
      </c>
      <c r="H242" t="s">
        <v>29</v>
      </c>
      <c r="I242" t="s">
        <v>121</v>
      </c>
      <c r="J242" t="s">
        <v>27</v>
      </c>
      <c r="L242" t="s">
        <v>43</v>
      </c>
      <c r="V242" t="s">
        <v>3210</v>
      </c>
      <c r="AE242" t="s">
        <v>3197</v>
      </c>
      <c r="AF242" t="s">
        <v>3197</v>
      </c>
    </row>
    <row r="243" spans="1:32" ht="17.25" customHeight="1" x14ac:dyDescent="0.25">
      <c r="A243">
        <v>338868</v>
      </c>
      <c r="B243" t="s">
        <v>2603</v>
      </c>
      <c r="E243" t="s">
        <v>89</v>
      </c>
      <c r="F243">
        <v>33874</v>
      </c>
      <c r="G243" t="s">
        <v>31</v>
      </c>
      <c r="H243" t="s">
        <v>29</v>
      </c>
      <c r="I243" t="s">
        <v>121</v>
      </c>
      <c r="AC243" t="s">
        <v>3197</v>
      </c>
      <c r="AD243" t="s">
        <v>3197</v>
      </c>
      <c r="AE243" t="s">
        <v>3197</v>
      </c>
      <c r="AF243" t="s">
        <v>3197</v>
      </c>
    </row>
    <row r="244" spans="1:32" ht="17.25" customHeight="1" x14ac:dyDescent="0.25">
      <c r="A244">
        <v>338762</v>
      </c>
      <c r="B244" t="s">
        <v>2803</v>
      </c>
      <c r="C244" t="s">
        <v>2483</v>
      </c>
      <c r="D244" t="s">
        <v>996</v>
      </c>
      <c r="E244" t="s">
        <v>89</v>
      </c>
      <c r="F244">
        <v>34598</v>
      </c>
      <c r="G244" t="s">
        <v>224</v>
      </c>
      <c r="H244" t="s">
        <v>29</v>
      </c>
      <c r="I244" t="s">
        <v>121</v>
      </c>
      <c r="AC244" t="s">
        <v>3197</v>
      </c>
      <c r="AD244" t="s">
        <v>3197</v>
      </c>
      <c r="AE244" t="s">
        <v>3197</v>
      </c>
      <c r="AF244" t="s">
        <v>3197</v>
      </c>
    </row>
    <row r="245" spans="1:32" ht="17.25" customHeight="1" x14ac:dyDescent="0.25">
      <c r="A245">
        <v>337936</v>
      </c>
      <c r="B245" t="s">
        <v>2547</v>
      </c>
      <c r="C245" t="s">
        <v>2781</v>
      </c>
      <c r="D245" t="s">
        <v>1111</v>
      </c>
      <c r="E245" t="s">
        <v>89</v>
      </c>
      <c r="F245">
        <v>35347</v>
      </c>
      <c r="G245" t="s">
        <v>31</v>
      </c>
      <c r="H245" t="s">
        <v>29</v>
      </c>
      <c r="I245" t="s">
        <v>121</v>
      </c>
      <c r="V245" t="s">
        <v>3797</v>
      </c>
      <c r="AC245" t="s">
        <v>3197</v>
      </c>
      <c r="AD245" t="s">
        <v>3197</v>
      </c>
      <c r="AE245" t="s">
        <v>3197</v>
      </c>
      <c r="AF245" t="s">
        <v>3197</v>
      </c>
    </row>
    <row r="246" spans="1:32" ht="17.25" customHeight="1" x14ac:dyDescent="0.25">
      <c r="A246">
        <v>336916</v>
      </c>
      <c r="B246" t="s">
        <v>2440</v>
      </c>
      <c r="C246" t="s">
        <v>2441</v>
      </c>
      <c r="D246" t="s">
        <v>579</v>
      </c>
      <c r="E246" t="s">
        <v>89</v>
      </c>
      <c r="F246">
        <v>34880</v>
      </c>
      <c r="G246" t="s">
        <v>31</v>
      </c>
      <c r="H246" t="s">
        <v>29</v>
      </c>
      <c r="I246" t="s">
        <v>121</v>
      </c>
      <c r="V246" t="s">
        <v>3215</v>
      </c>
      <c r="AC246" t="s">
        <v>3197</v>
      </c>
      <c r="AD246" t="s">
        <v>3197</v>
      </c>
      <c r="AE246" t="s">
        <v>3197</v>
      </c>
      <c r="AF246" t="s">
        <v>3197</v>
      </c>
    </row>
    <row r="247" spans="1:32" ht="17.25" customHeight="1" x14ac:dyDescent="0.25">
      <c r="A247">
        <v>338778</v>
      </c>
      <c r="B247" t="s">
        <v>2917</v>
      </c>
      <c r="C247" t="s">
        <v>326</v>
      </c>
      <c r="D247" t="s">
        <v>729</v>
      </c>
      <c r="E247" t="s">
        <v>89</v>
      </c>
      <c r="F247">
        <v>31318</v>
      </c>
      <c r="G247" t="s">
        <v>60</v>
      </c>
      <c r="H247" t="s">
        <v>29</v>
      </c>
      <c r="I247" t="s">
        <v>121</v>
      </c>
      <c r="AC247" t="s">
        <v>3197</v>
      </c>
      <c r="AD247" t="s">
        <v>3197</v>
      </c>
      <c r="AE247" t="s">
        <v>3197</v>
      </c>
      <c r="AF247" t="s">
        <v>3197</v>
      </c>
    </row>
    <row r="248" spans="1:32" ht="17.25" customHeight="1" x14ac:dyDescent="0.25">
      <c r="A248">
        <v>338449</v>
      </c>
      <c r="B248" t="s">
        <v>2726</v>
      </c>
      <c r="C248" t="s">
        <v>337</v>
      </c>
      <c r="D248" t="s">
        <v>828</v>
      </c>
      <c r="E248" t="s">
        <v>89</v>
      </c>
      <c r="F248">
        <v>32874</v>
      </c>
      <c r="G248" t="s">
        <v>31</v>
      </c>
      <c r="H248" t="s">
        <v>29</v>
      </c>
      <c r="I248" t="s">
        <v>121</v>
      </c>
      <c r="AC248" t="s">
        <v>3197</v>
      </c>
      <c r="AD248" t="s">
        <v>3197</v>
      </c>
      <c r="AE248" t="s">
        <v>3197</v>
      </c>
      <c r="AF248" t="s">
        <v>3197</v>
      </c>
    </row>
    <row r="249" spans="1:32" ht="17.25" customHeight="1" x14ac:dyDescent="0.25">
      <c r="A249">
        <v>338786</v>
      </c>
      <c r="B249" t="s">
        <v>2927</v>
      </c>
      <c r="C249" t="s">
        <v>242</v>
      </c>
      <c r="D249" t="s">
        <v>2928</v>
      </c>
      <c r="E249" t="s">
        <v>89</v>
      </c>
      <c r="F249">
        <v>32874</v>
      </c>
      <c r="G249" t="s">
        <v>2624</v>
      </c>
      <c r="H249" t="s">
        <v>32</v>
      </c>
      <c r="I249" t="s">
        <v>121</v>
      </c>
      <c r="J249" t="s">
        <v>1081</v>
      </c>
      <c r="L249" t="s">
        <v>31</v>
      </c>
    </row>
    <row r="250" spans="1:32" ht="17.25" customHeight="1" x14ac:dyDescent="0.25">
      <c r="A250">
        <v>338044</v>
      </c>
      <c r="B250" t="s">
        <v>2390</v>
      </c>
      <c r="C250" t="s">
        <v>2391</v>
      </c>
      <c r="D250" t="s">
        <v>687</v>
      </c>
      <c r="E250" t="s">
        <v>90</v>
      </c>
      <c r="F250">
        <v>26669</v>
      </c>
      <c r="G250" t="s">
        <v>2392</v>
      </c>
      <c r="H250" t="s">
        <v>29</v>
      </c>
      <c r="I250" t="s">
        <v>121</v>
      </c>
      <c r="J250" t="s">
        <v>1081</v>
      </c>
      <c r="L250" t="s">
        <v>83</v>
      </c>
      <c r="V250" t="s">
        <v>3210</v>
      </c>
      <c r="AE250" t="s">
        <v>3197</v>
      </c>
      <c r="AF250" t="s">
        <v>3197</v>
      </c>
    </row>
    <row r="251" spans="1:32" ht="17.25" customHeight="1" x14ac:dyDescent="0.25">
      <c r="A251">
        <v>338043</v>
      </c>
      <c r="B251" t="s">
        <v>2413</v>
      </c>
      <c r="C251" t="s">
        <v>2414</v>
      </c>
      <c r="D251" t="s">
        <v>364</v>
      </c>
      <c r="E251" t="s">
        <v>90</v>
      </c>
      <c r="F251">
        <v>31189</v>
      </c>
      <c r="G251" t="s">
        <v>31</v>
      </c>
      <c r="H251" t="s">
        <v>29</v>
      </c>
      <c r="I251" t="s">
        <v>121</v>
      </c>
      <c r="J251" t="s">
        <v>1081</v>
      </c>
      <c r="L251" t="s">
        <v>31</v>
      </c>
      <c r="V251" t="s">
        <v>3210</v>
      </c>
      <c r="AE251" t="s">
        <v>3197</v>
      </c>
      <c r="AF251" t="s">
        <v>3197</v>
      </c>
    </row>
    <row r="252" spans="1:32" ht="17.25" customHeight="1" x14ac:dyDescent="0.25">
      <c r="A252">
        <v>337199</v>
      </c>
      <c r="B252" t="s">
        <v>2305</v>
      </c>
      <c r="C252" t="s">
        <v>258</v>
      </c>
      <c r="D252" t="s">
        <v>2306</v>
      </c>
      <c r="E252" t="s">
        <v>89</v>
      </c>
      <c r="F252">
        <v>35432</v>
      </c>
      <c r="G252" t="s">
        <v>2307</v>
      </c>
      <c r="H252" t="s">
        <v>29</v>
      </c>
      <c r="I252" t="s">
        <v>121</v>
      </c>
      <c r="V252" t="s">
        <v>3215</v>
      </c>
      <c r="AC252" t="s">
        <v>3197</v>
      </c>
      <c r="AD252" t="s">
        <v>3197</v>
      </c>
      <c r="AE252" t="s">
        <v>3197</v>
      </c>
      <c r="AF252" t="s">
        <v>3197</v>
      </c>
    </row>
    <row r="253" spans="1:32" ht="17.25" customHeight="1" x14ac:dyDescent="0.25">
      <c r="A253">
        <v>338027</v>
      </c>
      <c r="B253" t="s">
        <v>1773</v>
      </c>
      <c r="C253" t="s">
        <v>1774</v>
      </c>
      <c r="D253" t="s">
        <v>1775</v>
      </c>
      <c r="E253" t="s">
        <v>89</v>
      </c>
      <c r="F253">
        <v>32472</v>
      </c>
      <c r="G253" t="s">
        <v>1776</v>
      </c>
      <c r="H253" t="s">
        <v>29</v>
      </c>
      <c r="I253" t="s">
        <v>121</v>
      </c>
      <c r="V253" t="s">
        <v>3210</v>
      </c>
      <c r="AC253" t="s">
        <v>3197</v>
      </c>
      <c r="AD253" t="s">
        <v>3197</v>
      </c>
      <c r="AE253" t="s">
        <v>3197</v>
      </c>
      <c r="AF253" t="s">
        <v>3197</v>
      </c>
    </row>
    <row r="254" spans="1:32" ht="17.25" customHeight="1" x14ac:dyDescent="0.25">
      <c r="A254">
        <v>338777</v>
      </c>
      <c r="B254" t="s">
        <v>2630</v>
      </c>
      <c r="C254" t="s">
        <v>225</v>
      </c>
      <c r="D254" t="s">
        <v>803</v>
      </c>
      <c r="E254" t="s">
        <v>89</v>
      </c>
      <c r="F254">
        <v>36300</v>
      </c>
      <c r="G254" t="s">
        <v>935</v>
      </c>
      <c r="H254" t="s">
        <v>29</v>
      </c>
      <c r="I254" t="s">
        <v>121</v>
      </c>
      <c r="AD254" t="s">
        <v>3197</v>
      </c>
      <c r="AE254" t="s">
        <v>3197</v>
      </c>
      <c r="AF254" t="s">
        <v>3197</v>
      </c>
    </row>
    <row r="255" spans="1:32" ht="17.25" customHeight="1" x14ac:dyDescent="0.25">
      <c r="A255">
        <v>337971</v>
      </c>
      <c r="B255" t="s">
        <v>2179</v>
      </c>
      <c r="C255" t="s">
        <v>383</v>
      </c>
      <c r="D255" t="s">
        <v>596</v>
      </c>
      <c r="E255" t="s">
        <v>89</v>
      </c>
      <c r="F255">
        <v>33604</v>
      </c>
      <c r="G255" t="s">
        <v>31</v>
      </c>
      <c r="H255" t="s">
        <v>32</v>
      </c>
      <c r="I255" t="s">
        <v>121</v>
      </c>
      <c r="V255" t="s">
        <v>3210</v>
      </c>
      <c r="AC255" t="s">
        <v>3197</v>
      </c>
      <c r="AD255" t="s">
        <v>3197</v>
      </c>
      <c r="AE255" t="s">
        <v>3197</v>
      </c>
      <c r="AF255" t="s">
        <v>3197</v>
      </c>
    </row>
    <row r="256" spans="1:32" ht="17.25" customHeight="1" x14ac:dyDescent="0.25">
      <c r="A256">
        <v>338752</v>
      </c>
      <c r="B256" t="s">
        <v>972</v>
      </c>
      <c r="C256" t="s">
        <v>258</v>
      </c>
      <c r="D256" t="s">
        <v>718</v>
      </c>
      <c r="E256" t="s">
        <v>89</v>
      </c>
      <c r="F256">
        <v>35598</v>
      </c>
      <c r="G256" t="s">
        <v>43</v>
      </c>
      <c r="H256" t="s">
        <v>29</v>
      </c>
      <c r="I256" t="s">
        <v>121</v>
      </c>
      <c r="AD256" t="s">
        <v>3197</v>
      </c>
      <c r="AE256" t="s">
        <v>3197</v>
      </c>
      <c r="AF256" t="s">
        <v>3197</v>
      </c>
    </row>
    <row r="257" spans="1:32" ht="17.25" customHeight="1" x14ac:dyDescent="0.25">
      <c r="A257">
        <v>338783</v>
      </c>
      <c r="B257" t="s">
        <v>2551</v>
      </c>
      <c r="C257" t="s">
        <v>567</v>
      </c>
      <c r="D257" t="s">
        <v>2552</v>
      </c>
      <c r="E257" t="s">
        <v>90</v>
      </c>
      <c r="F257">
        <v>28140</v>
      </c>
      <c r="G257" t="s">
        <v>31</v>
      </c>
      <c r="H257" t="s">
        <v>29</v>
      </c>
      <c r="I257" t="s">
        <v>121</v>
      </c>
      <c r="AC257" t="s">
        <v>3197</v>
      </c>
      <c r="AD257" t="s">
        <v>3197</v>
      </c>
      <c r="AE257" t="s">
        <v>3197</v>
      </c>
      <c r="AF257" t="s">
        <v>3197</v>
      </c>
    </row>
    <row r="258" spans="1:32" ht="17.25" customHeight="1" x14ac:dyDescent="0.25">
      <c r="A258">
        <v>338980</v>
      </c>
      <c r="B258" t="s">
        <v>2549</v>
      </c>
      <c r="C258" t="s">
        <v>242</v>
      </c>
      <c r="D258" t="s">
        <v>245</v>
      </c>
      <c r="E258" t="s">
        <v>90</v>
      </c>
      <c r="F258">
        <v>34395</v>
      </c>
      <c r="G258" t="s">
        <v>690</v>
      </c>
      <c r="H258" t="s">
        <v>29</v>
      </c>
      <c r="I258" t="s">
        <v>121</v>
      </c>
      <c r="AC258" t="s">
        <v>3197</v>
      </c>
      <c r="AD258" t="s">
        <v>3197</v>
      </c>
      <c r="AE258" t="s">
        <v>3197</v>
      </c>
      <c r="AF258" t="s">
        <v>3197</v>
      </c>
    </row>
    <row r="259" spans="1:32" ht="17.25" customHeight="1" x14ac:dyDescent="0.25">
      <c r="A259">
        <v>336524</v>
      </c>
      <c r="B259" t="s">
        <v>2326</v>
      </c>
      <c r="C259" t="s">
        <v>2327</v>
      </c>
      <c r="D259" t="s">
        <v>954</v>
      </c>
      <c r="E259" t="s">
        <v>90</v>
      </c>
      <c r="F259">
        <v>34209</v>
      </c>
      <c r="G259" t="s">
        <v>53</v>
      </c>
      <c r="H259" t="s">
        <v>29</v>
      </c>
      <c r="I259" t="s">
        <v>121</v>
      </c>
      <c r="V259" t="s">
        <v>3215</v>
      </c>
      <c r="AC259" t="s">
        <v>3197</v>
      </c>
      <c r="AD259" t="s">
        <v>3197</v>
      </c>
      <c r="AE259" t="s">
        <v>3197</v>
      </c>
      <c r="AF259" t="s">
        <v>3197</v>
      </c>
    </row>
    <row r="260" spans="1:32" ht="17.25" customHeight="1" x14ac:dyDescent="0.25">
      <c r="A260">
        <v>338792</v>
      </c>
      <c r="B260" t="s">
        <v>2553</v>
      </c>
      <c r="C260" t="s">
        <v>242</v>
      </c>
      <c r="D260" t="s">
        <v>293</v>
      </c>
      <c r="E260" t="s">
        <v>89</v>
      </c>
      <c r="F260">
        <v>32235</v>
      </c>
      <c r="G260" t="s">
        <v>796</v>
      </c>
      <c r="H260" t="s">
        <v>29</v>
      </c>
      <c r="I260" t="s">
        <v>121</v>
      </c>
      <c r="AC260" t="s">
        <v>3197</v>
      </c>
      <c r="AD260" t="s">
        <v>3197</v>
      </c>
      <c r="AE260" t="s">
        <v>3197</v>
      </c>
      <c r="AF260" t="s">
        <v>3197</v>
      </c>
    </row>
    <row r="261" spans="1:32" ht="17.25" customHeight="1" x14ac:dyDescent="0.25">
      <c r="A261">
        <v>336498</v>
      </c>
      <c r="B261" t="s">
        <v>1513</v>
      </c>
      <c r="C261" t="s">
        <v>327</v>
      </c>
      <c r="D261" t="s">
        <v>1514</v>
      </c>
      <c r="E261" t="s">
        <v>89</v>
      </c>
      <c r="F261">
        <v>33482</v>
      </c>
      <c r="G261" t="s">
        <v>958</v>
      </c>
      <c r="H261" t="s">
        <v>29</v>
      </c>
      <c r="I261" t="s">
        <v>121</v>
      </c>
      <c r="V261" t="s">
        <v>3215</v>
      </c>
      <c r="AD261" t="s">
        <v>3197</v>
      </c>
      <c r="AE261" t="s">
        <v>3197</v>
      </c>
      <c r="AF261" t="s">
        <v>3197</v>
      </c>
    </row>
    <row r="262" spans="1:32" ht="17.25" customHeight="1" x14ac:dyDescent="0.25">
      <c r="A262">
        <v>338801</v>
      </c>
      <c r="B262" t="s">
        <v>2987</v>
      </c>
      <c r="C262" t="s">
        <v>501</v>
      </c>
      <c r="D262" t="s">
        <v>2988</v>
      </c>
      <c r="E262" t="s">
        <v>89</v>
      </c>
      <c r="F262">
        <v>36784</v>
      </c>
      <c r="G262" t="s">
        <v>74</v>
      </c>
      <c r="H262" t="s">
        <v>29</v>
      </c>
      <c r="I262" t="s">
        <v>121</v>
      </c>
      <c r="J262" t="s">
        <v>27</v>
      </c>
      <c r="L262" t="s">
        <v>74</v>
      </c>
      <c r="AE262" t="s">
        <v>3197</v>
      </c>
      <c r="AF262" t="s">
        <v>3197</v>
      </c>
    </row>
    <row r="263" spans="1:32" ht="17.25" customHeight="1" x14ac:dyDescent="0.25">
      <c r="A263">
        <v>338120</v>
      </c>
      <c r="B263" t="s">
        <v>1597</v>
      </c>
      <c r="C263" t="s">
        <v>242</v>
      </c>
      <c r="D263" t="s">
        <v>1598</v>
      </c>
      <c r="E263" t="s">
        <v>90</v>
      </c>
      <c r="F263">
        <v>33586</v>
      </c>
      <c r="G263" t="s">
        <v>1599</v>
      </c>
      <c r="H263" t="s">
        <v>29</v>
      </c>
      <c r="I263" t="s">
        <v>121</v>
      </c>
      <c r="J263" t="s">
        <v>1081</v>
      </c>
      <c r="L263" t="s">
        <v>71</v>
      </c>
      <c r="V263" t="s">
        <v>3210</v>
      </c>
    </row>
    <row r="264" spans="1:32" ht="17.25" customHeight="1" x14ac:dyDescent="0.25">
      <c r="A264">
        <v>338796</v>
      </c>
      <c r="B264" t="s">
        <v>3134</v>
      </c>
      <c r="C264" t="s">
        <v>974</v>
      </c>
      <c r="D264" t="s">
        <v>593</v>
      </c>
      <c r="E264" t="s">
        <v>89</v>
      </c>
      <c r="F264">
        <v>29541</v>
      </c>
      <c r="G264" t="s">
        <v>224</v>
      </c>
      <c r="H264" t="s">
        <v>29</v>
      </c>
      <c r="I264" t="s">
        <v>121</v>
      </c>
      <c r="AC264" t="s">
        <v>3197</v>
      </c>
      <c r="AD264" t="s">
        <v>3197</v>
      </c>
      <c r="AE264" t="s">
        <v>3197</v>
      </c>
      <c r="AF264" t="s">
        <v>3197</v>
      </c>
    </row>
    <row r="265" spans="1:32" ht="17.25" customHeight="1" x14ac:dyDescent="0.25">
      <c r="A265">
        <v>336571</v>
      </c>
      <c r="B265" t="s">
        <v>2288</v>
      </c>
      <c r="C265" t="s">
        <v>715</v>
      </c>
      <c r="D265" t="s">
        <v>695</v>
      </c>
      <c r="E265" t="s">
        <v>90</v>
      </c>
      <c r="F265">
        <v>36298</v>
      </c>
      <c r="G265" t="s">
        <v>31</v>
      </c>
      <c r="H265" t="s">
        <v>29</v>
      </c>
      <c r="I265" t="s">
        <v>121</v>
      </c>
      <c r="V265" t="s">
        <v>3210</v>
      </c>
      <c r="AF265" t="s">
        <v>3197</v>
      </c>
    </row>
    <row r="266" spans="1:32" ht="17.25" customHeight="1" x14ac:dyDescent="0.25">
      <c r="A266">
        <v>338130</v>
      </c>
      <c r="B266" t="s">
        <v>1800</v>
      </c>
      <c r="C266" t="s">
        <v>222</v>
      </c>
      <c r="D266" t="s">
        <v>988</v>
      </c>
      <c r="E266" t="s">
        <v>90</v>
      </c>
      <c r="F266">
        <v>34335</v>
      </c>
      <c r="G266" t="s">
        <v>432</v>
      </c>
      <c r="H266" t="s">
        <v>29</v>
      </c>
      <c r="I266" t="s">
        <v>121</v>
      </c>
      <c r="V266" t="s">
        <v>3210</v>
      </c>
      <c r="AC266" t="s">
        <v>3197</v>
      </c>
      <c r="AD266" t="s">
        <v>3197</v>
      </c>
      <c r="AE266" t="s">
        <v>3197</v>
      </c>
      <c r="AF266" t="s">
        <v>3197</v>
      </c>
    </row>
    <row r="267" spans="1:32" ht="17.25" customHeight="1" x14ac:dyDescent="0.25">
      <c r="A267">
        <v>338807</v>
      </c>
      <c r="B267" t="s">
        <v>2740</v>
      </c>
      <c r="C267" t="s">
        <v>242</v>
      </c>
      <c r="D267" t="s">
        <v>223</v>
      </c>
      <c r="E267" t="s">
        <v>90</v>
      </c>
      <c r="F267">
        <v>33970</v>
      </c>
      <c r="G267" t="s">
        <v>31</v>
      </c>
      <c r="H267" t="s">
        <v>29</v>
      </c>
      <c r="I267" t="s">
        <v>121</v>
      </c>
      <c r="AC267" t="s">
        <v>3197</v>
      </c>
      <c r="AD267" t="s">
        <v>3197</v>
      </c>
      <c r="AE267" t="s">
        <v>3197</v>
      </c>
      <c r="AF267" t="s">
        <v>3197</v>
      </c>
    </row>
    <row r="268" spans="1:32" ht="17.25" customHeight="1" x14ac:dyDescent="0.25">
      <c r="A268">
        <v>338805</v>
      </c>
      <c r="B268" t="s">
        <v>2564</v>
      </c>
      <c r="C268" t="s">
        <v>242</v>
      </c>
      <c r="D268" t="s">
        <v>416</v>
      </c>
      <c r="E268" t="s">
        <v>90</v>
      </c>
      <c r="F268">
        <v>35156</v>
      </c>
      <c r="G268" t="s">
        <v>31</v>
      </c>
      <c r="H268" t="s">
        <v>29</v>
      </c>
      <c r="I268" t="s">
        <v>121</v>
      </c>
      <c r="AC268" t="s">
        <v>3197</v>
      </c>
      <c r="AD268" t="s">
        <v>3197</v>
      </c>
      <c r="AE268" t="s">
        <v>3197</v>
      </c>
      <c r="AF268" t="s">
        <v>3197</v>
      </c>
    </row>
    <row r="269" spans="1:32" ht="17.25" customHeight="1" x14ac:dyDescent="0.25">
      <c r="A269">
        <v>338812</v>
      </c>
      <c r="B269" t="s">
        <v>3092</v>
      </c>
      <c r="C269" t="s">
        <v>291</v>
      </c>
      <c r="D269" t="s">
        <v>3069</v>
      </c>
      <c r="E269" t="s">
        <v>90</v>
      </c>
      <c r="F269">
        <v>31483</v>
      </c>
      <c r="G269" t="s">
        <v>31</v>
      </c>
      <c r="H269" t="s">
        <v>29</v>
      </c>
      <c r="I269" t="s">
        <v>121</v>
      </c>
      <c r="J269" t="s">
        <v>27</v>
      </c>
      <c r="L269" t="s">
        <v>31</v>
      </c>
      <c r="AF269" t="s">
        <v>3197</v>
      </c>
    </row>
    <row r="270" spans="1:32" ht="17.25" customHeight="1" x14ac:dyDescent="0.25">
      <c r="A270">
        <v>336553</v>
      </c>
      <c r="B270" t="s">
        <v>3137</v>
      </c>
      <c r="C270" t="s">
        <v>3138</v>
      </c>
      <c r="D270" t="s">
        <v>322</v>
      </c>
      <c r="E270" t="s">
        <v>90</v>
      </c>
      <c r="F270">
        <v>31495</v>
      </c>
      <c r="G270" t="s">
        <v>31</v>
      </c>
      <c r="H270" t="s">
        <v>29</v>
      </c>
      <c r="I270" t="s">
        <v>121</v>
      </c>
      <c r="J270" t="s">
        <v>27</v>
      </c>
      <c r="L270" t="s">
        <v>31</v>
      </c>
      <c r="V270" t="s">
        <v>3797</v>
      </c>
    </row>
    <row r="271" spans="1:32" ht="17.25" customHeight="1" x14ac:dyDescent="0.25">
      <c r="A271">
        <v>338798</v>
      </c>
      <c r="B271" t="s">
        <v>2812</v>
      </c>
      <c r="C271" t="s">
        <v>233</v>
      </c>
      <c r="D271" t="s">
        <v>252</v>
      </c>
      <c r="E271" t="s">
        <v>90</v>
      </c>
      <c r="F271">
        <v>34918</v>
      </c>
      <c r="G271" t="s">
        <v>31</v>
      </c>
      <c r="H271" t="s">
        <v>29</v>
      </c>
      <c r="I271" t="s">
        <v>121</v>
      </c>
      <c r="AC271" t="s">
        <v>3197</v>
      </c>
      <c r="AD271" t="s">
        <v>3197</v>
      </c>
      <c r="AE271" t="s">
        <v>3197</v>
      </c>
      <c r="AF271" t="s">
        <v>3197</v>
      </c>
    </row>
    <row r="272" spans="1:32" ht="17.25" customHeight="1" x14ac:dyDescent="0.25">
      <c r="A272">
        <v>336517</v>
      </c>
      <c r="B272" t="s">
        <v>2382</v>
      </c>
      <c r="C272" t="s">
        <v>225</v>
      </c>
      <c r="D272" t="s">
        <v>388</v>
      </c>
      <c r="E272" t="s">
        <v>90</v>
      </c>
      <c r="F272">
        <v>34110</v>
      </c>
      <c r="G272" t="s">
        <v>31</v>
      </c>
      <c r="H272" t="s">
        <v>29</v>
      </c>
      <c r="I272" t="s">
        <v>121</v>
      </c>
      <c r="J272" t="s">
        <v>1081</v>
      </c>
      <c r="L272" t="s">
        <v>31</v>
      </c>
      <c r="V272" t="s">
        <v>3216</v>
      </c>
      <c r="AF272" t="s">
        <v>3197</v>
      </c>
    </row>
    <row r="273" spans="1:32" ht="17.25" customHeight="1" x14ac:dyDescent="0.25">
      <c r="A273">
        <v>338655</v>
      </c>
      <c r="B273" t="s">
        <v>3011</v>
      </c>
      <c r="C273" t="s">
        <v>619</v>
      </c>
      <c r="D273" t="s">
        <v>458</v>
      </c>
      <c r="E273" t="s">
        <v>89</v>
      </c>
      <c r="F273">
        <v>34880</v>
      </c>
      <c r="G273" t="s">
        <v>31</v>
      </c>
      <c r="H273" t="s">
        <v>29</v>
      </c>
      <c r="I273" t="s">
        <v>121</v>
      </c>
      <c r="J273" t="s">
        <v>27</v>
      </c>
      <c r="L273" t="s">
        <v>31</v>
      </c>
      <c r="AE273" t="s">
        <v>3197</v>
      </c>
      <c r="AF273" t="s">
        <v>3197</v>
      </c>
    </row>
    <row r="274" spans="1:32" ht="17.25" customHeight="1" x14ac:dyDescent="0.25">
      <c r="A274">
        <v>337764</v>
      </c>
      <c r="B274" t="s">
        <v>1699</v>
      </c>
      <c r="C274" t="s">
        <v>361</v>
      </c>
      <c r="D274" t="s">
        <v>1700</v>
      </c>
      <c r="E274" t="s">
        <v>89</v>
      </c>
      <c r="F274">
        <v>35591</v>
      </c>
      <c r="G274" t="s">
        <v>685</v>
      </c>
      <c r="H274" t="s">
        <v>29</v>
      </c>
      <c r="I274" t="s">
        <v>121</v>
      </c>
      <c r="V274" t="s">
        <v>3210</v>
      </c>
      <c r="AC274" t="s">
        <v>3197</v>
      </c>
      <c r="AD274" t="s">
        <v>3197</v>
      </c>
      <c r="AE274" t="s">
        <v>3197</v>
      </c>
      <c r="AF274" t="s">
        <v>3197</v>
      </c>
    </row>
    <row r="275" spans="1:32" ht="17.25" customHeight="1" x14ac:dyDescent="0.25">
      <c r="A275">
        <v>338679</v>
      </c>
      <c r="B275" t="s">
        <v>2780</v>
      </c>
      <c r="C275" t="s">
        <v>225</v>
      </c>
      <c r="D275" t="s">
        <v>771</v>
      </c>
      <c r="E275" t="s">
        <v>90</v>
      </c>
      <c r="F275">
        <v>34184</v>
      </c>
      <c r="G275" t="s">
        <v>80</v>
      </c>
      <c r="H275" t="s">
        <v>32</v>
      </c>
      <c r="I275" t="s">
        <v>121</v>
      </c>
      <c r="AC275" t="s">
        <v>3197</v>
      </c>
      <c r="AD275" t="s">
        <v>3197</v>
      </c>
      <c r="AE275" t="s">
        <v>3197</v>
      </c>
      <c r="AF275" t="s">
        <v>3197</v>
      </c>
    </row>
    <row r="276" spans="1:32" ht="17.25" customHeight="1" x14ac:dyDescent="0.25">
      <c r="A276">
        <v>334294</v>
      </c>
      <c r="B276" t="s">
        <v>2427</v>
      </c>
      <c r="C276" t="s">
        <v>242</v>
      </c>
      <c r="D276" t="s">
        <v>1594</v>
      </c>
      <c r="E276" t="s">
        <v>90</v>
      </c>
      <c r="F276">
        <v>34364</v>
      </c>
      <c r="G276" t="s">
        <v>31</v>
      </c>
      <c r="H276" t="s">
        <v>32</v>
      </c>
      <c r="I276" t="s">
        <v>121</v>
      </c>
      <c r="V276" t="s">
        <v>3214</v>
      </c>
      <c r="AD276" t="s">
        <v>3197</v>
      </c>
      <c r="AE276" t="s">
        <v>3197</v>
      </c>
      <c r="AF276" t="s">
        <v>3197</v>
      </c>
    </row>
    <row r="277" spans="1:32" ht="17.25" customHeight="1" x14ac:dyDescent="0.25">
      <c r="A277">
        <v>338698</v>
      </c>
      <c r="B277" t="s">
        <v>2796</v>
      </c>
      <c r="C277" t="s">
        <v>2797</v>
      </c>
      <c r="D277" t="s">
        <v>1433</v>
      </c>
      <c r="E277" t="s">
        <v>89</v>
      </c>
      <c r="F277">
        <v>36161</v>
      </c>
      <c r="G277" t="s">
        <v>2798</v>
      </c>
      <c r="H277" t="s">
        <v>29</v>
      </c>
      <c r="I277" t="s">
        <v>121</v>
      </c>
      <c r="AC277" t="s">
        <v>3197</v>
      </c>
      <c r="AD277" t="s">
        <v>3197</v>
      </c>
      <c r="AE277" t="s">
        <v>3197</v>
      </c>
      <c r="AF277" t="s">
        <v>3197</v>
      </c>
    </row>
    <row r="278" spans="1:32" ht="17.25" customHeight="1" x14ac:dyDescent="0.25">
      <c r="A278">
        <v>335898</v>
      </c>
      <c r="B278" t="s">
        <v>1329</v>
      </c>
      <c r="C278" t="s">
        <v>733</v>
      </c>
      <c r="D278" t="s">
        <v>837</v>
      </c>
      <c r="E278" t="s">
        <v>90</v>
      </c>
      <c r="F278">
        <v>31850</v>
      </c>
      <c r="G278" t="s">
        <v>690</v>
      </c>
      <c r="H278" t="s">
        <v>29</v>
      </c>
      <c r="I278" t="s">
        <v>121</v>
      </c>
      <c r="V278" t="s">
        <v>3215</v>
      </c>
      <c r="AC278" t="s">
        <v>3197</v>
      </c>
      <c r="AD278" t="s">
        <v>3197</v>
      </c>
      <c r="AE278" t="s">
        <v>3197</v>
      </c>
      <c r="AF278" t="s">
        <v>3197</v>
      </c>
    </row>
    <row r="279" spans="1:32" ht="17.25" customHeight="1" x14ac:dyDescent="0.25">
      <c r="A279">
        <v>338942</v>
      </c>
      <c r="B279" t="s">
        <v>844</v>
      </c>
      <c r="C279" t="s">
        <v>619</v>
      </c>
      <c r="D279" t="s">
        <v>307</v>
      </c>
      <c r="E279" t="s">
        <v>89</v>
      </c>
      <c r="F279">
        <v>33510</v>
      </c>
      <c r="G279" t="s">
        <v>31</v>
      </c>
      <c r="H279" t="s">
        <v>29</v>
      </c>
      <c r="I279" t="s">
        <v>121</v>
      </c>
      <c r="AC279" t="s">
        <v>3197</v>
      </c>
      <c r="AD279" t="s">
        <v>3197</v>
      </c>
      <c r="AE279" t="s">
        <v>3197</v>
      </c>
      <c r="AF279" t="s">
        <v>3197</v>
      </c>
    </row>
    <row r="280" spans="1:32" ht="17.25" customHeight="1" x14ac:dyDescent="0.25">
      <c r="A280">
        <v>338715</v>
      </c>
      <c r="B280" t="s">
        <v>3116</v>
      </c>
      <c r="C280" t="s">
        <v>1923</v>
      </c>
      <c r="D280" t="s">
        <v>321</v>
      </c>
      <c r="E280" t="s">
        <v>89</v>
      </c>
      <c r="F280">
        <v>36836</v>
      </c>
      <c r="G280" t="s">
        <v>224</v>
      </c>
      <c r="H280" t="s">
        <v>29</v>
      </c>
      <c r="I280" t="s">
        <v>121</v>
      </c>
      <c r="AD280" t="s">
        <v>3197</v>
      </c>
      <c r="AE280" t="s">
        <v>3197</v>
      </c>
      <c r="AF280" t="s">
        <v>3197</v>
      </c>
    </row>
    <row r="281" spans="1:32" ht="17.25" customHeight="1" x14ac:dyDescent="0.25">
      <c r="A281">
        <v>337884</v>
      </c>
      <c r="B281" t="s">
        <v>2463</v>
      </c>
      <c r="C281" t="s">
        <v>225</v>
      </c>
      <c r="D281" t="s">
        <v>676</v>
      </c>
      <c r="E281" t="s">
        <v>89</v>
      </c>
      <c r="F281">
        <v>36628</v>
      </c>
      <c r="G281" t="s">
        <v>575</v>
      </c>
      <c r="H281" t="s">
        <v>32</v>
      </c>
      <c r="I281" t="s">
        <v>121</v>
      </c>
      <c r="V281" t="s">
        <v>3210</v>
      </c>
      <c r="AD281" t="s">
        <v>3197</v>
      </c>
      <c r="AE281" t="s">
        <v>3197</v>
      </c>
      <c r="AF281" t="s">
        <v>3197</v>
      </c>
    </row>
    <row r="282" spans="1:32" ht="17.25" customHeight="1" x14ac:dyDescent="0.25">
      <c r="A282">
        <v>337554</v>
      </c>
      <c r="B282" t="s">
        <v>2422</v>
      </c>
      <c r="C282" t="s">
        <v>242</v>
      </c>
      <c r="D282" t="s">
        <v>1824</v>
      </c>
      <c r="E282" t="s">
        <v>89</v>
      </c>
      <c r="F282">
        <v>31650</v>
      </c>
      <c r="G282" t="s">
        <v>80</v>
      </c>
      <c r="H282" t="s">
        <v>29</v>
      </c>
      <c r="I282" t="s">
        <v>121</v>
      </c>
      <c r="J282" t="s">
        <v>1081</v>
      </c>
      <c r="L282" t="s">
        <v>80</v>
      </c>
      <c r="V282" t="s">
        <v>3210</v>
      </c>
      <c r="AF282" t="s">
        <v>3197</v>
      </c>
    </row>
    <row r="283" spans="1:32" ht="17.25" customHeight="1" x14ac:dyDescent="0.25">
      <c r="A283">
        <v>335600</v>
      </c>
      <c r="B283" t="s">
        <v>2177</v>
      </c>
      <c r="C283" t="s">
        <v>751</v>
      </c>
      <c r="D283" t="s">
        <v>574</v>
      </c>
      <c r="E283" t="s">
        <v>90</v>
      </c>
      <c r="F283">
        <v>35101</v>
      </c>
      <c r="G283" t="s">
        <v>224</v>
      </c>
      <c r="H283" t="s">
        <v>29</v>
      </c>
      <c r="I283" t="s">
        <v>121</v>
      </c>
      <c r="J283" t="s">
        <v>1081</v>
      </c>
      <c r="L283" t="s">
        <v>53</v>
      </c>
      <c r="V283" t="s">
        <v>3210</v>
      </c>
      <c r="AF283" t="s">
        <v>3197</v>
      </c>
    </row>
    <row r="284" spans="1:32" ht="17.25" customHeight="1" x14ac:dyDescent="0.25">
      <c r="A284">
        <v>338605</v>
      </c>
      <c r="B284" t="s">
        <v>3124</v>
      </c>
      <c r="C284" t="s">
        <v>225</v>
      </c>
      <c r="D284" t="s">
        <v>469</v>
      </c>
      <c r="E284" t="s">
        <v>90</v>
      </c>
      <c r="F284">
        <v>33604</v>
      </c>
      <c r="G284" t="s">
        <v>31</v>
      </c>
      <c r="H284" t="s">
        <v>29</v>
      </c>
      <c r="I284" t="s">
        <v>121</v>
      </c>
      <c r="AD284" t="s">
        <v>3197</v>
      </c>
      <c r="AE284" t="s">
        <v>3197</v>
      </c>
      <c r="AF284" t="s">
        <v>3197</v>
      </c>
    </row>
    <row r="285" spans="1:32" ht="17.25" customHeight="1" x14ac:dyDescent="0.25">
      <c r="A285">
        <v>338588</v>
      </c>
      <c r="B285" t="s">
        <v>3047</v>
      </c>
      <c r="C285" t="s">
        <v>334</v>
      </c>
      <c r="D285" t="s">
        <v>903</v>
      </c>
      <c r="E285" t="s">
        <v>90</v>
      </c>
      <c r="F285">
        <v>29129</v>
      </c>
      <c r="G285" t="s">
        <v>595</v>
      </c>
      <c r="H285" t="s">
        <v>29</v>
      </c>
      <c r="I285" t="s">
        <v>121</v>
      </c>
      <c r="J285" t="s">
        <v>1081</v>
      </c>
      <c r="L285" t="s">
        <v>31</v>
      </c>
    </row>
    <row r="286" spans="1:32" ht="17.25" customHeight="1" x14ac:dyDescent="0.25">
      <c r="A286">
        <v>338594</v>
      </c>
      <c r="B286" t="s">
        <v>2756</v>
      </c>
      <c r="C286" t="s">
        <v>349</v>
      </c>
      <c r="D286" t="s">
        <v>865</v>
      </c>
      <c r="E286" t="s">
        <v>90</v>
      </c>
      <c r="F286">
        <v>36165</v>
      </c>
      <c r="G286" t="s">
        <v>2757</v>
      </c>
      <c r="H286" t="s">
        <v>29</v>
      </c>
      <c r="I286" t="s">
        <v>121</v>
      </c>
      <c r="J286" t="s">
        <v>1081</v>
      </c>
      <c r="L286" t="s">
        <v>43</v>
      </c>
      <c r="AE286" t="s">
        <v>3197</v>
      </c>
      <c r="AF286" t="s">
        <v>3197</v>
      </c>
    </row>
    <row r="287" spans="1:32" ht="17.25" customHeight="1" x14ac:dyDescent="0.25">
      <c r="A287">
        <v>338586</v>
      </c>
      <c r="B287" t="s">
        <v>2882</v>
      </c>
      <c r="C287" t="s">
        <v>980</v>
      </c>
      <c r="D287" t="s">
        <v>750</v>
      </c>
      <c r="E287" t="s">
        <v>90</v>
      </c>
      <c r="F287">
        <v>29387</v>
      </c>
      <c r="G287" t="s">
        <v>2883</v>
      </c>
      <c r="H287" t="s">
        <v>29</v>
      </c>
      <c r="I287" t="s">
        <v>121</v>
      </c>
      <c r="AC287" t="s">
        <v>3197</v>
      </c>
      <c r="AD287" t="s">
        <v>3197</v>
      </c>
      <c r="AE287" t="s">
        <v>3197</v>
      </c>
      <c r="AF287" t="s">
        <v>3197</v>
      </c>
    </row>
    <row r="288" spans="1:32" ht="17.25" customHeight="1" x14ac:dyDescent="0.25">
      <c r="A288">
        <v>337561</v>
      </c>
      <c r="B288" t="s">
        <v>2023</v>
      </c>
      <c r="C288" t="s">
        <v>445</v>
      </c>
      <c r="D288" t="s">
        <v>287</v>
      </c>
      <c r="E288" t="s">
        <v>90</v>
      </c>
      <c r="F288">
        <v>29240</v>
      </c>
      <c r="G288" t="s">
        <v>31</v>
      </c>
      <c r="H288" t="s">
        <v>29</v>
      </c>
      <c r="I288" t="s">
        <v>121</v>
      </c>
      <c r="V288" t="s">
        <v>3210</v>
      </c>
      <c r="AC288" t="s">
        <v>3197</v>
      </c>
      <c r="AD288" t="s">
        <v>3197</v>
      </c>
      <c r="AE288" t="s">
        <v>3197</v>
      </c>
      <c r="AF288" t="s">
        <v>3197</v>
      </c>
    </row>
    <row r="289" spans="1:32" ht="17.25" customHeight="1" x14ac:dyDescent="0.25">
      <c r="A289">
        <v>338603</v>
      </c>
      <c r="B289" t="s">
        <v>2745</v>
      </c>
      <c r="C289" t="s">
        <v>525</v>
      </c>
      <c r="D289" t="s">
        <v>355</v>
      </c>
      <c r="E289" t="s">
        <v>90</v>
      </c>
      <c r="F289">
        <v>36161</v>
      </c>
      <c r="G289" t="s">
        <v>71</v>
      </c>
      <c r="H289" t="s">
        <v>29</v>
      </c>
      <c r="I289" t="s">
        <v>121</v>
      </c>
      <c r="AD289" t="s">
        <v>3197</v>
      </c>
      <c r="AE289" t="s">
        <v>3197</v>
      </c>
      <c r="AF289" t="s">
        <v>3197</v>
      </c>
    </row>
    <row r="290" spans="1:32" ht="17.25" customHeight="1" x14ac:dyDescent="0.25">
      <c r="A290">
        <v>335507</v>
      </c>
      <c r="B290" t="s">
        <v>1246</v>
      </c>
      <c r="C290" t="s">
        <v>1247</v>
      </c>
      <c r="D290" t="s">
        <v>1248</v>
      </c>
      <c r="E290" t="s">
        <v>90</v>
      </c>
      <c r="F290">
        <v>31607</v>
      </c>
      <c r="G290" t="s">
        <v>456</v>
      </c>
      <c r="H290" t="s">
        <v>29</v>
      </c>
      <c r="I290" t="s">
        <v>121</v>
      </c>
      <c r="V290" t="s">
        <v>3215</v>
      </c>
      <c r="AD290" t="s">
        <v>3197</v>
      </c>
      <c r="AE290" t="s">
        <v>3197</v>
      </c>
      <c r="AF290" t="s">
        <v>3197</v>
      </c>
    </row>
    <row r="291" spans="1:32" ht="17.25" customHeight="1" x14ac:dyDescent="0.25">
      <c r="A291">
        <v>338596</v>
      </c>
      <c r="B291" t="s">
        <v>2786</v>
      </c>
      <c r="C291" t="s">
        <v>282</v>
      </c>
      <c r="D291" t="s">
        <v>1444</v>
      </c>
      <c r="E291" t="s">
        <v>90</v>
      </c>
      <c r="F291">
        <v>35065</v>
      </c>
      <c r="G291" t="s">
        <v>645</v>
      </c>
      <c r="H291" t="s">
        <v>29</v>
      </c>
      <c r="I291" t="s">
        <v>121</v>
      </c>
      <c r="AD291" t="s">
        <v>3197</v>
      </c>
      <c r="AE291" t="s">
        <v>3197</v>
      </c>
      <c r="AF291" t="s">
        <v>3197</v>
      </c>
    </row>
    <row r="292" spans="1:32" ht="17.25" customHeight="1" x14ac:dyDescent="0.25">
      <c r="A292">
        <v>337619</v>
      </c>
      <c r="B292" t="s">
        <v>2336</v>
      </c>
      <c r="C292" t="s">
        <v>2337</v>
      </c>
      <c r="D292" t="s">
        <v>281</v>
      </c>
      <c r="E292" t="s">
        <v>90</v>
      </c>
      <c r="F292">
        <v>26231</v>
      </c>
      <c r="G292" t="s">
        <v>31</v>
      </c>
      <c r="H292" t="s">
        <v>29</v>
      </c>
      <c r="I292" t="s">
        <v>121</v>
      </c>
      <c r="V292" t="s">
        <v>3210</v>
      </c>
      <c r="AC292" t="s">
        <v>3197</v>
      </c>
      <c r="AD292" t="s">
        <v>3197</v>
      </c>
      <c r="AE292" t="s">
        <v>3197</v>
      </c>
      <c r="AF292" t="s">
        <v>3197</v>
      </c>
    </row>
    <row r="293" spans="1:32" ht="17.25" customHeight="1" x14ac:dyDescent="0.25">
      <c r="A293">
        <v>338589</v>
      </c>
      <c r="B293" t="s">
        <v>2784</v>
      </c>
      <c r="C293" t="s">
        <v>365</v>
      </c>
      <c r="D293" t="s">
        <v>295</v>
      </c>
      <c r="E293" t="s">
        <v>90</v>
      </c>
      <c r="F293">
        <v>29037</v>
      </c>
      <c r="G293" t="s">
        <v>2785</v>
      </c>
      <c r="H293" t="s">
        <v>29</v>
      </c>
      <c r="I293" t="s">
        <v>121</v>
      </c>
      <c r="AC293" t="s">
        <v>3197</v>
      </c>
      <c r="AD293" t="s">
        <v>3197</v>
      </c>
      <c r="AE293" t="s">
        <v>3197</v>
      </c>
      <c r="AF293" t="s">
        <v>3197</v>
      </c>
    </row>
    <row r="294" spans="1:32" ht="17.25" customHeight="1" x14ac:dyDescent="0.25">
      <c r="A294">
        <v>332036</v>
      </c>
      <c r="B294" t="s">
        <v>2478</v>
      </c>
      <c r="C294" t="s">
        <v>258</v>
      </c>
      <c r="D294" t="s">
        <v>750</v>
      </c>
      <c r="E294" t="s">
        <v>90</v>
      </c>
      <c r="F294">
        <v>34700</v>
      </c>
      <c r="G294" t="s">
        <v>53</v>
      </c>
      <c r="H294" t="s">
        <v>29</v>
      </c>
      <c r="I294" t="s">
        <v>121</v>
      </c>
      <c r="V294" t="s">
        <v>3796</v>
      </c>
      <c r="AD294" t="s">
        <v>3197</v>
      </c>
      <c r="AE294" t="s">
        <v>3197</v>
      </c>
      <c r="AF294" t="s">
        <v>3197</v>
      </c>
    </row>
    <row r="295" spans="1:32" ht="17.25" customHeight="1" x14ac:dyDescent="0.25">
      <c r="A295">
        <v>337631</v>
      </c>
      <c r="B295" t="s">
        <v>2478</v>
      </c>
      <c r="C295" t="s">
        <v>2914</v>
      </c>
      <c r="D295" t="s">
        <v>438</v>
      </c>
      <c r="E295" t="s">
        <v>90</v>
      </c>
      <c r="F295">
        <v>32903</v>
      </c>
      <c r="G295" t="s">
        <v>728</v>
      </c>
      <c r="H295" t="s">
        <v>29</v>
      </c>
      <c r="I295" t="s">
        <v>121</v>
      </c>
      <c r="V295" t="s">
        <v>3797</v>
      </c>
      <c r="AD295" t="s">
        <v>3197</v>
      </c>
      <c r="AE295" t="s">
        <v>3197</v>
      </c>
      <c r="AF295" t="s">
        <v>3197</v>
      </c>
    </row>
    <row r="296" spans="1:32" ht="17.25" customHeight="1" x14ac:dyDescent="0.25">
      <c r="A296">
        <v>337597</v>
      </c>
      <c r="B296" t="s">
        <v>2423</v>
      </c>
      <c r="C296" t="s">
        <v>401</v>
      </c>
      <c r="D296" t="s">
        <v>2376</v>
      </c>
      <c r="E296" t="s">
        <v>90</v>
      </c>
      <c r="F296">
        <v>35247</v>
      </c>
      <c r="G296" t="s">
        <v>1975</v>
      </c>
      <c r="H296" t="s">
        <v>29</v>
      </c>
      <c r="I296" t="s">
        <v>121</v>
      </c>
      <c r="V296" t="s">
        <v>3210</v>
      </c>
      <c r="AC296" t="s">
        <v>3197</v>
      </c>
      <c r="AD296" t="s">
        <v>3197</v>
      </c>
      <c r="AE296" t="s">
        <v>3197</v>
      </c>
      <c r="AF296" t="s">
        <v>3197</v>
      </c>
    </row>
    <row r="297" spans="1:32" ht="17.25" customHeight="1" x14ac:dyDescent="0.25">
      <c r="A297">
        <v>335654</v>
      </c>
      <c r="B297" t="s">
        <v>2233</v>
      </c>
      <c r="C297" t="s">
        <v>600</v>
      </c>
      <c r="D297" t="s">
        <v>2234</v>
      </c>
      <c r="E297" t="s">
        <v>90</v>
      </c>
      <c r="F297">
        <v>33152</v>
      </c>
      <c r="G297" t="s">
        <v>1130</v>
      </c>
      <c r="H297" t="s">
        <v>29</v>
      </c>
      <c r="I297" t="s">
        <v>121</v>
      </c>
      <c r="V297" t="s">
        <v>3215</v>
      </c>
      <c r="AD297" t="s">
        <v>3197</v>
      </c>
      <c r="AE297" t="s">
        <v>3197</v>
      </c>
      <c r="AF297" t="s">
        <v>3197</v>
      </c>
    </row>
    <row r="298" spans="1:32" ht="17.25" customHeight="1" x14ac:dyDescent="0.25">
      <c r="A298">
        <v>338604</v>
      </c>
      <c r="B298" t="s">
        <v>2888</v>
      </c>
      <c r="C298" t="s">
        <v>233</v>
      </c>
      <c r="D298" t="s">
        <v>252</v>
      </c>
      <c r="E298" t="s">
        <v>90</v>
      </c>
      <c r="F298">
        <v>33086</v>
      </c>
      <c r="G298" t="s">
        <v>31</v>
      </c>
      <c r="H298" t="s">
        <v>29</v>
      </c>
      <c r="I298" t="s">
        <v>121</v>
      </c>
      <c r="J298" t="s">
        <v>1081</v>
      </c>
      <c r="L298" t="s">
        <v>43</v>
      </c>
      <c r="AE298" t="s">
        <v>3197</v>
      </c>
      <c r="AF298" t="s">
        <v>3197</v>
      </c>
    </row>
    <row r="299" spans="1:32" ht="17.25" customHeight="1" x14ac:dyDescent="0.25">
      <c r="A299">
        <v>332009</v>
      </c>
      <c r="B299" t="s">
        <v>1973</v>
      </c>
      <c r="C299" t="s">
        <v>242</v>
      </c>
      <c r="D299" t="s">
        <v>758</v>
      </c>
      <c r="E299" t="s">
        <v>90</v>
      </c>
      <c r="F299">
        <v>31251</v>
      </c>
      <c r="G299" t="s">
        <v>53</v>
      </c>
      <c r="H299" t="s">
        <v>29</v>
      </c>
      <c r="I299" t="s">
        <v>121</v>
      </c>
      <c r="J299" t="s">
        <v>27</v>
      </c>
      <c r="L299" t="s">
        <v>53</v>
      </c>
      <c r="V299" t="s">
        <v>3216</v>
      </c>
      <c r="AE299" t="s">
        <v>3197</v>
      </c>
      <c r="AF299" t="s">
        <v>3197</v>
      </c>
    </row>
    <row r="300" spans="1:32" ht="17.25" customHeight="1" x14ac:dyDescent="0.25">
      <c r="A300">
        <v>338609</v>
      </c>
      <c r="B300" t="s">
        <v>2696</v>
      </c>
      <c r="C300" t="s">
        <v>2697</v>
      </c>
      <c r="D300" t="s">
        <v>764</v>
      </c>
      <c r="E300" t="s">
        <v>90</v>
      </c>
      <c r="F300">
        <v>29221</v>
      </c>
      <c r="G300" t="s">
        <v>31</v>
      </c>
      <c r="H300" t="s">
        <v>29</v>
      </c>
      <c r="I300" t="s">
        <v>121</v>
      </c>
      <c r="AF300" t="s">
        <v>3197</v>
      </c>
    </row>
    <row r="301" spans="1:32" ht="17.25" customHeight="1" x14ac:dyDescent="0.25">
      <c r="A301">
        <v>335560</v>
      </c>
      <c r="B301" t="s">
        <v>2932</v>
      </c>
      <c r="C301" t="s">
        <v>262</v>
      </c>
      <c r="D301" t="s">
        <v>283</v>
      </c>
      <c r="E301" t="s">
        <v>90</v>
      </c>
      <c r="F301">
        <v>35431</v>
      </c>
      <c r="G301" t="s">
        <v>2933</v>
      </c>
      <c r="H301" t="s">
        <v>29</v>
      </c>
      <c r="I301" t="s">
        <v>121</v>
      </c>
      <c r="J301" t="s">
        <v>1081</v>
      </c>
      <c r="L301" t="s">
        <v>86</v>
      </c>
      <c r="V301" t="s">
        <v>3797</v>
      </c>
      <c r="AE301" t="s">
        <v>3197</v>
      </c>
      <c r="AF301" t="s">
        <v>3197</v>
      </c>
    </row>
    <row r="302" spans="1:32" ht="17.25" customHeight="1" x14ac:dyDescent="0.25">
      <c r="A302">
        <v>335626</v>
      </c>
      <c r="B302" t="s">
        <v>2433</v>
      </c>
      <c r="C302" t="s">
        <v>636</v>
      </c>
      <c r="D302" t="s">
        <v>305</v>
      </c>
      <c r="E302" t="s">
        <v>90</v>
      </c>
      <c r="F302">
        <v>33243</v>
      </c>
      <c r="G302" t="s">
        <v>922</v>
      </c>
      <c r="H302" t="s">
        <v>29</v>
      </c>
      <c r="I302" t="s">
        <v>121</v>
      </c>
      <c r="V302" t="s">
        <v>3215</v>
      </c>
      <c r="AD302" t="s">
        <v>3197</v>
      </c>
      <c r="AE302" t="s">
        <v>3197</v>
      </c>
      <c r="AF302" t="s">
        <v>3197</v>
      </c>
    </row>
    <row r="303" spans="1:32" ht="17.25" customHeight="1" x14ac:dyDescent="0.25">
      <c r="A303">
        <v>337671</v>
      </c>
      <c r="B303" t="s">
        <v>2183</v>
      </c>
      <c r="C303" t="s">
        <v>500</v>
      </c>
      <c r="D303" t="s">
        <v>596</v>
      </c>
      <c r="E303" t="s">
        <v>89</v>
      </c>
      <c r="F303">
        <v>35455</v>
      </c>
      <c r="G303" t="s">
        <v>71</v>
      </c>
      <c r="H303" t="s">
        <v>29</v>
      </c>
      <c r="I303" t="s">
        <v>121</v>
      </c>
      <c r="V303" t="s">
        <v>3210</v>
      </c>
      <c r="AC303" t="s">
        <v>3197</v>
      </c>
      <c r="AD303" t="s">
        <v>3197</v>
      </c>
      <c r="AE303" t="s">
        <v>3197</v>
      </c>
      <c r="AF303" t="s">
        <v>3197</v>
      </c>
    </row>
    <row r="304" spans="1:32" ht="17.25" customHeight="1" x14ac:dyDescent="0.25">
      <c r="A304">
        <v>337725</v>
      </c>
      <c r="B304" t="s">
        <v>2410</v>
      </c>
      <c r="C304" t="s">
        <v>334</v>
      </c>
      <c r="D304" t="s">
        <v>466</v>
      </c>
      <c r="E304" t="s">
        <v>90</v>
      </c>
      <c r="F304">
        <v>34597</v>
      </c>
      <c r="G304" t="s">
        <v>456</v>
      </c>
      <c r="H304" t="s">
        <v>29</v>
      </c>
      <c r="I304" t="s">
        <v>121</v>
      </c>
      <c r="V304" t="s">
        <v>3210</v>
      </c>
      <c r="AC304" t="s">
        <v>3197</v>
      </c>
      <c r="AD304" t="s">
        <v>3197</v>
      </c>
      <c r="AE304" t="s">
        <v>3197</v>
      </c>
      <c r="AF304" t="s">
        <v>3197</v>
      </c>
    </row>
    <row r="305" spans="1:32" ht="17.25" customHeight="1" x14ac:dyDescent="0.25">
      <c r="A305">
        <v>338645</v>
      </c>
      <c r="B305" t="s">
        <v>3164</v>
      </c>
      <c r="C305" t="s">
        <v>242</v>
      </c>
      <c r="D305" t="s">
        <v>466</v>
      </c>
      <c r="E305" t="s">
        <v>90</v>
      </c>
      <c r="F305">
        <v>31649</v>
      </c>
      <c r="G305" t="s">
        <v>3165</v>
      </c>
      <c r="H305" t="s">
        <v>29</v>
      </c>
      <c r="I305" t="s">
        <v>121</v>
      </c>
      <c r="AD305" t="s">
        <v>3197</v>
      </c>
      <c r="AE305" t="s">
        <v>3197</v>
      </c>
      <c r="AF305" t="s">
        <v>3197</v>
      </c>
    </row>
    <row r="306" spans="1:32" ht="17.25" customHeight="1" x14ac:dyDescent="0.25">
      <c r="A306">
        <v>338866</v>
      </c>
      <c r="B306" t="s">
        <v>3082</v>
      </c>
      <c r="C306" t="s">
        <v>548</v>
      </c>
      <c r="D306" t="s">
        <v>3083</v>
      </c>
      <c r="E306" t="s">
        <v>89</v>
      </c>
      <c r="F306">
        <v>33241</v>
      </c>
      <c r="G306" t="s">
        <v>3084</v>
      </c>
      <c r="H306" t="s">
        <v>29</v>
      </c>
      <c r="I306" t="s">
        <v>121</v>
      </c>
      <c r="AC306" t="s">
        <v>3197</v>
      </c>
      <c r="AD306" t="s">
        <v>3197</v>
      </c>
      <c r="AE306" t="s">
        <v>3197</v>
      </c>
      <c r="AF306" t="s">
        <v>3197</v>
      </c>
    </row>
    <row r="307" spans="1:32" ht="17.25" customHeight="1" x14ac:dyDescent="0.25">
      <c r="A307">
        <v>338648</v>
      </c>
      <c r="B307" t="s">
        <v>2732</v>
      </c>
      <c r="C307" t="s">
        <v>383</v>
      </c>
      <c r="D307" t="s">
        <v>302</v>
      </c>
      <c r="E307" t="s">
        <v>89</v>
      </c>
      <c r="F307">
        <v>31248</v>
      </c>
      <c r="G307" t="s">
        <v>2733</v>
      </c>
      <c r="H307" t="s">
        <v>29</v>
      </c>
      <c r="I307" t="s">
        <v>121</v>
      </c>
      <c r="AC307" t="s">
        <v>3197</v>
      </c>
      <c r="AD307" t="s">
        <v>3197</v>
      </c>
      <c r="AE307" t="s">
        <v>3197</v>
      </c>
      <c r="AF307" t="s">
        <v>3197</v>
      </c>
    </row>
    <row r="308" spans="1:32" ht="17.25" customHeight="1" x14ac:dyDescent="0.25">
      <c r="A308">
        <v>337676</v>
      </c>
      <c r="B308" t="s">
        <v>3097</v>
      </c>
      <c r="C308" t="s">
        <v>262</v>
      </c>
      <c r="D308" t="s">
        <v>3098</v>
      </c>
      <c r="E308" t="s">
        <v>90</v>
      </c>
      <c r="F308">
        <v>29683</v>
      </c>
      <c r="G308" t="s">
        <v>3099</v>
      </c>
      <c r="H308" t="s">
        <v>29</v>
      </c>
      <c r="I308" t="s">
        <v>121</v>
      </c>
      <c r="V308" t="s">
        <v>3797</v>
      </c>
      <c r="AD308" t="s">
        <v>3197</v>
      </c>
      <c r="AE308" t="s">
        <v>3197</v>
      </c>
      <c r="AF308" t="s">
        <v>3197</v>
      </c>
    </row>
    <row r="309" spans="1:32" ht="17.25" customHeight="1" x14ac:dyDescent="0.25">
      <c r="A309">
        <v>338627</v>
      </c>
      <c r="B309" t="s">
        <v>3031</v>
      </c>
      <c r="C309" t="s">
        <v>376</v>
      </c>
      <c r="D309" t="s">
        <v>902</v>
      </c>
      <c r="E309" t="s">
        <v>90</v>
      </c>
      <c r="F309">
        <v>31053</v>
      </c>
      <c r="G309" t="s">
        <v>3032</v>
      </c>
      <c r="H309" t="s">
        <v>29</v>
      </c>
      <c r="I309" t="s">
        <v>121</v>
      </c>
      <c r="J309" t="s">
        <v>1081</v>
      </c>
      <c r="L309" t="s">
        <v>80</v>
      </c>
      <c r="AE309" t="s">
        <v>3197</v>
      </c>
      <c r="AF309" t="s">
        <v>3197</v>
      </c>
    </row>
    <row r="310" spans="1:32" ht="17.25" customHeight="1" x14ac:dyDescent="0.25">
      <c r="A310">
        <v>335730</v>
      </c>
      <c r="B310" t="s">
        <v>2214</v>
      </c>
      <c r="C310" t="s">
        <v>361</v>
      </c>
      <c r="D310" t="s">
        <v>436</v>
      </c>
      <c r="E310" t="s">
        <v>90</v>
      </c>
      <c r="F310">
        <v>34220</v>
      </c>
      <c r="G310" t="s">
        <v>2215</v>
      </c>
      <c r="H310" t="s">
        <v>29</v>
      </c>
      <c r="I310" t="s">
        <v>121</v>
      </c>
      <c r="J310" t="s">
        <v>1081</v>
      </c>
      <c r="L310" t="s">
        <v>63</v>
      </c>
      <c r="V310" t="s">
        <v>3215</v>
      </c>
      <c r="AE310" t="s">
        <v>3197</v>
      </c>
      <c r="AF310" t="s">
        <v>3197</v>
      </c>
    </row>
    <row r="311" spans="1:32" ht="17.25" customHeight="1" x14ac:dyDescent="0.25">
      <c r="A311">
        <v>338619</v>
      </c>
      <c r="B311" t="s">
        <v>2755</v>
      </c>
      <c r="C311" t="s">
        <v>326</v>
      </c>
      <c r="D311" t="s">
        <v>495</v>
      </c>
      <c r="E311" t="s">
        <v>89</v>
      </c>
      <c r="F311">
        <v>36161</v>
      </c>
      <c r="G311" t="s">
        <v>893</v>
      </c>
      <c r="H311" t="s">
        <v>29</v>
      </c>
      <c r="I311" t="s">
        <v>121</v>
      </c>
      <c r="AC311" t="s">
        <v>3197</v>
      </c>
      <c r="AD311" t="s">
        <v>3197</v>
      </c>
      <c r="AE311" t="s">
        <v>3197</v>
      </c>
      <c r="AF311" t="s">
        <v>3197</v>
      </c>
    </row>
    <row r="312" spans="1:32" ht="17.25" customHeight="1" x14ac:dyDescent="0.25">
      <c r="A312">
        <v>338228</v>
      </c>
      <c r="B312" t="s">
        <v>1984</v>
      </c>
      <c r="C312" t="s">
        <v>334</v>
      </c>
      <c r="D312" t="s">
        <v>1985</v>
      </c>
      <c r="E312" t="s">
        <v>90</v>
      </c>
      <c r="F312">
        <v>30056</v>
      </c>
      <c r="G312" t="s">
        <v>897</v>
      </c>
      <c r="H312" t="s">
        <v>29</v>
      </c>
      <c r="I312" t="s">
        <v>121</v>
      </c>
      <c r="V312" t="s">
        <v>3210</v>
      </c>
    </row>
    <row r="313" spans="1:32" ht="17.25" customHeight="1" x14ac:dyDescent="0.25">
      <c r="A313">
        <v>338634</v>
      </c>
      <c r="B313" t="s">
        <v>3153</v>
      </c>
      <c r="C313" t="s">
        <v>1118</v>
      </c>
      <c r="D313" t="s">
        <v>3154</v>
      </c>
      <c r="E313" t="s">
        <v>90</v>
      </c>
      <c r="F313">
        <v>29373</v>
      </c>
      <c r="G313" t="s">
        <v>50</v>
      </c>
      <c r="H313" t="s">
        <v>29</v>
      </c>
      <c r="I313" t="s">
        <v>121</v>
      </c>
      <c r="J313" t="s">
        <v>27</v>
      </c>
      <c r="L313" t="s">
        <v>50</v>
      </c>
    </row>
    <row r="314" spans="1:32" ht="17.25" customHeight="1" x14ac:dyDescent="0.25">
      <c r="A314">
        <v>338636</v>
      </c>
      <c r="B314" t="s">
        <v>2586</v>
      </c>
      <c r="C314" t="s">
        <v>672</v>
      </c>
      <c r="D314" t="s">
        <v>556</v>
      </c>
      <c r="E314" t="s">
        <v>89</v>
      </c>
      <c r="F314">
        <v>29312</v>
      </c>
      <c r="G314" t="s">
        <v>2587</v>
      </c>
      <c r="H314" t="s">
        <v>29</v>
      </c>
      <c r="I314" t="s">
        <v>121</v>
      </c>
      <c r="AC314" t="s">
        <v>3197</v>
      </c>
      <c r="AD314" t="s">
        <v>3197</v>
      </c>
      <c r="AE314" t="s">
        <v>3197</v>
      </c>
      <c r="AF314" t="s">
        <v>3197</v>
      </c>
    </row>
    <row r="315" spans="1:32" ht="17.25" customHeight="1" x14ac:dyDescent="0.25">
      <c r="A315">
        <v>338231</v>
      </c>
      <c r="B315" t="s">
        <v>2393</v>
      </c>
      <c r="C315" t="s">
        <v>310</v>
      </c>
      <c r="D315" t="s">
        <v>695</v>
      </c>
      <c r="E315" t="s">
        <v>89</v>
      </c>
      <c r="F315">
        <v>33849</v>
      </c>
      <c r="G315" t="s">
        <v>31</v>
      </c>
      <c r="H315" t="s">
        <v>29</v>
      </c>
      <c r="I315" t="s">
        <v>121</v>
      </c>
      <c r="V315" t="s">
        <v>3210</v>
      </c>
      <c r="AC315" t="s">
        <v>3197</v>
      </c>
      <c r="AD315" t="s">
        <v>3197</v>
      </c>
      <c r="AE315" t="s">
        <v>3197</v>
      </c>
      <c r="AF315" t="s">
        <v>3197</v>
      </c>
    </row>
    <row r="316" spans="1:32" ht="17.25" customHeight="1" x14ac:dyDescent="0.25">
      <c r="A316">
        <v>338640</v>
      </c>
      <c r="B316" t="s">
        <v>2911</v>
      </c>
      <c r="C316" t="s">
        <v>265</v>
      </c>
      <c r="D316" t="s">
        <v>520</v>
      </c>
      <c r="E316" t="s">
        <v>89</v>
      </c>
      <c r="F316">
        <v>33239</v>
      </c>
      <c r="G316" t="s">
        <v>626</v>
      </c>
      <c r="H316" t="s">
        <v>29</v>
      </c>
      <c r="I316" t="s">
        <v>121</v>
      </c>
      <c r="AD316" t="s">
        <v>3197</v>
      </c>
      <c r="AE316" t="s">
        <v>3197</v>
      </c>
      <c r="AF316" t="s">
        <v>3197</v>
      </c>
    </row>
    <row r="317" spans="1:32" ht="17.25" customHeight="1" x14ac:dyDescent="0.25">
      <c r="A317">
        <v>335787</v>
      </c>
      <c r="B317" t="s">
        <v>3109</v>
      </c>
      <c r="C317" t="s">
        <v>861</v>
      </c>
      <c r="D317" t="s">
        <v>504</v>
      </c>
      <c r="E317" t="s">
        <v>90</v>
      </c>
      <c r="F317">
        <v>29470</v>
      </c>
      <c r="G317" t="s">
        <v>487</v>
      </c>
      <c r="H317" t="s">
        <v>29</v>
      </c>
      <c r="I317" t="s">
        <v>121</v>
      </c>
      <c r="J317" t="s">
        <v>1081</v>
      </c>
      <c r="L317" t="s">
        <v>77</v>
      </c>
      <c r="V317" t="s">
        <v>3797</v>
      </c>
      <c r="AF317" t="s">
        <v>3197</v>
      </c>
    </row>
    <row r="318" spans="1:32" ht="17.25" customHeight="1" x14ac:dyDescent="0.25">
      <c r="A318">
        <v>338641</v>
      </c>
      <c r="B318" t="s">
        <v>2939</v>
      </c>
      <c r="C318" t="s">
        <v>303</v>
      </c>
      <c r="D318" t="s">
        <v>760</v>
      </c>
      <c r="E318" t="s">
        <v>90</v>
      </c>
      <c r="F318">
        <v>36526</v>
      </c>
      <c r="G318" t="s">
        <v>31</v>
      </c>
      <c r="H318" t="s">
        <v>29</v>
      </c>
      <c r="I318" t="s">
        <v>121</v>
      </c>
      <c r="AC318" t="s">
        <v>3197</v>
      </c>
      <c r="AD318" t="s">
        <v>3197</v>
      </c>
      <c r="AE318" t="s">
        <v>3197</v>
      </c>
      <c r="AF318" t="s">
        <v>3197</v>
      </c>
    </row>
    <row r="319" spans="1:32" ht="17.25" customHeight="1" x14ac:dyDescent="0.25">
      <c r="A319">
        <v>338632</v>
      </c>
      <c r="B319" t="s">
        <v>2694</v>
      </c>
      <c r="C319" t="s">
        <v>638</v>
      </c>
      <c r="D319" t="s">
        <v>2316</v>
      </c>
      <c r="E319" t="s">
        <v>90</v>
      </c>
      <c r="F319">
        <v>31199</v>
      </c>
      <c r="G319" t="s">
        <v>2695</v>
      </c>
      <c r="H319" t="s">
        <v>29</v>
      </c>
      <c r="I319" t="s">
        <v>121</v>
      </c>
      <c r="AC319" t="s">
        <v>3197</v>
      </c>
      <c r="AD319" t="s">
        <v>3197</v>
      </c>
      <c r="AE319" t="s">
        <v>3197</v>
      </c>
      <c r="AF319" t="s">
        <v>3197</v>
      </c>
    </row>
    <row r="320" spans="1:32" ht="17.25" customHeight="1" x14ac:dyDescent="0.25">
      <c r="A320">
        <v>338630</v>
      </c>
      <c r="B320" t="s">
        <v>2700</v>
      </c>
      <c r="C320" t="s">
        <v>601</v>
      </c>
      <c r="D320" t="s">
        <v>2701</v>
      </c>
      <c r="E320" t="s">
        <v>90</v>
      </c>
      <c r="F320">
        <v>34500</v>
      </c>
      <c r="G320" t="s">
        <v>31</v>
      </c>
      <c r="H320" t="s">
        <v>29</v>
      </c>
      <c r="I320" t="s">
        <v>121</v>
      </c>
      <c r="AD320" t="s">
        <v>3197</v>
      </c>
      <c r="AE320" t="s">
        <v>3197</v>
      </c>
      <c r="AF320" t="s">
        <v>3197</v>
      </c>
    </row>
    <row r="321" spans="1:32" ht="17.25" customHeight="1" x14ac:dyDescent="0.25">
      <c r="A321">
        <v>337706</v>
      </c>
      <c r="B321" t="s">
        <v>2251</v>
      </c>
      <c r="C321" t="s">
        <v>262</v>
      </c>
      <c r="D321" t="s">
        <v>382</v>
      </c>
      <c r="E321" t="s">
        <v>89</v>
      </c>
      <c r="F321">
        <v>33208</v>
      </c>
      <c r="G321" t="s">
        <v>2252</v>
      </c>
      <c r="H321" t="s">
        <v>29</v>
      </c>
      <c r="I321" t="s">
        <v>121</v>
      </c>
      <c r="J321" t="s">
        <v>1081</v>
      </c>
      <c r="L321" t="s">
        <v>74</v>
      </c>
      <c r="V321" t="s">
        <v>3210</v>
      </c>
      <c r="AE321" t="s">
        <v>3197</v>
      </c>
      <c r="AF321" t="s">
        <v>3197</v>
      </c>
    </row>
    <row r="322" spans="1:32" ht="17.25" customHeight="1" x14ac:dyDescent="0.25">
      <c r="A322">
        <v>337701</v>
      </c>
      <c r="B322" t="s">
        <v>1681</v>
      </c>
      <c r="C322" t="s">
        <v>782</v>
      </c>
      <c r="D322" t="s">
        <v>295</v>
      </c>
      <c r="E322" t="s">
        <v>90</v>
      </c>
      <c r="F322">
        <v>33013</v>
      </c>
      <c r="G322" t="s">
        <v>1682</v>
      </c>
      <c r="H322" t="s">
        <v>29</v>
      </c>
      <c r="I322" t="s">
        <v>121</v>
      </c>
      <c r="J322" t="s">
        <v>1081</v>
      </c>
      <c r="L322" t="s">
        <v>53</v>
      </c>
      <c r="V322" t="s">
        <v>3210</v>
      </c>
      <c r="AF322" t="s">
        <v>3197</v>
      </c>
    </row>
    <row r="323" spans="1:32" ht="17.25" customHeight="1" x14ac:dyDescent="0.25">
      <c r="A323">
        <v>335710</v>
      </c>
      <c r="B323" t="s">
        <v>2636</v>
      </c>
      <c r="C323" t="s">
        <v>266</v>
      </c>
      <c r="D323" t="s">
        <v>2412</v>
      </c>
      <c r="E323" t="s">
        <v>90</v>
      </c>
      <c r="F323">
        <v>30480</v>
      </c>
      <c r="G323" t="s">
        <v>50</v>
      </c>
      <c r="H323" t="s">
        <v>29</v>
      </c>
      <c r="I323" t="s">
        <v>121</v>
      </c>
      <c r="J323" t="s">
        <v>1081</v>
      </c>
      <c r="L323" t="s">
        <v>50</v>
      </c>
      <c r="V323" t="s">
        <v>3797</v>
      </c>
      <c r="AE323" t="s">
        <v>3197</v>
      </c>
      <c r="AF323" t="s">
        <v>3197</v>
      </c>
    </row>
    <row r="324" spans="1:32" ht="17.25" customHeight="1" x14ac:dyDescent="0.25">
      <c r="A324">
        <v>338560</v>
      </c>
      <c r="B324" t="s">
        <v>2563</v>
      </c>
      <c r="C324" t="s">
        <v>222</v>
      </c>
      <c r="D324" t="s">
        <v>253</v>
      </c>
      <c r="E324" t="s">
        <v>90</v>
      </c>
      <c r="F324">
        <v>33440</v>
      </c>
      <c r="G324" t="s">
        <v>224</v>
      </c>
      <c r="H324" t="s">
        <v>29</v>
      </c>
      <c r="I324" t="s">
        <v>121</v>
      </c>
      <c r="AC324" t="s">
        <v>3197</v>
      </c>
      <c r="AD324" t="s">
        <v>3197</v>
      </c>
      <c r="AE324" t="s">
        <v>3197</v>
      </c>
      <c r="AF324" t="s">
        <v>3197</v>
      </c>
    </row>
    <row r="325" spans="1:32" ht="17.25" customHeight="1" x14ac:dyDescent="0.25">
      <c r="A325">
        <v>338558</v>
      </c>
      <c r="B325" t="s">
        <v>2881</v>
      </c>
      <c r="C325" t="s">
        <v>387</v>
      </c>
      <c r="D325" t="s">
        <v>837</v>
      </c>
      <c r="E325" t="s">
        <v>90</v>
      </c>
      <c r="F325">
        <v>34147</v>
      </c>
      <c r="G325" t="s">
        <v>335</v>
      </c>
      <c r="H325" t="s">
        <v>29</v>
      </c>
      <c r="I325" t="s">
        <v>121</v>
      </c>
      <c r="J325" t="s">
        <v>1093</v>
      </c>
      <c r="L325" t="s">
        <v>43</v>
      </c>
    </row>
    <row r="326" spans="1:32" ht="17.25" customHeight="1" x14ac:dyDescent="0.25">
      <c r="A326">
        <v>338652</v>
      </c>
      <c r="B326" t="s">
        <v>2972</v>
      </c>
      <c r="C326" t="s">
        <v>225</v>
      </c>
      <c r="D326" t="s">
        <v>534</v>
      </c>
      <c r="E326" t="s">
        <v>89</v>
      </c>
      <c r="F326">
        <v>36190</v>
      </c>
      <c r="G326" t="s">
        <v>80</v>
      </c>
      <c r="H326" t="s">
        <v>29</v>
      </c>
      <c r="I326" t="s">
        <v>121</v>
      </c>
      <c r="J326" t="s">
        <v>1081</v>
      </c>
      <c r="L326" t="s">
        <v>80</v>
      </c>
      <c r="AF326" t="s">
        <v>3197</v>
      </c>
    </row>
    <row r="327" spans="1:32" ht="17.25" customHeight="1" x14ac:dyDescent="0.25">
      <c r="A327">
        <v>338557</v>
      </c>
      <c r="B327" t="s">
        <v>2793</v>
      </c>
      <c r="C327" t="s">
        <v>242</v>
      </c>
      <c r="D327" t="s">
        <v>662</v>
      </c>
      <c r="E327" t="s">
        <v>89</v>
      </c>
      <c r="F327">
        <v>35431</v>
      </c>
      <c r="G327" t="s">
        <v>31</v>
      </c>
      <c r="H327" t="s">
        <v>29</v>
      </c>
      <c r="I327" t="s">
        <v>121</v>
      </c>
      <c r="AC327" t="s">
        <v>3197</v>
      </c>
      <c r="AD327" t="s">
        <v>3197</v>
      </c>
      <c r="AE327" t="s">
        <v>3197</v>
      </c>
      <c r="AF327" t="s">
        <v>3197</v>
      </c>
    </row>
    <row r="328" spans="1:32" ht="17.25" customHeight="1" x14ac:dyDescent="0.25">
      <c r="A328">
        <v>335330</v>
      </c>
      <c r="B328" t="s">
        <v>2127</v>
      </c>
      <c r="C328" t="s">
        <v>415</v>
      </c>
      <c r="D328" t="s">
        <v>419</v>
      </c>
      <c r="E328" t="s">
        <v>90</v>
      </c>
      <c r="F328">
        <v>32874</v>
      </c>
      <c r="G328" t="s">
        <v>83</v>
      </c>
      <c r="H328" t="s">
        <v>29</v>
      </c>
      <c r="I328" t="s">
        <v>121</v>
      </c>
      <c r="J328" t="s">
        <v>27</v>
      </c>
      <c r="L328" t="s">
        <v>83</v>
      </c>
      <c r="V328" t="s">
        <v>3215</v>
      </c>
      <c r="AE328" t="s">
        <v>3197</v>
      </c>
      <c r="AF328" t="s">
        <v>3197</v>
      </c>
    </row>
    <row r="329" spans="1:32" ht="17.25" customHeight="1" x14ac:dyDescent="0.25">
      <c r="A329">
        <v>338182</v>
      </c>
      <c r="B329" t="s">
        <v>2271</v>
      </c>
      <c r="C329" t="s">
        <v>1079</v>
      </c>
      <c r="D329" t="s">
        <v>805</v>
      </c>
      <c r="E329" t="s">
        <v>90</v>
      </c>
      <c r="F329">
        <v>35065</v>
      </c>
      <c r="G329" t="s">
        <v>864</v>
      </c>
      <c r="H329" t="s">
        <v>29</v>
      </c>
      <c r="I329" t="s">
        <v>121</v>
      </c>
      <c r="V329" t="s">
        <v>3210</v>
      </c>
      <c r="AC329" t="s">
        <v>3197</v>
      </c>
      <c r="AD329" t="s">
        <v>3197</v>
      </c>
      <c r="AE329" t="s">
        <v>3197</v>
      </c>
      <c r="AF329" t="s">
        <v>3197</v>
      </c>
    </row>
    <row r="330" spans="1:32" ht="17.25" customHeight="1" x14ac:dyDescent="0.25">
      <c r="A330">
        <v>338181</v>
      </c>
      <c r="B330" t="s">
        <v>2472</v>
      </c>
      <c r="C330" t="s">
        <v>222</v>
      </c>
      <c r="D330" t="s">
        <v>1141</v>
      </c>
      <c r="E330" t="s">
        <v>90</v>
      </c>
      <c r="F330">
        <v>32897</v>
      </c>
      <c r="G330" t="s">
        <v>2473</v>
      </c>
      <c r="H330" t="s">
        <v>29</v>
      </c>
      <c r="I330" t="s">
        <v>121</v>
      </c>
      <c r="V330" t="s">
        <v>3210</v>
      </c>
      <c r="AD330" t="s">
        <v>3197</v>
      </c>
      <c r="AE330" t="s">
        <v>3197</v>
      </c>
      <c r="AF330" t="s">
        <v>3197</v>
      </c>
    </row>
    <row r="331" spans="1:32" ht="17.25" customHeight="1" x14ac:dyDescent="0.25">
      <c r="A331">
        <v>338180</v>
      </c>
      <c r="B331" t="s">
        <v>2454</v>
      </c>
      <c r="C331" t="s">
        <v>2334</v>
      </c>
      <c r="D331" t="s">
        <v>245</v>
      </c>
      <c r="E331" t="s">
        <v>90</v>
      </c>
      <c r="F331">
        <v>34700</v>
      </c>
      <c r="G331" t="s">
        <v>2455</v>
      </c>
      <c r="H331" t="s">
        <v>29</v>
      </c>
      <c r="I331" t="s">
        <v>121</v>
      </c>
      <c r="J331" t="s">
        <v>1081</v>
      </c>
      <c r="L331" t="s">
        <v>68</v>
      </c>
      <c r="V331" t="s">
        <v>3210</v>
      </c>
      <c r="AF331" t="s">
        <v>3197</v>
      </c>
    </row>
    <row r="332" spans="1:32" ht="17.25" customHeight="1" x14ac:dyDescent="0.25">
      <c r="A332">
        <v>338841</v>
      </c>
      <c r="B332" t="s">
        <v>2554</v>
      </c>
      <c r="C332" t="s">
        <v>2555</v>
      </c>
      <c r="D332" t="s">
        <v>366</v>
      </c>
      <c r="E332" t="s">
        <v>89</v>
      </c>
      <c r="F332">
        <v>28962</v>
      </c>
      <c r="G332" t="s">
        <v>31</v>
      </c>
      <c r="H332" t="s">
        <v>29</v>
      </c>
      <c r="I332" t="s">
        <v>121</v>
      </c>
      <c r="AC332" t="s">
        <v>3197</v>
      </c>
      <c r="AD332" t="s">
        <v>3197</v>
      </c>
      <c r="AE332" t="s">
        <v>3197</v>
      </c>
      <c r="AF332" t="s">
        <v>3197</v>
      </c>
    </row>
    <row r="333" spans="1:32" ht="17.25" customHeight="1" x14ac:dyDescent="0.25">
      <c r="A333">
        <v>338843</v>
      </c>
      <c r="B333" t="s">
        <v>2787</v>
      </c>
      <c r="C333" t="s">
        <v>242</v>
      </c>
      <c r="D333" t="s">
        <v>378</v>
      </c>
      <c r="E333" t="s">
        <v>89</v>
      </c>
      <c r="F333">
        <v>33440</v>
      </c>
      <c r="G333" t="s">
        <v>2788</v>
      </c>
      <c r="H333" t="s">
        <v>29</v>
      </c>
      <c r="I333" t="s">
        <v>121</v>
      </c>
      <c r="AD333" t="s">
        <v>3197</v>
      </c>
      <c r="AE333" t="s">
        <v>3197</v>
      </c>
      <c r="AF333" t="s">
        <v>3197</v>
      </c>
    </row>
    <row r="334" spans="1:32" ht="17.25" customHeight="1" x14ac:dyDescent="0.25">
      <c r="A334">
        <v>338863</v>
      </c>
      <c r="B334" t="s">
        <v>2617</v>
      </c>
      <c r="C334" t="s">
        <v>578</v>
      </c>
      <c r="D334" t="s">
        <v>2618</v>
      </c>
      <c r="E334" t="s">
        <v>89</v>
      </c>
      <c r="F334">
        <v>36526</v>
      </c>
      <c r="G334" t="s">
        <v>2619</v>
      </c>
      <c r="H334" t="s">
        <v>29</v>
      </c>
      <c r="I334" t="s">
        <v>121</v>
      </c>
      <c r="AD334" t="s">
        <v>3197</v>
      </c>
      <c r="AE334" t="s">
        <v>3197</v>
      </c>
      <c r="AF334" t="s">
        <v>3197</v>
      </c>
    </row>
    <row r="335" spans="1:32" ht="17.25" customHeight="1" x14ac:dyDescent="0.25">
      <c r="A335">
        <v>338842</v>
      </c>
      <c r="B335" t="s">
        <v>2672</v>
      </c>
      <c r="C335" t="s">
        <v>2136</v>
      </c>
      <c r="D335" t="s">
        <v>316</v>
      </c>
      <c r="E335" t="s">
        <v>89</v>
      </c>
      <c r="F335">
        <v>32208</v>
      </c>
      <c r="H335" t="s">
        <v>29</v>
      </c>
      <c r="I335" t="s">
        <v>121</v>
      </c>
      <c r="AC335" t="s">
        <v>3197</v>
      </c>
      <c r="AD335" t="s">
        <v>3197</v>
      </c>
      <c r="AE335" t="s">
        <v>3197</v>
      </c>
      <c r="AF335" t="s">
        <v>3197</v>
      </c>
    </row>
    <row r="336" spans="1:32" ht="17.25" customHeight="1" x14ac:dyDescent="0.25">
      <c r="A336">
        <v>338194</v>
      </c>
      <c r="B336" t="s">
        <v>2007</v>
      </c>
      <c r="C336" t="s">
        <v>2008</v>
      </c>
      <c r="D336" t="s">
        <v>1824</v>
      </c>
      <c r="E336" t="s">
        <v>90</v>
      </c>
      <c r="F336">
        <v>34340</v>
      </c>
      <c r="G336" t="s">
        <v>224</v>
      </c>
      <c r="H336" t="s">
        <v>29</v>
      </c>
      <c r="I336" t="s">
        <v>121</v>
      </c>
      <c r="V336" t="s">
        <v>3210</v>
      </c>
      <c r="AC336" t="s">
        <v>3197</v>
      </c>
      <c r="AD336" t="s">
        <v>3197</v>
      </c>
      <c r="AE336" t="s">
        <v>3197</v>
      </c>
      <c r="AF336" t="s">
        <v>3197</v>
      </c>
    </row>
    <row r="337" spans="1:32" ht="17.25" customHeight="1" x14ac:dyDescent="0.25">
      <c r="A337">
        <v>338188</v>
      </c>
      <c r="B337" t="s">
        <v>2415</v>
      </c>
      <c r="C337" t="s">
        <v>222</v>
      </c>
      <c r="D337" t="s">
        <v>1107</v>
      </c>
      <c r="E337" t="s">
        <v>90</v>
      </c>
      <c r="F337">
        <v>33239</v>
      </c>
      <c r="H337" t="s">
        <v>29</v>
      </c>
      <c r="I337" t="s">
        <v>121</v>
      </c>
      <c r="V337" t="s">
        <v>3210</v>
      </c>
      <c r="AC337" t="s">
        <v>3197</v>
      </c>
      <c r="AD337" t="s">
        <v>3197</v>
      </c>
      <c r="AE337" t="s">
        <v>3197</v>
      </c>
      <c r="AF337" t="s">
        <v>3197</v>
      </c>
    </row>
    <row r="338" spans="1:32" ht="17.25" customHeight="1" x14ac:dyDescent="0.25">
      <c r="A338">
        <v>338850</v>
      </c>
      <c r="B338" t="s">
        <v>2703</v>
      </c>
      <c r="C338" t="s">
        <v>389</v>
      </c>
      <c r="D338" t="s">
        <v>235</v>
      </c>
      <c r="E338" t="s">
        <v>90</v>
      </c>
      <c r="F338">
        <v>33142</v>
      </c>
      <c r="G338" t="s">
        <v>31</v>
      </c>
      <c r="H338" t="s">
        <v>29</v>
      </c>
      <c r="I338" t="s">
        <v>121</v>
      </c>
      <c r="J338" t="s">
        <v>1081</v>
      </c>
      <c r="L338" t="s">
        <v>31</v>
      </c>
    </row>
    <row r="339" spans="1:32" ht="17.25" customHeight="1" x14ac:dyDescent="0.25">
      <c r="A339">
        <v>338851</v>
      </c>
      <c r="B339" t="s">
        <v>2593</v>
      </c>
      <c r="C339" t="s">
        <v>222</v>
      </c>
      <c r="D339" t="s">
        <v>1132</v>
      </c>
      <c r="E339" t="s">
        <v>90</v>
      </c>
      <c r="F339">
        <v>32824</v>
      </c>
      <c r="G339" t="s">
        <v>31</v>
      </c>
      <c r="H339" t="s">
        <v>32</v>
      </c>
      <c r="I339" t="s">
        <v>121</v>
      </c>
      <c r="AD339" t="s">
        <v>3197</v>
      </c>
      <c r="AE339" t="s">
        <v>3197</v>
      </c>
      <c r="AF339" t="s">
        <v>3197</v>
      </c>
    </row>
    <row r="340" spans="1:32" ht="17.25" customHeight="1" x14ac:dyDescent="0.25">
      <c r="A340">
        <v>338849</v>
      </c>
      <c r="B340" t="s">
        <v>3132</v>
      </c>
      <c r="C340" t="s">
        <v>242</v>
      </c>
      <c r="D340" t="s">
        <v>478</v>
      </c>
      <c r="E340" t="s">
        <v>90</v>
      </c>
      <c r="F340">
        <v>32978</v>
      </c>
      <c r="G340" t="s">
        <v>527</v>
      </c>
      <c r="H340" t="s">
        <v>29</v>
      </c>
      <c r="I340" t="s">
        <v>121</v>
      </c>
      <c r="AC340" t="s">
        <v>3197</v>
      </c>
      <c r="AD340" t="s">
        <v>3197</v>
      </c>
      <c r="AE340" t="s">
        <v>3197</v>
      </c>
      <c r="AF340" t="s">
        <v>3197</v>
      </c>
    </row>
    <row r="341" spans="1:32" ht="17.25" customHeight="1" x14ac:dyDescent="0.25">
      <c r="A341">
        <v>338852</v>
      </c>
      <c r="B341" t="s">
        <v>2655</v>
      </c>
      <c r="C341" t="s">
        <v>242</v>
      </c>
      <c r="D341" t="s">
        <v>903</v>
      </c>
      <c r="E341" t="s">
        <v>89</v>
      </c>
      <c r="F341">
        <v>32358</v>
      </c>
      <c r="G341" t="s">
        <v>53</v>
      </c>
      <c r="H341" t="s">
        <v>29</v>
      </c>
      <c r="I341" t="s">
        <v>121</v>
      </c>
      <c r="AC341" t="s">
        <v>3197</v>
      </c>
      <c r="AD341" t="s">
        <v>3197</v>
      </c>
      <c r="AE341" t="s">
        <v>3197</v>
      </c>
      <c r="AF341" t="s">
        <v>3197</v>
      </c>
    </row>
    <row r="342" spans="1:32" ht="17.25" customHeight="1" x14ac:dyDescent="0.25">
      <c r="A342">
        <v>337021</v>
      </c>
      <c r="B342" t="s">
        <v>2446</v>
      </c>
      <c r="C342" t="s">
        <v>242</v>
      </c>
      <c r="D342" t="s">
        <v>283</v>
      </c>
      <c r="E342" t="s">
        <v>89</v>
      </c>
      <c r="F342">
        <v>35465</v>
      </c>
      <c r="G342" t="s">
        <v>615</v>
      </c>
      <c r="H342" t="s">
        <v>29</v>
      </c>
      <c r="I342" t="s">
        <v>121</v>
      </c>
      <c r="J342" t="s">
        <v>1081</v>
      </c>
      <c r="L342" t="s">
        <v>86</v>
      </c>
      <c r="V342" t="s">
        <v>3216</v>
      </c>
      <c r="AE342" t="s">
        <v>3197</v>
      </c>
      <c r="AF342" t="s">
        <v>3197</v>
      </c>
    </row>
    <row r="343" spans="1:32" ht="17.25" customHeight="1" x14ac:dyDescent="0.25">
      <c r="A343">
        <v>336649</v>
      </c>
      <c r="B343" t="s">
        <v>2082</v>
      </c>
      <c r="C343" t="s">
        <v>592</v>
      </c>
      <c r="D343" t="s">
        <v>628</v>
      </c>
      <c r="E343" t="s">
        <v>89</v>
      </c>
      <c r="F343">
        <v>35923</v>
      </c>
      <c r="G343" t="s">
        <v>228</v>
      </c>
      <c r="H343" t="s">
        <v>29</v>
      </c>
      <c r="I343" t="s">
        <v>121</v>
      </c>
      <c r="J343" t="s">
        <v>1081</v>
      </c>
      <c r="L343" t="s">
        <v>86</v>
      </c>
      <c r="V343" t="s">
        <v>3215</v>
      </c>
      <c r="AE343" t="s">
        <v>3197</v>
      </c>
      <c r="AF343" t="s">
        <v>3197</v>
      </c>
    </row>
    <row r="344" spans="1:32" ht="17.25" customHeight="1" x14ac:dyDescent="0.25">
      <c r="A344">
        <v>336713</v>
      </c>
      <c r="B344" t="s">
        <v>2524</v>
      </c>
      <c r="C344" t="s">
        <v>463</v>
      </c>
      <c r="D344" t="s">
        <v>2525</v>
      </c>
      <c r="E344" t="s">
        <v>89</v>
      </c>
      <c r="F344">
        <v>35642</v>
      </c>
      <c r="G344" t="s">
        <v>2526</v>
      </c>
      <c r="H344" t="s">
        <v>29</v>
      </c>
      <c r="I344" t="s">
        <v>121</v>
      </c>
      <c r="V344" t="s">
        <v>3215</v>
      </c>
      <c r="AC344" t="s">
        <v>3197</v>
      </c>
      <c r="AD344" t="s">
        <v>3197</v>
      </c>
      <c r="AE344" t="s">
        <v>3197</v>
      </c>
      <c r="AF344" t="s">
        <v>3197</v>
      </c>
    </row>
    <row r="345" spans="1:32" ht="17.25" customHeight="1" x14ac:dyDescent="0.25">
      <c r="A345">
        <v>338859</v>
      </c>
      <c r="B345" t="s">
        <v>2620</v>
      </c>
      <c r="C345" t="s">
        <v>361</v>
      </c>
      <c r="D345" t="s">
        <v>417</v>
      </c>
      <c r="E345" t="s">
        <v>89</v>
      </c>
      <c r="F345">
        <v>35831</v>
      </c>
      <c r="G345" t="s">
        <v>456</v>
      </c>
      <c r="H345" t="s">
        <v>29</v>
      </c>
      <c r="I345" t="s">
        <v>121</v>
      </c>
      <c r="AD345" t="s">
        <v>3197</v>
      </c>
      <c r="AE345" t="s">
        <v>3197</v>
      </c>
      <c r="AF345" t="s">
        <v>3197</v>
      </c>
    </row>
    <row r="346" spans="1:32" ht="17.25" customHeight="1" x14ac:dyDescent="0.25">
      <c r="A346">
        <v>337649</v>
      </c>
      <c r="B346" t="s">
        <v>2956</v>
      </c>
      <c r="C346" t="s">
        <v>290</v>
      </c>
      <c r="D346" t="s">
        <v>2957</v>
      </c>
      <c r="E346" t="s">
        <v>90</v>
      </c>
      <c r="F346">
        <v>36044</v>
      </c>
      <c r="G346" t="s">
        <v>1089</v>
      </c>
      <c r="H346" t="s">
        <v>29</v>
      </c>
      <c r="I346" t="s">
        <v>121</v>
      </c>
      <c r="J346" t="s">
        <v>1081</v>
      </c>
      <c r="L346" t="s">
        <v>74</v>
      </c>
      <c r="V346" t="s">
        <v>3219</v>
      </c>
      <c r="AE346" t="s">
        <v>3197</v>
      </c>
      <c r="AF346" t="s">
        <v>3197</v>
      </c>
    </row>
    <row r="347" spans="1:32" ht="17.25" customHeight="1" x14ac:dyDescent="0.25">
      <c r="A347">
        <v>332074</v>
      </c>
      <c r="B347" t="s">
        <v>2066</v>
      </c>
      <c r="C347" t="s">
        <v>587</v>
      </c>
      <c r="D347" t="s">
        <v>462</v>
      </c>
      <c r="E347" t="s">
        <v>90</v>
      </c>
      <c r="F347">
        <v>35825</v>
      </c>
      <c r="G347" t="s">
        <v>224</v>
      </c>
      <c r="H347" t="s">
        <v>29</v>
      </c>
      <c r="I347" t="s">
        <v>121</v>
      </c>
      <c r="J347" t="s">
        <v>27</v>
      </c>
      <c r="L347" t="s">
        <v>31</v>
      </c>
      <c r="V347" t="s">
        <v>3214</v>
      </c>
      <c r="AE347" t="s">
        <v>3197</v>
      </c>
      <c r="AF347" t="s">
        <v>3197</v>
      </c>
    </row>
    <row r="348" spans="1:32" ht="17.25" customHeight="1" x14ac:dyDescent="0.25">
      <c r="A348">
        <v>337647</v>
      </c>
      <c r="B348" t="s">
        <v>1669</v>
      </c>
      <c r="C348" t="s">
        <v>1670</v>
      </c>
      <c r="D348" t="s">
        <v>777</v>
      </c>
      <c r="E348" t="s">
        <v>89</v>
      </c>
      <c r="F348">
        <v>28568</v>
      </c>
      <c r="G348" t="s">
        <v>31</v>
      </c>
      <c r="H348" t="s">
        <v>29</v>
      </c>
      <c r="I348" t="s">
        <v>121</v>
      </c>
      <c r="V348" t="s">
        <v>3210</v>
      </c>
      <c r="AC348" t="s">
        <v>3197</v>
      </c>
      <c r="AD348" t="s">
        <v>3197</v>
      </c>
      <c r="AE348" t="s">
        <v>3197</v>
      </c>
      <c r="AF348" t="s">
        <v>3197</v>
      </c>
    </row>
    <row r="349" spans="1:32" ht="17.25" customHeight="1" x14ac:dyDescent="0.25">
      <c r="A349">
        <v>338614</v>
      </c>
      <c r="B349" t="s">
        <v>3145</v>
      </c>
      <c r="C349" t="s">
        <v>500</v>
      </c>
      <c r="D349" t="s">
        <v>956</v>
      </c>
      <c r="E349" t="s">
        <v>89</v>
      </c>
      <c r="F349">
        <v>35527</v>
      </c>
      <c r="G349" t="s">
        <v>60</v>
      </c>
      <c r="H349" t="s">
        <v>29</v>
      </c>
      <c r="I349" t="s">
        <v>121</v>
      </c>
      <c r="J349" t="s">
        <v>1081</v>
      </c>
      <c r="L349" t="s">
        <v>60</v>
      </c>
    </row>
    <row r="350" spans="1:32" ht="17.25" customHeight="1" x14ac:dyDescent="0.25">
      <c r="A350">
        <v>329366</v>
      </c>
      <c r="B350" t="s">
        <v>2967</v>
      </c>
      <c r="C350" t="s">
        <v>242</v>
      </c>
      <c r="D350" t="s">
        <v>292</v>
      </c>
      <c r="E350" t="s">
        <v>89</v>
      </c>
      <c r="F350">
        <v>35289</v>
      </c>
      <c r="G350" t="s">
        <v>31</v>
      </c>
      <c r="H350" t="s">
        <v>29</v>
      </c>
      <c r="I350" t="s">
        <v>121</v>
      </c>
      <c r="J350" t="s">
        <v>1081</v>
      </c>
      <c r="L350" t="s">
        <v>31</v>
      </c>
      <c r="V350" t="s">
        <v>3212</v>
      </c>
      <c r="AE350" t="s">
        <v>3197</v>
      </c>
      <c r="AF350" t="s">
        <v>3197</v>
      </c>
    </row>
    <row r="351" spans="1:32" ht="17.25" customHeight="1" x14ac:dyDescent="0.25">
      <c r="A351">
        <v>333126</v>
      </c>
      <c r="B351" t="s">
        <v>1838</v>
      </c>
      <c r="C351" t="s">
        <v>678</v>
      </c>
      <c r="D351" t="s">
        <v>295</v>
      </c>
      <c r="E351" t="s">
        <v>89</v>
      </c>
      <c r="F351">
        <v>34344</v>
      </c>
      <c r="G351" t="s">
        <v>60</v>
      </c>
      <c r="H351" t="s">
        <v>29</v>
      </c>
      <c r="I351" t="s">
        <v>121</v>
      </c>
      <c r="J351" t="s">
        <v>27</v>
      </c>
      <c r="L351" t="s">
        <v>60</v>
      </c>
      <c r="V351" t="s">
        <v>3209</v>
      </c>
    </row>
    <row r="352" spans="1:32" ht="17.25" customHeight="1" x14ac:dyDescent="0.25">
      <c r="A352">
        <v>320207</v>
      </c>
      <c r="B352" t="s">
        <v>1326</v>
      </c>
      <c r="C352" t="s">
        <v>242</v>
      </c>
      <c r="D352" t="s">
        <v>410</v>
      </c>
      <c r="E352" t="s">
        <v>90</v>
      </c>
      <c r="F352">
        <v>27353</v>
      </c>
      <c r="G352" t="s">
        <v>1839</v>
      </c>
      <c r="H352" t="s">
        <v>29</v>
      </c>
      <c r="I352" t="s">
        <v>121</v>
      </c>
      <c r="J352" t="s">
        <v>1081</v>
      </c>
      <c r="L352" t="s">
        <v>31</v>
      </c>
      <c r="V352" t="s">
        <v>3208</v>
      </c>
      <c r="AE352" t="s">
        <v>3197</v>
      </c>
      <c r="AF352" t="s">
        <v>3197</v>
      </c>
    </row>
    <row r="353" spans="1:32" ht="17.25" customHeight="1" x14ac:dyDescent="0.25">
      <c r="A353">
        <v>329345</v>
      </c>
      <c r="B353" t="s">
        <v>2065</v>
      </c>
      <c r="C353" t="s">
        <v>351</v>
      </c>
      <c r="D353" t="s">
        <v>706</v>
      </c>
      <c r="E353" t="s">
        <v>90</v>
      </c>
      <c r="F353">
        <v>35862</v>
      </c>
      <c r="G353" t="s">
        <v>31</v>
      </c>
      <c r="H353" t="s">
        <v>29</v>
      </c>
      <c r="I353" t="s">
        <v>121</v>
      </c>
      <c r="J353" t="s">
        <v>1081</v>
      </c>
      <c r="L353" t="s">
        <v>31</v>
      </c>
      <c r="V353" t="s">
        <v>3207</v>
      </c>
    </row>
    <row r="354" spans="1:32" ht="17.25" customHeight="1" x14ac:dyDescent="0.25">
      <c r="A354">
        <v>309318</v>
      </c>
      <c r="B354" t="s">
        <v>2296</v>
      </c>
      <c r="C354" t="s">
        <v>225</v>
      </c>
      <c r="D354" t="s">
        <v>760</v>
      </c>
      <c r="E354" t="s">
        <v>89</v>
      </c>
      <c r="H354" t="s">
        <v>29</v>
      </c>
      <c r="I354" t="s">
        <v>121</v>
      </c>
      <c r="V354" t="s">
        <v>3214</v>
      </c>
      <c r="AD354" t="s">
        <v>3197</v>
      </c>
      <c r="AE354" t="s">
        <v>3197</v>
      </c>
      <c r="AF354" t="s">
        <v>3197</v>
      </c>
    </row>
    <row r="355" spans="1:32" ht="17.25" customHeight="1" x14ac:dyDescent="0.25">
      <c r="A355">
        <v>326342</v>
      </c>
      <c r="B355" t="s">
        <v>1711</v>
      </c>
      <c r="C355" t="s">
        <v>1079</v>
      </c>
      <c r="D355" t="s">
        <v>591</v>
      </c>
      <c r="E355" t="s">
        <v>89</v>
      </c>
      <c r="F355">
        <v>33139</v>
      </c>
      <c r="G355" t="s">
        <v>626</v>
      </c>
      <c r="H355" t="s">
        <v>29</v>
      </c>
      <c r="I355" t="s">
        <v>121</v>
      </c>
      <c r="J355" t="s">
        <v>1081</v>
      </c>
      <c r="L355" t="s">
        <v>53</v>
      </c>
      <c r="V355" t="s">
        <v>3214</v>
      </c>
      <c r="AE355" t="s">
        <v>3197</v>
      </c>
      <c r="AF355" t="s">
        <v>3197</v>
      </c>
    </row>
    <row r="356" spans="1:32" ht="17.25" customHeight="1" x14ac:dyDescent="0.25">
      <c r="A356">
        <v>328126</v>
      </c>
      <c r="B356" t="s">
        <v>2481</v>
      </c>
      <c r="C356" t="s">
        <v>327</v>
      </c>
      <c r="D356" t="s">
        <v>2482</v>
      </c>
      <c r="E356" t="s">
        <v>89</v>
      </c>
      <c r="F356">
        <v>35491</v>
      </c>
      <c r="G356" t="s">
        <v>31</v>
      </c>
      <c r="H356" t="s">
        <v>29</v>
      </c>
      <c r="I356" t="s">
        <v>121</v>
      </c>
      <c r="J356" t="s">
        <v>27</v>
      </c>
      <c r="L356" t="s">
        <v>31</v>
      </c>
      <c r="V356" t="s">
        <v>3214</v>
      </c>
      <c r="AF356" t="s">
        <v>3197</v>
      </c>
    </row>
    <row r="357" spans="1:32" ht="17.25" customHeight="1" x14ac:dyDescent="0.25">
      <c r="A357">
        <v>331659</v>
      </c>
      <c r="B357" t="s">
        <v>2201</v>
      </c>
      <c r="C357" t="s">
        <v>225</v>
      </c>
      <c r="D357" t="s">
        <v>252</v>
      </c>
      <c r="E357" t="s">
        <v>90</v>
      </c>
      <c r="H357" t="s">
        <v>29</v>
      </c>
      <c r="I357" t="s">
        <v>121</v>
      </c>
      <c r="V357" t="s">
        <v>3214</v>
      </c>
      <c r="AD357" t="s">
        <v>3197</v>
      </c>
      <c r="AE357" t="s">
        <v>3197</v>
      </c>
      <c r="AF357" t="s">
        <v>3197</v>
      </c>
    </row>
    <row r="358" spans="1:32" ht="17.25" customHeight="1" x14ac:dyDescent="0.25">
      <c r="A358">
        <v>332224</v>
      </c>
      <c r="B358" t="s">
        <v>2479</v>
      </c>
      <c r="C358" t="s">
        <v>242</v>
      </c>
      <c r="D358" t="s">
        <v>2480</v>
      </c>
      <c r="E358" t="s">
        <v>89</v>
      </c>
      <c r="F358">
        <v>36382</v>
      </c>
      <c r="G358" t="s">
        <v>31</v>
      </c>
      <c r="H358" t="s">
        <v>29</v>
      </c>
      <c r="I358" t="s">
        <v>121</v>
      </c>
      <c r="V358" t="s">
        <v>3214</v>
      </c>
      <c r="AD358" t="s">
        <v>3197</v>
      </c>
      <c r="AE358" t="s">
        <v>3197</v>
      </c>
      <c r="AF358" t="s">
        <v>3197</v>
      </c>
    </row>
    <row r="359" spans="1:32" ht="17.25" customHeight="1" x14ac:dyDescent="0.25">
      <c r="A359">
        <v>333875</v>
      </c>
      <c r="B359" t="s">
        <v>2295</v>
      </c>
      <c r="C359" t="s">
        <v>627</v>
      </c>
      <c r="D359" t="s">
        <v>332</v>
      </c>
      <c r="E359" t="s">
        <v>90</v>
      </c>
      <c r="H359" t="s">
        <v>29</v>
      </c>
      <c r="I359" t="s">
        <v>121</v>
      </c>
      <c r="V359" t="s">
        <v>3214</v>
      </c>
      <c r="AD359" t="s">
        <v>3197</v>
      </c>
      <c r="AE359" t="s">
        <v>3197</v>
      </c>
      <c r="AF359" t="s">
        <v>3197</v>
      </c>
    </row>
    <row r="360" spans="1:32" ht="17.25" customHeight="1" x14ac:dyDescent="0.25">
      <c r="A360">
        <v>334030</v>
      </c>
      <c r="B360" t="s">
        <v>1843</v>
      </c>
      <c r="C360" t="s">
        <v>350</v>
      </c>
      <c r="D360" t="s">
        <v>321</v>
      </c>
      <c r="E360" t="s">
        <v>90</v>
      </c>
      <c r="F360">
        <v>32940</v>
      </c>
      <c r="G360" t="s">
        <v>1844</v>
      </c>
      <c r="H360" t="s">
        <v>29</v>
      </c>
      <c r="I360" t="s">
        <v>121</v>
      </c>
      <c r="J360" t="s">
        <v>1081</v>
      </c>
      <c r="L360" t="s">
        <v>43</v>
      </c>
      <c r="V360" t="s">
        <v>3214</v>
      </c>
      <c r="AE360" t="s">
        <v>3197</v>
      </c>
      <c r="AF360" t="s">
        <v>3197</v>
      </c>
    </row>
    <row r="361" spans="1:32" ht="17.25" customHeight="1" x14ac:dyDescent="0.25">
      <c r="A361">
        <v>334075</v>
      </c>
      <c r="B361" t="s">
        <v>2068</v>
      </c>
      <c r="C361" t="s">
        <v>840</v>
      </c>
      <c r="D361" t="s">
        <v>235</v>
      </c>
      <c r="E361" t="s">
        <v>90</v>
      </c>
      <c r="H361" t="s">
        <v>29</v>
      </c>
      <c r="I361" t="s">
        <v>121</v>
      </c>
      <c r="V361" t="s">
        <v>3214</v>
      </c>
      <c r="AD361" t="s">
        <v>3197</v>
      </c>
      <c r="AE361" t="s">
        <v>3197</v>
      </c>
      <c r="AF361" t="s">
        <v>3197</v>
      </c>
    </row>
    <row r="362" spans="1:32" ht="17.25" customHeight="1" x14ac:dyDescent="0.25">
      <c r="A362">
        <v>335130</v>
      </c>
      <c r="B362" t="s">
        <v>2375</v>
      </c>
      <c r="C362" t="s">
        <v>262</v>
      </c>
      <c r="D362" t="s">
        <v>954</v>
      </c>
      <c r="E362" t="s">
        <v>90</v>
      </c>
      <c r="F362">
        <v>33612</v>
      </c>
      <c r="G362" t="s">
        <v>31</v>
      </c>
      <c r="H362" t="s">
        <v>29</v>
      </c>
      <c r="I362" t="s">
        <v>121</v>
      </c>
      <c r="J362" t="s">
        <v>1081</v>
      </c>
      <c r="L362" t="s">
        <v>43</v>
      </c>
      <c r="V362" t="s">
        <v>3215</v>
      </c>
    </row>
    <row r="363" spans="1:32" ht="17.25" customHeight="1" x14ac:dyDescent="0.25">
      <c r="A363">
        <v>335509</v>
      </c>
      <c r="B363" t="s">
        <v>1867</v>
      </c>
      <c r="C363" t="s">
        <v>930</v>
      </c>
      <c r="D363" t="s">
        <v>1116</v>
      </c>
      <c r="E363" t="s">
        <v>90</v>
      </c>
      <c r="H363" t="s">
        <v>29</v>
      </c>
      <c r="I363" t="s">
        <v>121</v>
      </c>
      <c r="V363" t="s">
        <v>3215</v>
      </c>
    </row>
    <row r="364" spans="1:32" ht="17.25" customHeight="1" x14ac:dyDescent="0.25">
      <c r="A364">
        <v>336179</v>
      </c>
      <c r="B364" t="s">
        <v>2235</v>
      </c>
      <c r="C364" t="s">
        <v>625</v>
      </c>
      <c r="D364" t="s">
        <v>1107</v>
      </c>
      <c r="E364" t="s">
        <v>90</v>
      </c>
      <c r="H364" t="s">
        <v>29</v>
      </c>
      <c r="I364" t="s">
        <v>121</v>
      </c>
      <c r="V364" t="s">
        <v>3215</v>
      </c>
    </row>
    <row r="365" spans="1:32" ht="17.25" customHeight="1" x14ac:dyDescent="0.25">
      <c r="A365">
        <v>338499</v>
      </c>
      <c r="B365" t="s">
        <v>2372</v>
      </c>
      <c r="C365" t="s">
        <v>225</v>
      </c>
      <c r="D365" t="s">
        <v>1083</v>
      </c>
      <c r="E365" t="s">
        <v>89</v>
      </c>
      <c r="F365">
        <v>34700</v>
      </c>
      <c r="G365" t="s">
        <v>626</v>
      </c>
      <c r="H365" t="s">
        <v>29</v>
      </c>
      <c r="I365" t="s">
        <v>121</v>
      </c>
      <c r="J365" t="s">
        <v>1081</v>
      </c>
      <c r="L365" t="s">
        <v>53</v>
      </c>
      <c r="V365" t="s">
        <v>3215</v>
      </c>
    </row>
    <row r="366" spans="1:32" ht="17.25" customHeight="1" x14ac:dyDescent="0.25">
      <c r="A366">
        <v>335019</v>
      </c>
      <c r="B366" t="s">
        <v>2486</v>
      </c>
      <c r="C366" t="s">
        <v>242</v>
      </c>
      <c r="D366" t="s">
        <v>881</v>
      </c>
      <c r="E366" t="s">
        <v>90</v>
      </c>
      <c r="H366" t="s">
        <v>29</v>
      </c>
      <c r="I366" t="s">
        <v>121</v>
      </c>
      <c r="V366" t="s">
        <v>3215</v>
      </c>
      <c r="AA366" t="s">
        <v>3197</v>
      </c>
      <c r="AB366" t="s">
        <v>3197</v>
      </c>
      <c r="AC366" t="s">
        <v>3197</v>
      </c>
      <c r="AD366" t="s">
        <v>3197</v>
      </c>
      <c r="AE366" t="s">
        <v>3197</v>
      </c>
      <c r="AF366" t="s">
        <v>3197</v>
      </c>
    </row>
    <row r="367" spans="1:32" ht="17.25" customHeight="1" x14ac:dyDescent="0.25">
      <c r="A367">
        <v>335033</v>
      </c>
      <c r="B367" t="s">
        <v>1144</v>
      </c>
      <c r="C367" t="s">
        <v>225</v>
      </c>
      <c r="D367" t="s">
        <v>330</v>
      </c>
      <c r="E367" t="s">
        <v>89</v>
      </c>
      <c r="H367" t="s">
        <v>29</v>
      </c>
      <c r="I367" t="s">
        <v>121</v>
      </c>
      <c r="V367" t="s">
        <v>3215</v>
      </c>
      <c r="AA367" t="s">
        <v>3197</v>
      </c>
      <c r="AB367" t="s">
        <v>3197</v>
      </c>
      <c r="AC367" t="s">
        <v>3197</v>
      </c>
      <c r="AD367" t="s">
        <v>3197</v>
      </c>
      <c r="AE367" t="s">
        <v>3197</v>
      </c>
      <c r="AF367" t="s">
        <v>3197</v>
      </c>
    </row>
    <row r="368" spans="1:32" ht="17.25" customHeight="1" x14ac:dyDescent="0.25">
      <c r="A368">
        <v>335034</v>
      </c>
      <c r="B368" t="s">
        <v>2319</v>
      </c>
      <c r="C368" t="s">
        <v>242</v>
      </c>
      <c r="D368" t="s">
        <v>245</v>
      </c>
      <c r="E368" t="s">
        <v>89</v>
      </c>
      <c r="F368">
        <v>35065</v>
      </c>
      <c r="G368" t="s">
        <v>2320</v>
      </c>
      <c r="H368" t="s">
        <v>29</v>
      </c>
      <c r="I368" t="s">
        <v>121</v>
      </c>
      <c r="J368" t="s">
        <v>1093</v>
      </c>
      <c r="L368" t="s">
        <v>43</v>
      </c>
      <c r="V368" t="s">
        <v>3215</v>
      </c>
      <c r="AF368" t="s">
        <v>3197</v>
      </c>
    </row>
    <row r="369" spans="1:32" ht="17.25" customHeight="1" x14ac:dyDescent="0.25">
      <c r="A369">
        <v>335036</v>
      </c>
      <c r="B369" t="s">
        <v>1934</v>
      </c>
      <c r="C369" t="s">
        <v>825</v>
      </c>
      <c r="D369" t="s">
        <v>223</v>
      </c>
      <c r="E369" t="s">
        <v>89</v>
      </c>
      <c r="H369" t="s">
        <v>29</v>
      </c>
      <c r="I369" t="s">
        <v>121</v>
      </c>
      <c r="V369" t="s">
        <v>3215</v>
      </c>
      <c r="AA369" t="s">
        <v>3197</v>
      </c>
      <c r="AB369" t="s">
        <v>3197</v>
      </c>
      <c r="AC369" t="s">
        <v>3197</v>
      </c>
      <c r="AD369" t="s">
        <v>3197</v>
      </c>
      <c r="AE369" t="s">
        <v>3197</v>
      </c>
      <c r="AF369" t="s">
        <v>3197</v>
      </c>
    </row>
    <row r="370" spans="1:32" ht="17.25" customHeight="1" x14ac:dyDescent="0.25">
      <c r="A370">
        <v>335050</v>
      </c>
      <c r="B370" t="s">
        <v>1145</v>
      </c>
      <c r="C370" t="s">
        <v>357</v>
      </c>
      <c r="D370" t="s">
        <v>317</v>
      </c>
      <c r="E370" t="s">
        <v>89</v>
      </c>
      <c r="H370" t="s">
        <v>29</v>
      </c>
      <c r="I370" t="s">
        <v>121</v>
      </c>
      <c r="V370" t="s">
        <v>3215</v>
      </c>
      <c r="AA370" t="s">
        <v>3197</v>
      </c>
      <c r="AB370" t="s">
        <v>3197</v>
      </c>
      <c r="AC370" t="s">
        <v>3197</v>
      </c>
      <c r="AD370" t="s">
        <v>3197</v>
      </c>
      <c r="AE370" t="s">
        <v>3197</v>
      </c>
      <c r="AF370" t="s">
        <v>3197</v>
      </c>
    </row>
    <row r="371" spans="1:32" ht="17.25" customHeight="1" x14ac:dyDescent="0.25">
      <c r="A371">
        <v>335051</v>
      </c>
      <c r="B371" t="s">
        <v>1848</v>
      </c>
      <c r="C371" t="s">
        <v>736</v>
      </c>
      <c r="D371" t="s">
        <v>366</v>
      </c>
      <c r="E371" t="s">
        <v>89</v>
      </c>
      <c r="H371" t="s">
        <v>29</v>
      </c>
      <c r="I371" t="s">
        <v>121</v>
      </c>
      <c r="V371" t="s">
        <v>3215</v>
      </c>
      <c r="AA371" t="s">
        <v>3197</v>
      </c>
      <c r="AB371" t="s">
        <v>3197</v>
      </c>
      <c r="AC371" t="s">
        <v>3197</v>
      </c>
      <c r="AD371" t="s">
        <v>3197</v>
      </c>
      <c r="AE371" t="s">
        <v>3197</v>
      </c>
      <c r="AF371" t="s">
        <v>3197</v>
      </c>
    </row>
    <row r="372" spans="1:32" ht="17.25" customHeight="1" x14ac:dyDescent="0.25">
      <c r="A372">
        <v>335052</v>
      </c>
      <c r="B372" t="s">
        <v>906</v>
      </c>
      <c r="C372" t="s">
        <v>612</v>
      </c>
      <c r="D372" t="s">
        <v>252</v>
      </c>
      <c r="E372" t="s">
        <v>89</v>
      </c>
      <c r="H372" t="s">
        <v>29</v>
      </c>
      <c r="I372" t="s">
        <v>121</v>
      </c>
      <c r="V372" t="s">
        <v>3215</v>
      </c>
      <c r="AA372" t="s">
        <v>3197</v>
      </c>
      <c r="AB372" t="s">
        <v>3197</v>
      </c>
      <c r="AC372" t="s">
        <v>3197</v>
      </c>
      <c r="AD372" t="s">
        <v>3197</v>
      </c>
      <c r="AE372" t="s">
        <v>3197</v>
      </c>
      <c r="AF372" t="s">
        <v>3197</v>
      </c>
    </row>
    <row r="373" spans="1:32" ht="17.25" customHeight="1" x14ac:dyDescent="0.25">
      <c r="A373">
        <v>335057</v>
      </c>
      <c r="B373" t="s">
        <v>2096</v>
      </c>
      <c r="C373" t="s">
        <v>672</v>
      </c>
      <c r="D373" t="s">
        <v>1240</v>
      </c>
      <c r="E373" t="s">
        <v>89</v>
      </c>
      <c r="H373" t="s">
        <v>29</v>
      </c>
      <c r="I373" t="s">
        <v>121</v>
      </c>
      <c r="V373" t="s">
        <v>3215</v>
      </c>
      <c r="AA373" t="s">
        <v>3197</v>
      </c>
      <c r="AB373" t="s">
        <v>3197</v>
      </c>
      <c r="AC373" t="s">
        <v>3197</v>
      </c>
      <c r="AD373" t="s">
        <v>3197</v>
      </c>
      <c r="AE373" t="s">
        <v>3197</v>
      </c>
      <c r="AF373" t="s">
        <v>3197</v>
      </c>
    </row>
    <row r="374" spans="1:32" ht="17.25" customHeight="1" x14ac:dyDescent="0.25">
      <c r="A374">
        <v>335058</v>
      </c>
      <c r="B374" t="s">
        <v>896</v>
      </c>
      <c r="C374" t="s">
        <v>242</v>
      </c>
      <c r="D374" t="s">
        <v>516</v>
      </c>
      <c r="E374" t="s">
        <v>89</v>
      </c>
      <c r="H374" t="s">
        <v>29</v>
      </c>
      <c r="I374" t="s">
        <v>121</v>
      </c>
      <c r="V374" t="s">
        <v>3215</v>
      </c>
      <c r="AA374" t="s">
        <v>3197</v>
      </c>
      <c r="AB374" t="s">
        <v>3197</v>
      </c>
      <c r="AC374" t="s">
        <v>3197</v>
      </c>
      <c r="AD374" t="s">
        <v>3197</v>
      </c>
      <c r="AE374" t="s">
        <v>3197</v>
      </c>
      <c r="AF374" t="s">
        <v>3197</v>
      </c>
    </row>
    <row r="375" spans="1:32" ht="17.25" customHeight="1" x14ac:dyDescent="0.25">
      <c r="A375">
        <v>335062</v>
      </c>
      <c r="B375" t="s">
        <v>1935</v>
      </c>
      <c r="C375" t="s">
        <v>517</v>
      </c>
      <c r="D375" t="s">
        <v>304</v>
      </c>
      <c r="E375" t="s">
        <v>89</v>
      </c>
      <c r="H375" t="s">
        <v>29</v>
      </c>
      <c r="I375" t="s">
        <v>121</v>
      </c>
      <c r="V375" t="s">
        <v>3215</v>
      </c>
      <c r="AA375" t="s">
        <v>3197</v>
      </c>
      <c r="AB375" t="s">
        <v>3197</v>
      </c>
      <c r="AC375" t="s">
        <v>3197</v>
      </c>
      <c r="AD375" t="s">
        <v>3197</v>
      </c>
      <c r="AE375" t="s">
        <v>3197</v>
      </c>
      <c r="AF375" t="s">
        <v>3197</v>
      </c>
    </row>
    <row r="376" spans="1:32" ht="17.25" customHeight="1" x14ac:dyDescent="0.25">
      <c r="A376">
        <v>335065</v>
      </c>
      <c r="B376" t="s">
        <v>1936</v>
      </c>
      <c r="C376" t="s">
        <v>337</v>
      </c>
      <c r="D376" t="s">
        <v>1147</v>
      </c>
      <c r="E376" t="s">
        <v>89</v>
      </c>
      <c r="H376" t="s">
        <v>29</v>
      </c>
      <c r="I376" t="s">
        <v>121</v>
      </c>
      <c r="V376" t="s">
        <v>3215</v>
      </c>
      <c r="AA376" t="s">
        <v>3197</v>
      </c>
      <c r="AB376" t="s">
        <v>3197</v>
      </c>
      <c r="AC376" t="s">
        <v>3197</v>
      </c>
      <c r="AD376" t="s">
        <v>3197</v>
      </c>
      <c r="AE376" t="s">
        <v>3197</v>
      </c>
      <c r="AF376" t="s">
        <v>3197</v>
      </c>
    </row>
    <row r="377" spans="1:32" ht="17.25" customHeight="1" x14ac:dyDescent="0.25">
      <c r="A377">
        <v>335068</v>
      </c>
      <c r="B377" t="s">
        <v>1104</v>
      </c>
      <c r="C377" t="s">
        <v>543</v>
      </c>
      <c r="D377" t="s">
        <v>332</v>
      </c>
      <c r="E377" t="s">
        <v>89</v>
      </c>
      <c r="H377" t="s">
        <v>29</v>
      </c>
      <c r="I377" t="s">
        <v>121</v>
      </c>
      <c r="V377" t="s">
        <v>3215</v>
      </c>
      <c r="AA377" t="s">
        <v>3197</v>
      </c>
      <c r="AB377" t="s">
        <v>3197</v>
      </c>
      <c r="AC377" t="s">
        <v>3197</v>
      </c>
      <c r="AD377" t="s">
        <v>3197</v>
      </c>
      <c r="AE377" t="s">
        <v>3197</v>
      </c>
      <c r="AF377" t="s">
        <v>3197</v>
      </c>
    </row>
    <row r="378" spans="1:32" ht="17.25" customHeight="1" x14ac:dyDescent="0.25">
      <c r="A378">
        <v>335070</v>
      </c>
      <c r="B378" t="s">
        <v>1577</v>
      </c>
      <c r="C378" t="s">
        <v>242</v>
      </c>
      <c r="D378" t="s">
        <v>1814</v>
      </c>
      <c r="E378" t="s">
        <v>89</v>
      </c>
      <c r="H378" t="s">
        <v>29</v>
      </c>
      <c r="I378" t="s">
        <v>121</v>
      </c>
      <c r="V378" t="s">
        <v>3215</v>
      </c>
      <c r="AA378" t="s">
        <v>3197</v>
      </c>
      <c r="AB378" t="s">
        <v>3197</v>
      </c>
      <c r="AC378" t="s">
        <v>3197</v>
      </c>
      <c r="AD378" t="s">
        <v>3197</v>
      </c>
      <c r="AE378" t="s">
        <v>3197</v>
      </c>
      <c r="AF378" t="s">
        <v>3197</v>
      </c>
    </row>
    <row r="379" spans="1:32" ht="17.25" customHeight="1" x14ac:dyDescent="0.25">
      <c r="A379">
        <v>335077</v>
      </c>
      <c r="B379" t="s">
        <v>1146</v>
      </c>
      <c r="C379" t="s">
        <v>297</v>
      </c>
      <c r="D379" t="s">
        <v>1147</v>
      </c>
      <c r="E379" t="s">
        <v>89</v>
      </c>
      <c r="H379" t="s">
        <v>29</v>
      </c>
      <c r="I379" t="s">
        <v>121</v>
      </c>
      <c r="V379" t="s">
        <v>3215</v>
      </c>
      <c r="AA379" t="s">
        <v>3197</v>
      </c>
      <c r="AB379" t="s">
        <v>3197</v>
      </c>
      <c r="AC379" t="s">
        <v>3197</v>
      </c>
      <c r="AD379" t="s">
        <v>3197</v>
      </c>
      <c r="AE379" t="s">
        <v>3197</v>
      </c>
      <c r="AF379" t="s">
        <v>3197</v>
      </c>
    </row>
    <row r="380" spans="1:32" ht="17.25" customHeight="1" x14ac:dyDescent="0.25">
      <c r="A380">
        <v>335081</v>
      </c>
      <c r="B380" t="s">
        <v>1148</v>
      </c>
      <c r="C380" t="s">
        <v>415</v>
      </c>
      <c r="D380" t="s">
        <v>295</v>
      </c>
      <c r="E380" t="s">
        <v>89</v>
      </c>
      <c r="H380" t="s">
        <v>29</v>
      </c>
      <c r="I380" t="s">
        <v>121</v>
      </c>
      <c r="V380" t="s">
        <v>3215</v>
      </c>
      <c r="AA380" t="s">
        <v>3197</v>
      </c>
      <c r="AB380" t="s">
        <v>3197</v>
      </c>
      <c r="AC380" t="s">
        <v>3197</v>
      </c>
      <c r="AD380" t="s">
        <v>3197</v>
      </c>
      <c r="AE380" t="s">
        <v>3197</v>
      </c>
      <c r="AF380" t="s">
        <v>3197</v>
      </c>
    </row>
    <row r="381" spans="1:32" ht="17.25" customHeight="1" x14ac:dyDescent="0.25">
      <c r="A381">
        <v>335082</v>
      </c>
      <c r="B381" t="s">
        <v>2097</v>
      </c>
      <c r="C381" t="s">
        <v>351</v>
      </c>
      <c r="D381" t="s">
        <v>730</v>
      </c>
      <c r="E381" t="s">
        <v>89</v>
      </c>
      <c r="H381" t="s">
        <v>29</v>
      </c>
      <c r="I381" t="s">
        <v>121</v>
      </c>
      <c r="V381" t="s">
        <v>3215</v>
      </c>
      <c r="AA381" t="s">
        <v>3197</v>
      </c>
      <c r="AB381" t="s">
        <v>3197</v>
      </c>
      <c r="AC381" t="s">
        <v>3197</v>
      </c>
      <c r="AD381" t="s">
        <v>3197</v>
      </c>
      <c r="AE381" t="s">
        <v>3197</v>
      </c>
      <c r="AF381" t="s">
        <v>3197</v>
      </c>
    </row>
    <row r="382" spans="1:32" ht="17.25" customHeight="1" x14ac:dyDescent="0.25">
      <c r="A382">
        <v>335084</v>
      </c>
      <c r="B382" t="s">
        <v>2083</v>
      </c>
      <c r="C382" t="s">
        <v>621</v>
      </c>
      <c r="D382" t="s">
        <v>441</v>
      </c>
      <c r="E382" t="s">
        <v>89</v>
      </c>
      <c r="H382" t="s">
        <v>29</v>
      </c>
      <c r="I382" t="s">
        <v>121</v>
      </c>
      <c r="V382" t="s">
        <v>3215</v>
      </c>
      <c r="AA382" t="s">
        <v>3197</v>
      </c>
      <c r="AB382" t="s">
        <v>3197</v>
      </c>
      <c r="AC382" t="s">
        <v>3197</v>
      </c>
      <c r="AD382" t="s">
        <v>3197</v>
      </c>
      <c r="AE382" t="s">
        <v>3197</v>
      </c>
      <c r="AF382" t="s">
        <v>3197</v>
      </c>
    </row>
    <row r="383" spans="1:32" ht="17.25" customHeight="1" x14ac:dyDescent="0.25">
      <c r="A383">
        <v>335087</v>
      </c>
      <c r="B383" t="s">
        <v>1149</v>
      </c>
      <c r="C383" t="s">
        <v>334</v>
      </c>
      <c r="D383" t="s">
        <v>499</v>
      </c>
      <c r="E383" t="s">
        <v>89</v>
      </c>
      <c r="H383" t="s">
        <v>29</v>
      </c>
      <c r="I383" t="s">
        <v>121</v>
      </c>
      <c r="V383" t="s">
        <v>3215</v>
      </c>
      <c r="AA383" t="s">
        <v>3197</v>
      </c>
      <c r="AB383" t="s">
        <v>3197</v>
      </c>
      <c r="AC383" t="s">
        <v>3197</v>
      </c>
      <c r="AD383" t="s">
        <v>3197</v>
      </c>
      <c r="AE383" t="s">
        <v>3197</v>
      </c>
      <c r="AF383" t="s">
        <v>3197</v>
      </c>
    </row>
    <row r="384" spans="1:32" ht="17.25" customHeight="1" x14ac:dyDescent="0.25">
      <c r="A384">
        <v>335088</v>
      </c>
      <c r="B384" t="s">
        <v>1150</v>
      </c>
      <c r="C384" t="s">
        <v>517</v>
      </c>
      <c r="D384" t="s">
        <v>270</v>
      </c>
      <c r="E384" t="s">
        <v>89</v>
      </c>
      <c r="H384" t="s">
        <v>29</v>
      </c>
      <c r="I384" t="s">
        <v>121</v>
      </c>
      <c r="V384" t="s">
        <v>3215</v>
      </c>
      <c r="AA384" t="s">
        <v>3197</v>
      </c>
      <c r="AB384" t="s">
        <v>3197</v>
      </c>
      <c r="AC384" t="s">
        <v>3197</v>
      </c>
      <c r="AD384" t="s">
        <v>3197</v>
      </c>
      <c r="AE384" t="s">
        <v>3197</v>
      </c>
      <c r="AF384" t="s">
        <v>3197</v>
      </c>
    </row>
    <row r="385" spans="1:32" ht="17.25" customHeight="1" x14ac:dyDescent="0.25">
      <c r="A385">
        <v>335091</v>
      </c>
      <c r="B385" t="s">
        <v>1151</v>
      </c>
      <c r="C385" t="s">
        <v>222</v>
      </c>
      <c r="D385" t="s">
        <v>773</v>
      </c>
      <c r="E385" t="s">
        <v>89</v>
      </c>
      <c r="H385" t="s">
        <v>29</v>
      </c>
      <c r="I385" t="s">
        <v>121</v>
      </c>
      <c r="V385" t="s">
        <v>3215</v>
      </c>
      <c r="AA385" t="s">
        <v>3197</v>
      </c>
      <c r="AB385" t="s">
        <v>3197</v>
      </c>
      <c r="AC385" t="s">
        <v>3197</v>
      </c>
      <c r="AD385" t="s">
        <v>3197</v>
      </c>
      <c r="AE385" t="s">
        <v>3197</v>
      </c>
      <c r="AF385" t="s">
        <v>3197</v>
      </c>
    </row>
    <row r="386" spans="1:32" ht="17.25" customHeight="1" x14ac:dyDescent="0.25">
      <c r="A386">
        <v>335092</v>
      </c>
      <c r="B386" t="s">
        <v>2212</v>
      </c>
      <c r="C386" t="s">
        <v>265</v>
      </c>
      <c r="D386" t="s">
        <v>287</v>
      </c>
      <c r="E386" t="s">
        <v>89</v>
      </c>
      <c r="H386" t="s">
        <v>29</v>
      </c>
      <c r="I386" t="s">
        <v>121</v>
      </c>
      <c r="V386" t="s">
        <v>3215</v>
      </c>
      <c r="AA386" t="s">
        <v>3197</v>
      </c>
      <c r="AB386" t="s">
        <v>3197</v>
      </c>
      <c r="AC386" t="s">
        <v>3197</v>
      </c>
      <c r="AD386" t="s">
        <v>3197</v>
      </c>
      <c r="AE386" t="s">
        <v>3197</v>
      </c>
      <c r="AF386" t="s">
        <v>3197</v>
      </c>
    </row>
    <row r="387" spans="1:32" ht="17.25" customHeight="1" x14ac:dyDescent="0.25">
      <c r="A387">
        <v>335111</v>
      </c>
      <c r="B387" t="s">
        <v>1152</v>
      </c>
      <c r="C387" t="s">
        <v>341</v>
      </c>
      <c r="D387" t="s">
        <v>1153</v>
      </c>
      <c r="E387" t="s">
        <v>89</v>
      </c>
      <c r="H387" t="s">
        <v>29</v>
      </c>
      <c r="I387" t="s">
        <v>121</v>
      </c>
      <c r="V387" t="s">
        <v>3215</v>
      </c>
      <c r="AA387" t="s">
        <v>3197</v>
      </c>
      <c r="AB387" t="s">
        <v>3197</v>
      </c>
      <c r="AC387" t="s">
        <v>3197</v>
      </c>
      <c r="AD387" t="s">
        <v>3197</v>
      </c>
      <c r="AE387" t="s">
        <v>3197</v>
      </c>
      <c r="AF387" t="s">
        <v>3197</v>
      </c>
    </row>
    <row r="388" spans="1:32" ht="17.25" customHeight="1" x14ac:dyDescent="0.25">
      <c r="A388">
        <v>335114</v>
      </c>
      <c r="B388" t="s">
        <v>1849</v>
      </c>
      <c r="C388" t="s">
        <v>242</v>
      </c>
      <c r="D388" t="s">
        <v>520</v>
      </c>
      <c r="E388" t="s">
        <v>89</v>
      </c>
      <c r="H388" t="s">
        <v>29</v>
      </c>
      <c r="I388" t="s">
        <v>121</v>
      </c>
      <c r="V388" t="s">
        <v>3215</v>
      </c>
      <c r="AA388" t="s">
        <v>3197</v>
      </c>
      <c r="AB388" t="s">
        <v>3197</v>
      </c>
      <c r="AC388" t="s">
        <v>3197</v>
      </c>
      <c r="AD388" t="s">
        <v>3197</v>
      </c>
      <c r="AE388" t="s">
        <v>3197</v>
      </c>
      <c r="AF388" t="s">
        <v>3197</v>
      </c>
    </row>
    <row r="389" spans="1:32" ht="17.25" customHeight="1" x14ac:dyDescent="0.25">
      <c r="A389">
        <v>335115</v>
      </c>
      <c r="B389" t="s">
        <v>1937</v>
      </c>
      <c r="C389" t="s">
        <v>258</v>
      </c>
      <c r="D389" t="s">
        <v>926</v>
      </c>
      <c r="E389" t="s">
        <v>89</v>
      </c>
      <c r="H389" t="s">
        <v>29</v>
      </c>
      <c r="I389" t="s">
        <v>121</v>
      </c>
      <c r="V389" t="s">
        <v>3215</v>
      </c>
      <c r="AA389" t="s">
        <v>3197</v>
      </c>
      <c r="AB389" t="s">
        <v>3197</v>
      </c>
      <c r="AC389" t="s">
        <v>3197</v>
      </c>
      <c r="AD389" t="s">
        <v>3197</v>
      </c>
      <c r="AE389" t="s">
        <v>3197</v>
      </c>
      <c r="AF389" t="s">
        <v>3197</v>
      </c>
    </row>
    <row r="390" spans="1:32" ht="17.25" customHeight="1" x14ac:dyDescent="0.25">
      <c r="A390">
        <v>335116</v>
      </c>
      <c r="B390" t="s">
        <v>1154</v>
      </c>
      <c r="C390" t="s">
        <v>442</v>
      </c>
      <c r="D390" t="s">
        <v>378</v>
      </c>
      <c r="E390" t="s">
        <v>89</v>
      </c>
      <c r="H390" t="s">
        <v>29</v>
      </c>
      <c r="I390" t="s">
        <v>121</v>
      </c>
      <c r="V390" t="s">
        <v>3215</v>
      </c>
      <c r="AA390" t="s">
        <v>3197</v>
      </c>
      <c r="AB390" t="s">
        <v>3197</v>
      </c>
      <c r="AC390" t="s">
        <v>3197</v>
      </c>
      <c r="AD390" t="s">
        <v>3197</v>
      </c>
      <c r="AE390" t="s">
        <v>3197</v>
      </c>
      <c r="AF390" t="s">
        <v>3197</v>
      </c>
    </row>
    <row r="391" spans="1:32" ht="17.25" customHeight="1" x14ac:dyDescent="0.25">
      <c r="A391">
        <v>335117</v>
      </c>
      <c r="B391" t="s">
        <v>1155</v>
      </c>
      <c r="C391" t="s">
        <v>636</v>
      </c>
      <c r="D391" t="s">
        <v>454</v>
      </c>
      <c r="E391" t="s">
        <v>89</v>
      </c>
      <c r="F391">
        <v>34335</v>
      </c>
      <c r="G391" t="s">
        <v>31</v>
      </c>
      <c r="H391" t="s">
        <v>29</v>
      </c>
      <c r="I391" t="s">
        <v>121</v>
      </c>
      <c r="J391" t="s">
        <v>1081</v>
      </c>
      <c r="L391" t="s">
        <v>86</v>
      </c>
      <c r="V391" t="s">
        <v>3215</v>
      </c>
      <c r="AE391" t="s">
        <v>3197</v>
      </c>
      <c r="AF391" t="s">
        <v>3197</v>
      </c>
    </row>
    <row r="392" spans="1:32" ht="17.25" customHeight="1" x14ac:dyDescent="0.25">
      <c r="A392">
        <v>335122</v>
      </c>
      <c r="B392" t="s">
        <v>1156</v>
      </c>
      <c r="C392" t="s">
        <v>329</v>
      </c>
      <c r="D392" t="s">
        <v>1157</v>
      </c>
      <c r="E392" t="s">
        <v>89</v>
      </c>
      <c r="H392" t="s">
        <v>29</v>
      </c>
      <c r="I392" t="s">
        <v>121</v>
      </c>
      <c r="V392" t="s">
        <v>3215</v>
      </c>
      <c r="AA392" t="s">
        <v>3197</v>
      </c>
      <c r="AB392" t="s">
        <v>3197</v>
      </c>
      <c r="AC392" t="s">
        <v>3197</v>
      </c>
      <c r="AD392" t="s">
        <v>3197</v>
      </c>
      <c r="AE392" t="s">
        <v>3197</v>
      </c>
      <c r="AF392" t="s">
        <v>3197</v>
      </c>
    </row>
    <row r="393" spans="1:32" ht="17.25" customHeight="1" x14ac:dyDescent="0.25">
      <c r="A393">
        <v>335123</v>
      </c>
      <c r="B393" t="s">
        <v>1158</v>
      </c>
      <c r="C393" t="s">
        <v>350</v>
      </c>
      <c r="D393" t="s">
        <v>406</v>
      </c>
      <c r="E393" t="s">
        <v>89</v>
      </c>
      <c r="H393" t="s">
        <v>29</v>
      </c>
      <c r="I393" t="s">
        <v>121</v>
      </c>
      <c r="V393" t="s">
        <v>3215</v>
      </c>
      <c r="AA393" t="s">
        <v>3197</v>
      </c>
      <c r="AB393" t="s">
        <v>3197</v>
      </c>
      <c r="AC393" t="s">
        <v>3197</v>
      </c>
      <c r="AD393" t="s">
        <v>3197</v>
      </c>
      <c r="AE393" t="s">
        <v>3197</v>
      </c>
      <c r="AF393" t="s">
        <v>3197</v>
      </c>
    </row>
    <row r="394" spans="1:32" ht="17.25" customHeight="1" x14ac:dyDescent="0.25">
      <c r="A394">
        <v>335125</v>
      </c>
      <c r="B394" t="s">
        <v>1850</v>
      </c>
      <c r="C394" t="s">
        <v>242</v>
      </c>
      <c r="D394" t="s">
        <v>1117</v>
      </c>
      <c r="E394" t="s">
        <v>89</v>
      </c>
      <c r="H394" t="s">
        <v>29</v>
      </c>
      <c r="I394" t="s">
        <v>121</v>
      </c>
      <c r="V394" t="s">
        <v>3215</v>
      </c>
      <c r="AA394" t="s">
        <v>3197</v>
      </c>
      <c r="AB394" t="s">
        <v>3197</v>
      </c>
      <c r="AC394" t="s">
        <v>3197</v>
      </c>
      <c r="AD394" t="s">
        <v>3197</v>
      </c>
      <c r="AE394" t="s">
        <v>3197</v>
      </c>
      <c r="AF394" t="s">
        <v>3197</v>
      </c>
    </row>
    <row r="395" spans="1:32" ht="17.25" customHeight="1" x14ac:dyDescent="0.25">
      <c r="A395">
        <v>335139</v>
      </c>
      <c r="B395" t="s">
        <v>1159</v>
      </c>
      <c r="C395" t="s">
        <v>242</v>
      </c>
      <c r="D395" t="s">
        <v>1160</v>
      </c>
      <c r="E395" t="s">
        <v>89</v>
      </c>
      <c r="H395" t="s">
        <v>29</v>
      </c>
      <c r="I395" t="s">
        <v>121</v>
      </c>
      <c r="V395" t="s">
        <v>3215</v>
      </c>
      <c r="AA395" t="s">
        <v>3197</v>
      </c>
      <c r="AB395" t="s">
        <v>3197</v>
      </c>
      <c r="AC395" t="s">
        <v>3197</v>
      </c>
      <c r="AD395" t="s">
        <v>3197</v>
      </c>
      <c r="AE395" t="s">
        <v>3197</v>
      </c>
      <c r="AF395" t="s">
        <v>3197</v>
      </c>
    </row>
    <row r="396" spans="1:32" ht="17.25" customHeight="1" x14ac:dyDescent="0.25">
      <c r="A396">
        <v>335141</v>
      </c>
      <c r="B396" t="s">
        <v>1938</v>
      </c>
      <c r="C396" t="s">
        <v>1134</v>
      </c>
      <c r="D396" t="s">
        <v>1939</v>
      </c>
      <c r="E396" t="s">
        <v>90</v>
      </c>
      <c r="F396">
        <v>35405</v>
      </c>
      <c r="G396" t="s">
        <v>31</v>
      </c>
      <c r="H396" t="s">
        <v>29</v>
      </c>
      <c r="I396" t="s">
        <v>121</v>
      </c>
      <c r="V396" t="s">
        <v>3215</v>
      </c>
      <c r="AB396" t="s">
        <v>3197</v>
      </c>
      <c r="AC396" t="s">
        <v>3197</v>
      </c>
      <c r="AD396" t="s">
        <v>3197</v>
      </c>
      <c r="AE396" t="s">
        <v>3197</v>
      </c>
      <c r="AF396" t="s">
        <v>3197</v>
      </c>
    </row>
    <row r="397" spans="1:32" ht="17.25" customHeight="1" x14ac:dyDescent="0.25">
      <c r="A397">
        <v>335149</v>
      </c>
      <c r="B397" t="s">
        <v>2364</v>
      </c>
      <c r="C397" t="s">
        <v>612</v>
      </c>
      <c r="D397" t="s">
        <v>814</v>
      </c>
      <c r="E397" t="s">
        <v>89</v>
      </c>
      <c r="H397" t="s">
        <v>29</v>
      </c>
      <c r="I397" t="s">
        <v>121</v>
      </c>
      <c r="V397" t="s">
        <v>3215</v>
      </c>
      <c r="AA397" t="s">
        <v>3197</v>
      </c>
      <c r="AB397" t="s">
        <v>3197</v>
      </c>
      <c r="AC397" t="s">
        <v>3197</v>
      </c>
      <c r="AD397" t="s">
        <v>3197</v>
      </c>
      <c r="AE397" t="s">
        <v>3197</v>
      </c>
      <c r="AF397" t="s">
        <v>3197</v>
      </c>
    </row>
    <row r="398" spans="1:32" ht="17.25" customHeight="1" x14ac:dyDescent="0.25">
      <c r="A398">
        <v>335160</v>
      </c>
      <c r="B398" t="s">
        <v>2367</v>
      </c>
      <c r="C398" t="s">
        <v>494</v>
      </c>
      <c r="D398" t="s">
        <v>287</v>
      </c>
      <c r="E398" t="s">
        <v>89</v>
      </c>
      <c r="H398" t="s">
        <v>29</v>
      </c>
      <c r="I398" t="s">
        <v>121</v>
      </c>
      <c r="V398" t="s">
        <v>3215</v>
      </c>
      <c r="AA398" t="s">
        <v>3197</v>
      </c>
      <c r="AB398" t="s">
        <v>3197</v>
      </c>
      <c r="AC398" t="s">
        <v>3197</v>
      </c>
      <c r="AD398" t="s">
        <v>3197</v>
      </c>
      <c r="AE398" t="s">
        <v>3197</v>
      </c>
      <c r="AF398" t="s">
        <v>3197</v>
      </c>
    </row>
    <row r="399" spans="1:32" ht="17.25" customHeight="1" x14ac:dyDescent="0.25">
      <c r="A399">
        <v>335165</v>
      </c>
      <c r="B399" t="s">
        <v>1161</v>
      </c>
      <c r="C399" t="s">
        <v>242</v>
      </c>
      <c r="D399" t="s">
        <v>1162</v>
      </c>
      <c r="E399" t="s">
        <v>89</v>
      </c>
      <c r="H399" t="s">
        <v>29</v>
      </c>
      <c r="I399" t="s">
        <v>121</v>
      </c>
      <c r="V399" t="s">
        <v>3215</v>
      </c>
      <c r="AA399" t="s">
        <v>3197</v>
      </c>
      <c r="AB399" t="s">
        <v>3197</v>
      </c>
      <c r="AC399" t="s">
        <v>3197</v>
      </c>
      <c r="AD399" t="s">
        <v>3197</v>
      </c>
      <c r="AE399" t="s">
        <v>3197</v>
      </c>
      <c r="AF399" t="s">
        <v>3197</v>
      </c>
    </row>
    <row r="400" spans="1:32" ht="17.25" customHeight="1" x14ac:dyDescent="0.25">
      <c r="A400">
        <v>335166</v>
      </c>
      <c r="B400" t="s">
        <v>1163</v>
      </c>
      <c r="C400" t="s">
        <v>739</v>
      </c>
      <c r="D400" t="s">
        <v>804</v>
      </c>
      <c r="E400" t="s">
        <v>89</v>
      </c>
      <c r="H400" t="s">
        <v>29</v>
      </c>
      <c r="I400" t="s">
        <v>121</v>
      </c>
      <c r="V400" t="s">
        <v>3215</v>
      </c>
      <c r="AA400" t="s">
        <v>3197</v>
      </c>
      <c r="AB400" t="s">
        <v>3197</v>
      </c>
      <c r="AC400" t="s">
        <v>3197</v>
      </c>
      <c r="AD400" t="s">
        <v>3197</v>
      </c>
      <c r="AE400" t="s">
        <v>3197</v>
      </c>
      <c r="AF400" t="s">
        <v>3197</v>
      </c>
    </row>
    <row r="401" spans="1:32" ht="17.25" customHeight="1" x14ac:dyDescent="0.25">
      <c r="A401">
        <v>335171</v>
      </c>
      <c r="B401" t="s">
        <v>1164</v>
      </c>
      <c r="C401" t="s">
        <v>545</v>
      </c>
      <c r="D401" t="s">
        <v>302</v>
      </c>
      <c r="E401" t="s">
        <v>89</v>
      </c>
      <c r="H401" t="s">
        <v>29</v>
      </c>
      <c r="I401" t="s">
        <v>121</v>
      </c>
      <c r="V401" t="s">
        <v>3215</v>
      </c>
      <c r="AA401" t="s">
        <v>3197</v>
      </c>
      <c r="AB401" t="s">
        <v>3197</v>
      </c>
      <c r="AC401" t="s">
        <v>3197</v>
      </c>
      <c r="AD401" t="s">
        <v>3197</v>
      </c>
      <c r="AE401" t="s">
        <v>3197</v>
      </c>
      <c r="AF401" t="s">
        <v>3197</v>
      </c>
    </row>
    <row r="402" spans="1:32" ht="17.25" customHeight="1" x14ac:dyDescent="0.25">
      <c r="A402">
        <v>335175</v>
      </c>
      <c r="B402" t="s">
        <v>1165</v>
      </c>
      <c r="C402" t="s">
        <v>356</v>
      </c>
      <c r="D402" t="s">
        <v>403</v>
      </c>
      <c r="E402" t="s">
        <v>89</v>
      </c>
      <c r="H402" t="s">
        <v>29</v>
      </c>
      <c r="I402" t="s">
        <v>121</v>
      </c>
      <c r="V402" t="s">
        <v>3215</v>
      </c>
      <c r="AA402" t="s">
        <v>3197</v>
      </c>
      <c r="AB402" t="s">
        <v>3197</v>
      </c>
      <c r="AC402" t="s">
        <v>3197</v>
      </c>
      <c r="AD402" t="s">
        <v>3197</v>
      </c>
      <c r="AE402" t="s">
        <v>3197</v>
      </c>
      <c r="AF402" t="s">
        <v>3197</v>
      </c>
    </row>
    <row r="403" spans="1:32" ht="17.25" customHeight="1" x14ac:dyDescent="0.25">
      <c r="A403">
        <v>335176</v>
      </c>
      <c r="B403" t="s">
        <v>1166</v>
      </c>
      <c r="C403" t="s">
        <v>359</v>
      </c>
      <c r="D403" t="s">
        <v>679</v>
      </c>
      <c r="E403" t="s">
        <v>89</v>
      </c>
      <c r="H403" t="s">
        <v>29</v>
      </c>
      <c r="I403" t="s">
        <v>121</v>
      </c>
      <c r="V403" t="s">
        <v>3215</v>
      </c>
      <c r="AA403" t="s">
        <v>3197</v>
      </c>
      <c r="AB403" t="s">
        <v>3197</v>
      </c>
      <c r="AC403" t="s">
        <v>3197</v>
      </c>
      <c r="AD403" t="s">
        <v>3197</v>
      </c>
      <c r="AE403" t="s">
        <v>3197</v>
      </c>
      <c r="AF403" t="s">
        <v>3197</v>
      </c>
    </row>
    <row r="404" spans="1:32" ht="17.25" customHeight="1" x14ac:dyDescent="0.25">
      <c r="A404">
        <v>335178</v>
      </c>
      <c r="B404" t="s">
        <v>2098</v>
      </c>
      <c r="C404" t="s">
        <v>740</v>
      </c>
      <c r="D404" t="s">
        <v>584</v>
      </c>
      <c r="E404" t="s">
        <v>89</v>
      </c>
      <c r="H404" t="s">
        <v>29</v>
      </c>
      <c r="I404" t="s">
        <v>121</v>
      </c>
      <c r="V404" t="s">
        <v>3215</v>
      </c>
      <c r="AA404" t="s">
        <v>3197</v>
      </c>
      <c r="AB404" t="s">
        <v>3197</v>
      </c>
      <c r="AC404" t="s">
        <v>3197</v>
      </c>
      <c r="AD404" t="s">
        <v>3197</v>
      </c>
      <c r="AE404" t="s">
        <v>3197</v>
      </c>
      <c r="AF404" t="s">
        <v>3197</v>
      </c>
    </row>
    <row r="405" spans="1:32" ht="17.25" customHeight="1" x14ac:dyDescent="0.25">
      <c r="A405">
        <v>335182</v>
      </c>
      <c r="B405" t="s">
        <v>1167</v>
      </c>
      <c r="C405" t="s">
        <v>242</v>
      </c>
      <c r="D405" t="s">
        <v>1168</v>
      </c>
      <c r="E405" t="s">
        <v>89</v>
      </c>
      <c r="H405" t="s">
        <v>29</v>
      </c>
      <c r="I405" t="s">
        <v>121</v>
      </c>
      <c r="V405" t="s">
        <v>3215</v>
      </c>
      <c r="AA405" t="s">
        <v>3197</v>
      </c>
      <c r="AB405" t="s">
        <v>3197</v>
      </c>
      <c r="AC405" t="s">
        <v>3197</v>
      </c>
      <c r="AD405" t="s">
        <v>3197</v>
      </c>
      <c r="AE405" t="s">
        <v>3197</v>
      </c>
      <c r="AF405" t="s">
        <v>3197</v>
      </c>
    </row>
    <row r="406" spans="1:32" ht="17.25" customHeight="1" x14ac:dyDescent="0.25">
      <c r="A406">
        <v>335190</v>
      </c>
      <c r="B406" t="s">
        <v>1851</v>
      </c>
      <c r="C406" t="s">
        <v>258</v>
      </c>
      <c r="D406" t="s">
        <v>295</v>
      </c>
      <c r="E406" t="s">
        <v>90</v>
      </c>
      <c r="H406" t="s">
        <v>29</v>
      </c>
      <c r="I406" t="s">
        <v>121</v>
      </c>
      <c r="V406" t="s">
        <v>3215</v>
      </c>
      <c r="AA406" t="s">
        <v>3197</v>
      </c>
      <c r="AB406" t="s">
        <v>3197</v>
      </c>
      <c r="AC406" t="s">
        <v>3197</v>
      </c>
      <c r="AD406" t="s">
        <v>3197</v>
      </c>
      <c r="AE406" t="s">
        <v>3197</v>
      </c>
      <c r="AF406" t="s">
        <v>3197</v>
      </c>
    </row>
    <row r="407" spans="1:32" ht="17.25" customHeight="1" x14ac:dyDescent="0.25">
      <c r="A407">
        <v>335197</v>
      </c>
      <c r="B407" t="s">
        <v>1169</v>
      </c>
      <c r="C407" t="s">
        <v>273</v>
      </c>
      <c r="D407" t="s">
        <v>1170</v>
      </c>
      <c r="E407" t="s">
        <v>90</v>
      </c>
      <c r="H407" t="s">
        <v>29</v>
      </c>
      <c r="I407" t="s">
        <v>121</v>
      </c>
      <c r="V407" t="s">
        <v>3215</v>
      </c>
      <c r="AA407" t="s">
        <v>3197</v>
      </c>
      <c r="AB407" t="s">
        <v>3197</v>
      </c>
      <c r="AC407" t="s">
        <v>3197</v>
      </c>
      <c r="AD407" t="s">
        <v>3197</v>
      </c>
      <c r="AE407" t="s">
        <v>3197</v>
      </c>
      <c r="AF407" t="s">
        <v>3197</v>
      </c>
    </row>
    <row r="408" spans="1:32" ht="17.25" customHeight="1" x14ac:dyDescent="0.25">
      <c r="A408">
        <v>335201</v>
      </c>
      <c r="B408" t="s">
        <v>1171</v>
      </c>
      <c r="C408" t="s">
        <v>542</v>
      </c>
      <c r="D408" t="s">
        <v>504</v>
      </c>
      <c r="E408" t="s">
        <v>90</v>
      </c>
      <c r="H408" t="s">
        <v>29</v>
      </c>
      <c r="I408" t="s">
        <v>121</v>
      </c>
      <c r="V408" t="s">
        <v>3215</v>
      </c>
      <c r="AA408" t="s">
        <v>3197</v>
      </c>
      <c r="AB408" t="s">
        <v>3197</v>
      </c>
      <c r="AC408" t="s">
        <v>3197</v>
      </c>
      <c r="AD408" t="s">
        <v>3197</v>
      </c>
      <c r="AE408" t="s">
        <v>3197</v>
      </c>
      <c r="AF408" t="s">
        <v>3197</v>
      </c>
    </row>
    <row r="409" spans="1:32" ht="17.25" customHeight="1" x14ac:dyDescent="0.25">
      <c r="A409">
        <v>335203</v>
      </c>
      <c r="B409" t="s">
        <v>2308</v>
      </c>
      <c r="C409" t="s">
        <v>258</v>
      </c>
      <c r="D409" t="s">
        <v>556</v>
      </c>
      <c r="E409" t="s">
        <v>90</v>
      </c>
      <c r="H409" t="s">
        <v>29</v>
      </c>
      <c r="I409" t="s">
        <v>121</v>
      </c>
      <c r="V409" t="s">
        <v>3215</v>
      </c>
      <c r="AA409" t="s">
        <v>3197</v>
      </c>
      <c r="AB409" t="s">
        <v>3197</v>
      </c>
      <c r="AC409" t="s">
        <v>3197</v>
      </c>
      <c r="AD409" t="s">
        <v>3197</v>
      </c>
      <c r="AE409" t="s">
        <v>3197</v>
      </c>
      <c r="AF409" t="s">
        <v>3197</v>
      </c>
    </row>
    <row r="410" spans="1:32" ht="17.25" customHeight="1" x14ac:dyDescent="0.25">
      <c r="A410">
        <v>335204</v>
      </c>
      <c r="B410" t="s">
        <v>1852</v>
      </c>
      <c r="C410" t="s">
        <v>517</v>
      </c>
      <c r="D410" t="s">
        <v>516</v>
      </c>
      <c r="E410" t="s">
        <v>90</v>
      </c>
      <c r="H410" t="s">
        <v>29</v>
      </c>
      <c r="I410" t="s">
        <v>121</v>
      </c>
      <c r="V410" t="s">
        <v>3215</v>
      </c>
      <c r="AA410" t="s">
        <v>3197</v>
      </c>
      <c r="AB410" t="s">
        <v>3197</v>
      </c>
      <c r="AC410" t="s">
        <v>3197</v>
      </c>
      <c r="AD410" t="s">
        <v>3197</v>
      </c>
      <c r="AE410" t="s">
        <v>3197</v>
      </c>
      <c r="AF410" t="s">
        <v>3197</v>
      </c>
    </row>
    <row r="411" spans="1:32" ht="17.25" customHeight="1" x14ac:dyDescent="0.25">
      <c r="A411">
        <v>335205</v>
      </c>
      <c r="B411" t="s">
        <v>1172</v>
      </c>
      <c r="C411" t="s">
        <v>383</v>
      </c>
      <c r="D411" t="s">
        <v>227</v>
      </c>
      <c r="E411" t="s">
        <v>90</v>
      </c>
      <c r="H411" t="s">
        <v>29</v>
      </c>
      <c r="I411" t="s">
        <v>121</v>
      </c>
      <c r="V411" t="s">
        <v>3215</v>
      </c>
      <c r="AA411" t="s">
        <v>3197</v>
      </c>
      <c r="AB411" t="s">
        <v>3197</v>
      </c>
      <c r="AC411" t="s">
        <v>3197</v>
      </c>
      <c r="AD411" t="s">
        <v>3197</v>
      </c>
      <c r="AE411" t="s">
        <v>3197</v>
      </c>
      <c r="AF411" t="s">
        <v>3197</v>
      </c>
    </row>
    <row r="412" spans="1:32" ht="17.25" customHeight="1" x14ac:dyDescent="0.25">
      <c r="A412">
        <v>335208</v>
      </c>
      <c r="B412" t="s">
        <v>1173</v>
      </c>
      <c r="C412" t="s">
        <v>991</v>
      </c>
      <c r="D412" t="s">
        <v>348</v>
      </c>
      <c r="E412" t="s">
        <v>90</v>
      </c>
      <c r="H412" t="s">
        <v>29</v>
      </c>
      <c r="I412" t="s">
        <v>121</v>
      </c>
      <c r="V412" t="s">
        <v>3215</v>
      </c>
      <c r="AA412" t="s">
        <v>3197</v>
      </c>
      <c r="AB412" t="s">
        <v>3197</v>
      </c>
      <c r="AC412" t="s">
        <v>3197</v>
      </c>
      <c r="AD412" t="s">
        <v>3197</v>
      </c>
      <c r="AE412" t="s">
        <v>3197</v>
      </c>
      <c r="AF412" t="s">
        <v>3197</v>
      </c>
    </row>
    <row r="413" spans="1:32" ht="17.25" customHeight="1" x14ac:dyDescent="0.25">
      <c r="A413">
        <v>335210</v>
      </c>
      <c r="B413" t="s">
        <v>2368</v>
      </c>
      <c r="C413" t="s">
        <v>286</v>
      </c>
      <c r="D413" t="s">
        <v>784</v>
      </c>
      <c r="E413" t="s">
        <v>90</v>
      </c>
      <c r="H413" t="s">
        <v>29</v>
      </c>
      <c r="I413" t="s">
        <v>121</v>
      </c>
      <c r="V413" t="s">
        <v>3215</v>
      </c>
      <c r="AA413" t="s">
        <v>3197</v>
      </c>
      <c r="AB413" t="s">
        <v>3197</v>
      </c>
      <c r="AC413" t="s">
        <v>3197</v>
      </c>
      <c r="AD413" t="s">
        <v>3197</v>
      </c>
      <c r="AE413" t="s">
        <v>3197</v>
      </c>
      <c r="AF413" t="s">
        <v>3197</v>
      </c>
    </row>
    <row r="414" spans="1:32" ht="17.25" customHeight="1" x14ac:dyDescent="0.25">
      <c r="A414">
        <v>335217</v>
      </c>
      <c r="B414" t="s">
        <v>1174</v>
      </c>
      <c r="C414" t="s">
        <v>222</v>
      </c>
      <c r="D414" t="s">
        <v>381</v>
      </c>
      <c r="E414" t="s">
        <v>90</v>
      </c>
      <c r="H414" t="s">
        <v>29</v>
      </c>
      <c r="I414" t="s">
        <v>121</v>
      </c>
      <c r="V414" t="s">
        <v>3215</v>
      </c>
      <c r="AA414" t="s">
        <v>3197</v>
      </c>
      <c r="AB414" t="s">
        <v>3197</v>
      </c>
      <c r="AC414" t="s">
        <v>3197</v>
      </c>
      <c r="AD414" t="s">
        <v>3197</v>
      </c>
      <c r="AE414" t="s">
        <v>3197</v>
      </c>
      <c r="AF414" t="s">
        <v>3197</v>
      </c>
    </row>
    <row r="415" spans="1:32" ht="17.25" customHeight="1" x14ac:dyDescent="0.25">
      <c r="A415">
        <v>335220</v>
      </c>
      <c r="B415" t="s">
        <v>1175</v>
      </c>
      <c r="C415" t="s">
        <v>365</v>
      </c>
      <c r="D415" t="s">
        <v>1176</v>
      </c>
      <c r="E415" t="s">
        <v>90</v>
      </c>
      <c r="H415" t="s">
        <v>29</v>
      </c>
      <c r="I415" t="s">
        <v>121</v>
      </c>
      <c r="V415" t="s">
        <v>3215</v>
      </c>
      <c r="AA415" t="s">
        <v>3197</v>
      </c>
      <c r="AB415" t="s">
        <v>3197</v>
      </c>
      <c r="AC415" t="s">
        <v>3197</v>
      </c>
      <c r="AD415" t="s">
        <v>3197</v>
      </c>
      <c r="AE415" t="s">
        <v>3197</v>
      </c>
      <c r="AF415" t="s">
        <v>3197</v>
      </c>
    </row>
    <row r="416" spans="1:32" ht="17.25" customHeight="1" x14ac:dyDescent="0.25">
      <c r="A416">
        <v>335223</v>
      </c>
      <c r="B416" t="s">
        <v>1177</v>
      </c>
      <c r="C416" t="s">
        <v>397</v>
      </c>
      <c r="D416" t="s">
        <v>234</v>
      </c>
      <c r="E416" t="s">
        <v>90</v>
      </c>
      <c r="H416" t="s">
        <v>29</v>
      </c>
      <c r="I416" t="s">
        <v>121</v>
      </c>
      <c r="V416" t="s">
        <v>3215</v>
      </c>
      <c r="AA416" t="s">
        <v>3197</v>
      </c>
      <c r="AB416" t="s">
        <v>3197</v>
      </c>
      <c r="AC416" t="s">
        <v>3197</v>
      </c>
      <c r="AD416" t="s">
        <v>3197</v>
      </c>
      <c r="AE416" t="s">
        <v>3197</v>
      </c>
      <c r="AF416" t="s">
        <v>3197</v>
      </c>
    </row>
    <row r="417" spans="1:32" ht="17.25" customHeight="1" x14ac:dyDescent="0.25">
      <c r="A417">
        <v>335226</v>
      </c>
      <c r="B417" t="s">
        <v>1178</v>
      </c>
      <c r="C417" t="s">
        <v>341</v>
      </c>
      <c r="D417" t="s">
        <v>1179</v>
      </c>
      <c r="E417" t="s">
        <v>90</v>
      </c>
      <c r="H417" t="s">
        <v>29</v>
      </c>
      <c r="I417" t="s">
        <v>121</v>
      </c>
      <c r="V417" t="s">
        <v>3215</v>
      </c>
      <c r="AA417" t="s">
        <v>3197</v>
      </c>
      <c r="AB417" t="s">
        <v>3197</v>
      </c>
      <c r="AC417" t="s">
        <v>3197</v>
      </c>
      <c r="AD417" t="s">
        <v>3197</v>
      </c>
      <c r="AE417" t="s">
        <v>3197</v>
      </c>
      <c r="AF417" t="s">
        <v>3197</v>
      </c>
    </row>
    <row r="418" spans="1:32" ht="17.25" customHeight="1" x14ac:dyDescent="0.25">
      <c r="A418">
        <v>335227</v>
      </c>
      <c r="B418" t="s">
        <v>1180</v>
      </c>
      <c r="C418" t="s">
        <v>334</v>
      </c>
      <c r="D418" t="s">
        <v>254</v>
      </c>
      <c r="E418" t="s">
        <v>90</v>
      </c>
      <c r="H418" t="s">
        <v>29</v>
      </c>
      <c r="I418" t="s">
        <v>121</v>
      </c>
      <c r="V418" t="s">
        <v>3215</v>
      </c>
      <c r="AA418" t="s">
        <v>3197</v>
      </c>
      <c r="AB418" t="s">
        <v>3197</v>
      </c>
      <c r="AC418" t="s">
        <v>3197</v>
      </c>
      <c r="AD418" t="s">
        <v>3197</v>
      </c>
      <c r="AE418" t="s">
        <v>3197</v>
      </c>
      <c r="AF418" t="s">
        <v>3197</v>
      </c>
    </row>
    <row r="419" spans="1:32" ht="17.25" customHeight="1" x14ac:dyDescent="0.25">
      <c r="A419">
        <v>335229</v>
      </c>
      <c r="B419" t="s">
        <v>1181</v>
      </c>
      <c r="C419" t="s">
        <v>1182</v>
      </c>
      <c r="D419" t="s">
        <v>1183</v>
      </c>
      <c r="E419" t="s">
        <v>90</v>
      </c>
      <c r="H419" t="s">
        <v>29</v>
      </c>
      <c r="I419" t="s">
        <v>121</v>
      </c>
      <c r="V419" t="s">
        <v>3215</v>
      </c>
      <c r="AA419" t="s">
        <v>3197</v>
      </c>
      <c r="AB419" t="s">
        <v>3197</v>
      </c>
      <c r="AC419" t="s">
        <v>3197</v>
      </c>
      <c r="AD419" t="s">
        <v>3197</v>
      </c>
      <c r="AE419" t="s">
        <v>3197</v>
      </c>
      <c r="AF419" t="s">
        <v>3197</v>
      </c>
    </row>
    <row r="420" spans="1:32" ht="17.25" customHeight="1" x14ac:dyDescent="0.25">
      <c r="A420">
        <v>335236</v>
      </c>
      <c r="B420" t="s">
        <v>1940</v>
      </c>
      <c r="C420" t="s">
        <v>326</v>
      </c>
      <c r="D420" t="s">
        <v>875</v>
      </c>
      <c r="E420" t="s">
        <v>90</v>
      </c>
      <c r="H420" t="s">
        <v>29</v>
      </c>
      <c r="I420" t="s">
        <v>121</v>
      </c>
      <c r="V420" t="s">
        <v>3215</v>
      </c>
      <c r="AA420" t="s">
        <v>3197</v>
      </c>
      <c r="AB420" t="s">
        <v>3197</v>
      </c>
      <c r="AC420" t="s">
        <v>3197</v>
      </c>
      <c r="AD420" t="s">
        <v>3197</v>
      </c>
      <c r="AE420" t="s">
        <v>3197</v>
      </c>
      <c r="AF420" t="s">
        <v>3197</v>
      </c>
    </row>
    <row r="421" spans="1:32" ht="17.25" customHeight="1" x14ac:dyDescent="0.25">
      <c r="A421">
        <v>335238</v>
      </c>
      <c r="B421" t="s">
        <v>1184</v>
      </c>
      <c r="C421" t="s">
        <v>284</v>
      </c>
      <c r="D421" t="s">
        <v>318</v>
      </c>
      <c r="E421" t="s">
        <v>90</v>
      </c>
      <c r="H421" t="s">
        <v>29</v>
      </c>
      <c r="I421" t="s">
        <v>121</v>
      </c>
      <c r="V421" t="s">
        <v>3215</v>
      </c>
      <c r="AA421" t="s">
        <v>3197</v>
      </c>
      <c r="AB421" t="s">
        <v>3197</v>
      </c>
      <c r="AC421" t="s">
        <v>3197</v>
      </c>
      <c r="AD421" t="s">
        <v>3197</v>
      </c>
      <c r="AE421" t="s">
        <v>3197</v>
      </c>
      <c r="AF421" t="s">
        <v>3197</v>
      </c>
    </row>
    <row r="422" spans="1:32" ht="17.25" customHeight="1" x14ac:dyDescent="0.25">
      <c r="A422">
        <v>335239</v>
      </c>
      <c r="B422" t="s">
        <v>1185</v>
      </c>
      <c r="C422" t="s">
        <v>498</v>
      </c>
      <c r="D422" t="s">
        <v>773</v>
      </c>
      <c r="E422" t="s">
        <v>90</v>
      </c>
      <c r="H422" t="s">
        <v>29</v>
      </c>
      <c r="I422" t="s">
        <v>121</v>
      </c>
      <c r="V422" t="s">
        <v>3215</v>
      </c>
      <c r="AA422" t="s">
        <v>3197</v>
      </c>
      <c r="AB422" t="s">
        <v>3197</v>
      </c>
      <c r="AC422" t="s">
        <v>3197</v>
      </c>
      <c r="AD422" t="s">
        <v>3197</v>
      </c>
      <c r="AE422" t="s">
        <v>3197</v>
      </c>
      <c r="AF422" t="s">
        <v>3197</v>
      </c>
    </row>
    <row r="423" spans="1:32" ht="17.25" customHeight="1" x14ac:dyDescent="0.25">
      <c r="A423">
        <v>335240</v>
      </c>
      <c r="B423" t="s">
        <v>1186</v>
      </c>
      <c r="C423" t="s">
        <v>1187</v>
      </c>
      <c r="D423" t="s">
        <v>783</v>
      </c>
      <c r="E423" t="s">
        <v>90</v>
      </c>
      <c r="H423" t="s">
        <v>29</v>
      </c>
      <c r="I423" t="s">
        <v>121</v>
      </c>
      <c r="V423" t="s">
        <v>3215</v>
      </c>
      <c r="AA423" t="s">
        <v>3197</v>
      </c>
      <c r="AB423" t="s">
        <v>3197</v>
      </c>
      <c r="AC423" t="s">
        <v>3197</v>
      </c>
      <c r="AD423" t="s">
        <v>3197</v>
      </c>
      <c r="AE423" t="s">
        <v>3197</v>
      </c>
      <c r="AF423" t="s">
        <v>3197</v>
      </c>
    </row>
    <row r="424" spans="1:32" ht="17.25" customHeight="1" x14ac:dyDescent="0.25">
      <c r="A424">
        <v>335243</v>
      </c>
      <c r="B424" t="s">
        <v>2099</v>
      </c>
      <c r="C424" t="s">
        <v>291</v>
      </c>
      <c r="D424" t="s">
        <v>2100</v>
      </c>
      <c r="E424" t="s">
        <v>90</v>
      </c>
      <c r="H424" t="s">
        <v>29</v>
      </c>
      <c r="I424" t="s">
        <v>121</v>
      </c>
      <c r="V424" t="s">
        <v>3215</v>
      </c>
      <c r="AA424" t="s">
        <v>3197</v>
      </c>
      <c r="AB424" t="s">
        <v>3197</v>
      </c>
      <c r="AC424" t="s">
        <v>3197</v>
      </c>
      <c r="AD424" t="s">
        <v>3197</v>
      </c>
      <c r="AE424" t="s">
        <v>3197</v>
      </c>
      <c r="AF424" t="s">
        <v>3197</v>
      </c>
    </row>
    <row r="425" spans="1:32" ht="17.25" customHeight="1" x14ac:dyDescent="0.25">
      <c r="A425">
        <v>335250</v>
      </c>
      <c r="B425" t="s">
        <v>2076</v>
      </c>
      <c r="C425" t="s">
        <v>225</v>
      </c>
      <c r="D425" t="s">
        <v>975</v>
      </c>
      <c r="E425" t="s">
        <v>90</v>
      </c>
      <c r="H425" t="s">
        <v>29</v>
      </c>
      <c r="I425" t="s">
        <v>121</v>
      </c>
      <c r="V425" t="s">
        <v>3215</v>
      </c>
      <c r="AA425" t="s">
        <v>3197</v>
      </c>
      <c r="AB425" t="s">
        <v>3197</v>
      </c>
      <c r="AC425" t="s">
        <v>3197</v>
      </c>
      <c r="AD425" t="s">
        <v>3197</v>
      </c>
      <c r="AE425" t="s">
        <v>3197</v>
      </c>
      <c r="AF425" t="s">
        <v>3197</v>
      </c>
    </row>
    <row r="426" spans="1:32" ht="17.25" customHeight="1" x14ac:dyDescent="0.25">
      <c r="A426">
        <v>335251</v>
      </c>
      <c r="B426" t="s">
        <v>2369</v>
      </c>
      <c r="C426" t="s">
        <v>409</v>
      </c>
      <c r="D426" t="s">
        <v>1351</v>
      </c>
      <c r="E426" t="s">
        <v>90</v>
      </c>
      <c r="H426" t="s">
        <v>29</v>
      </c>
      <c r="I426" t="s">
        <v>121</v>
      </c>
      <c r="V426" t="s">
        <v>3215</v>
      </c>
      <c r="AA426" t="s">
        <v>3197</v>
      </c>
      <c r="AB426" t="s">
        <v>3197</v>
      </c>
      <c r="AC426" t="s">
        <v>3197</v>
      </c>
      <c r="AD426" t="s">
        <v>3197</v>
      </c>
      <c r="AE426" t="s">
        <v>3197</v>
      </c>
      <c r="AF426" t="s">
        <v>3197</v>
      </c>
    </row>
    <row r="427" spans="1:32" ht="17.25" customHeight="1" x14ac:dyDescent="0.25">
      <c r="A427">
        <v>335257</v>
      </c>
      <c r="B427" t="s">
        <v>1188</v>
      </c>
      <c r="C427" t="s">
        <v>328</v>
      </c>
      <c r="D427" t="s">
        <v>250</v>
      </c>
      <c r="E427" t="s">
        <v>90</v>
      </c>
      <c r="H427" t="s">
        <v>29</v>
      </c>
      <c r="I427" t="s">
        <v>121</v>
      </c>
      <c r="V427" t="s">
        <v>3215</v>
      </c>
      <c r="AA427" t="s">
        <v>3197</v>
      </c>
      <c r="AB427" t="s">
        <v>3197</v>
      </c>
      <c r="AC427" t="s">
        <v>3197</v>
      </c>
      <c r="AD427" t="s">
        <v>3197</v>
      </c>
      <c r="AE427" t="s">
        <v>3197</v>
      </c>
      <c r="AF427" t="s">
        <v>3197</v>
      </c>
    </row>
    <row r="428" spans="1:32" ht="17.25" customHeight="1" x14ac:dyDescent="0.25">
      <c r="A428">
        <v>335263</v>
      </c>
      <c r="B428" t="s">
        <v>1916</v>
      </c>
      <c r="C428" t="s">
        <v>732</v>
      </c>
      <c r="D428" t="s">
        <v>454</v>
      </c>
      <c r="E428" t="s">
        <v>90</v>
      </c>
      <c r="H428" t="s">
        <v>29</v>
      </c>
      <c r="I428" t="s">
        <v>121</v>
      </c>
      <c r="V428" t="s">
        <v>3215</v>
      </c>
      <c r="AA428" t="s">
        <v>3197</v>
      </c>
      <c r="AB428" t="s">
        <v>3197</v>
      </c>
      <c r="AC428" t="s">
        <v>3197</v>
      </c>
      <c r="AD428" t="s">
        <v>3197</v>
      </c>
      <c r="AE428" t="s">
        <v>3197</v>
      </c>
      <c r="AF428" t="s">
        <v>3197</v>
      </c>
    </row>
    <row r="429" spans="1:32" ht="17.25" customHeight="1" x14ac:dyDescent="0.25">
      <c r="A429">
        <v>335264</v>
      </c>
      <c r="B429" t="s">
        <v>711</v>
      </c>
      <c r="C429" t="s">
        <v>242</v>
      </c>
      <c r="D429" t="s">
        <v>520</v>
      </c>
      <c r="E429" t="s">
        <v>90</v>
      </c>
      <c r="H429" t="s">
        <v>29</v>
      </c>
      <c r="I429" t="s">
        <v>121</v>
      </c>
      <c r="V429" t="s">
        <v>3215</v>
      </c>
      <c r="AB429" t="s">
        <v>3197</v>
      </c>
      <c r="AC429" t="s">
        <v>3197</v>
      </c>
      <c r="AD429" t="s">
        <v>3197</v>
      </c>
      <c r="AE429" t="s">
        <v>3197</v>
      </c>
      <c r="AF429" t="s">
        <v>3197</v>
      </c>
    </row>
    <row r="430" spans="1:32" ht="17.25" customHeight="1" x14ac:dyDescent="0.25">
      <c r="A430">
        <v>335265</v>
      </c>
      <c r="B430" t="s">
        <v>1189</v>
      </c>
      <c r="C430" t="s">
        <v>407</v>
      </c>
      <c r="D430" t="s">
        <v>829</v>
      </c>
      <c r="E430" t="s">
        <v>89</v>
      </c>
      <c r="F430">
        <v>34700</v>
      </c>
      <c r="G430" t="s">
        <v>1190</v>
      </c>
      <c r="H430" t="s">
        <v>29</v>
      </c>
      <c r="I430" t="s">
        <v>121</v>
      </c>
      <c r="V430" t="s">
        <v>3215</v>
      </c>
      <c r="AB430" t="s">
        <v>3197</v>
      </c>
      <c r="AC430" t="s">
        <v>3197</v>
      </c>
      <c r="AD430" t="s">
        <v>3197</v>
      </c>
      <c r="AE430" t="s">
        <v>3197</v>
      </c>
      <c r="AF430" t="s">
        <v>3197</v>
      </c>
    </row>
    <row r="431" spans="1:32" ht="17.25" customHeight="1" x14ac:dyDescent="0.25">
      <c r="A431">
        <v>335270</v>
      </c>
      <c r="B431" t="s">
        <v>1191</v>
      </c>
      <c r="C431" t="s">
        <v>548</v>
      </c>
      <c r="D431" t="s">
        <v>325</v>
      </c>
      <c r="E431" t="s">
        <v>90</v>
      </c>
      <c r="H431" t="s">
        <v>29</v>
      </c>
      <c r="I431" t="s">
        <v>121</v>
      </c>
      <c r="V431" t="s">
        <v>3215</v>
      </c>
      <c r="AA431" t="s">
        <v>3197</v>
      </c>
      <c r="AB431" t="s">
        <v>3197</v>
      </c>
      <c r="AC431" t="s">
        <v>3197</v>
      </c>
      <c r="AD431" t="s">
        <v>3197</v>
      </c>
      <c r="AE431" t="s">
        <v>3197</v>
      </c>
      <c r="AF431" t="s">
        <v>3197</v>
      </c>
    </row>
    <row r="432" spans="1:32" ht="17.25" customHeight="1" x14ac:dyDescent="0.25">
      <c r="A432">
        <v>335273</v>
      </c>
      <c r="B432" t="s">
        <v>2321</v>
      </c>
      <c r="C432" t="s">
        <v>242</v>
      </c>
      <c r="D432" t="s">
        <v>305</v>
      </c>
      <c r="E432" t="s">
        <v>90</v>
      </c>
      <c r="H432" t="s">
        <v>29</v>
      </c>
      <c r="I432" t="s">
        <v>121</v>
      </c>
      <c r="V432" t="s">
        <v>3215</v>
      </c>
      <c r="AA432" t="s">
        <v>3197</v>
      </c>
      <c r="AB432" t="s">
        <v>3197</v>
      </c>
      <c r="AC432" t="s">
        <v>3197</v>
      </c>
      <c r="AD432" t="s">
        <v>3197</v>
      </c>
      <c r="AE432" t="s">
        <v>3197</v>
      </c>
      <c r="AF432" t="s">
        <v>3197</v>
      </c>
    </row>
    <row r="433" spans="1:32" ht="17.25" customHeight="1" x14ac:dyDescent="0.25">
      <c r="A433">
        <v>335277</v>
      </c>
      <c r="B433" t="s">
        <v>651</v>
      </c>
      <c r="C433" t="s">
        <v>334</v>
      </c>
      <c r="D433" t="s">
        <v>749</v>
      </c>
      <c r="E433" t="s">
        <v>90</v>
      </c>
      <c r="H433" t="s">
        <v>29</v>
      </c>
      <c r="I433" t="s">
        <v>121</v>
      </c>
      <c r="V433" t="s">
        <v>3215</v>
      </c>
      <c r="AA433" t="s">
        <v>3197</v>
      </c>
      <c r="AB433" t="s">
        <v>3197</v>
      </c>
      <c r="AC433" t="s">
        <v>3197</v>
      </c>
      <c r="AD433" t="s">
        <v>3197</v>
      </c>
      <c r="AE433" t="s">
        <v>3197</v>
      </c>
      <c r="AF433" t="s">
        <v>3197</v>
      </c>
    </row>
    <row r="434" spans="1:32" ht="17.25" customHeight="1" x14ac:dyDescent="0.25">
      <c r="A434">
        <v>335279</v>
      </c>
      <c r="B434" t="s">
        <v>1941</v>
      </c>
      <c r="C434" t="s">
        <v>751</v>
      </c>
      <c r="D434" t="s">
        <v>798</v>
      </c>
      <c r="E434" t="s">
        <v>90</v>
      </c>
      <c r="H434" t="s">
        <v>29</v>
      </c>
      <c r="I434" t="s">
        <v>121</v>
      </c>
      <c r="V434" t="s">
        <v>3215</v>
      </c>
      <c r="AA434" t="s">
        <v>3197</v>
      </c>
      <c r="AB434" t="s">
        <v>3197</v>
      </c>
      <c r="AC434" t="s">
        <v>3197</v>
      </c>
      <c r="AD434" t="s">
        <v>3197</v>
      </c>
      <c r="AE434" t="s">
        <v>3197</v>
      </c>
      <c r="AF434" t="s">
        <v>3197</v>
      </c>
    </row>
    <row r="435" spans="1:32" ht="17.25" customHeight="1" x14ac:dyDescent="0.25">
      <c r="A435">
        <v>335280</v>
      </c>
      <c r="B435" t="s">
        <v>2222</v>
      </c>
      <c r="C435" t="s">
        <v>817</v>
      </c>
      <c r="D435" t="s">
        <v>372</v>
      </c>
      <c r="E435" t="s">
        <v>90</v>
      </c>
      <c r="H435" t="s">
        <v>29</v>
      </c>
      <c r="I435" t="s">
        <v>121</v>
      </c>
      <c r="V435" t="s">
        <v>3215</v>
      </c>
      <c r="AA435" t="s">
        <v>3197</v>
      </c>
      <c r="AB435" t="s">
        <v>3197</v>
      </c>
      <c r="AC435" t="s">
        <v>3197</v>
      </c>
      <c r="AD435" t="s">
        <v>3197</v>
      </c>
      <c r="AE435" t="s">
        <v>3197</v>
      </c>
      <c r="AF435" t="s">
        <v>3197</v>
      </c>
    </row>
    <row r="436" spans="1:32" ht="17.25" customHeight="1" x14ac:dyDescent="0.25">
      <c r="A436">
        <v>335286</v>
      </c>
      <c r="B436" t="s">
        <v>1192</v>
      </c>
      <c r="C436" t="s">
        <v>997</v>
      </c>
      <c r="D436" t="s">
        <v>1193</v>
      </c>
      <c r="E436" t="s">
        <v>90</v>
      </c>
      <c r="H436" t="s">
        <v>29</v>
      </c>
      <c r="I436" t="s">
        <v>121</v>
      </c>
      <c r="V436" t="s">
        <v>3215</v>
      </c>
      <c r="AA436" t="s">
        <v>3197</v>
      </c>
      <c r="AB436" t="s">
        <v>3197</v>
      </c>
      <c r="AC436" t="s">
        <v>3197</v>
      </c>
      <c r="AD436" t="s">
        <v>3197</v>
      </c>
      <c r="AE436" t="s">
        <v>3197</v>
      </c>
      <c r="AF436" t="s">
        <v>3197</v>
      </c>
    </row>
    <row r="437" spans="1:32" ht="17.25" customHeight="1" x14ac:dyDescent="0.25">
      <c r="A437">
        <v>335287</v>
      </c>
      <c r="B437" t="s">
        <v>1917</v>
      </c>
      <c r="C437" t="s">
        <v>541</v>
      </c>
      <c r="D437" t="s">
        <v>332</v>
      </c>
      <c r="E437" t="s">
        <v>90</v>
      </c>
      <c r="H437" t="s">
        <v>29</v>
      </c>
      <c r="I437" t="s">
        <v>121</v>
      </c>
      <c r="V437" t="s">
        <v>3215</v>
      </c>
      <c r="AA437" t="s">
        <v>3197</v>
      </c>
      <c r="AB437" t="s">
        <v>3197</v>
      </c>
      <c r="AC437" t="s">
        <v>3197</v>
      </c>
      <c r="AD437" t="s">
        <v>3197</v>
      </c>
      <c r="AE437" t="s">
        <v>3197</v>
      </c>
      <c r="AF437" t="s">
        <v>3197</v>
      </c>
    </row>
    <row r="438" spans="1:32" ht="17.25" customHeight="1" x14ac:dyDescent="0.25">
      <c r="A438">
        <v>335291</v>
      </c>
      <c r="B438" t="s">
        <v>1853</v>
      </c>
      <c r="C438" t="s">
        <v>415</v>
      </c>
      <c r="D438" t="s">
        <v>443</v>
      </c>
      <c r="E438" t="s">
        <v>90</v>
      </c>
      <c r="H438" t="s">
        <v>29</v>
      </c>
      <c r="I438" t="s">
        <v>121</v>
      </c>
      <c r="V438" t="s">
        <v>3215</v>
      </c>
      <c r="AA438" t="s">
        <v>3197</v>
      </c>
      <c r="AB438" t="s">
        <v>3197</v>
      </c>
      <c r="AC438" t="s">
        <v>3197</v>
      </c>
      <c r="AD438" t="s">
        <v>3197</v>
      </c>
      <c r="AE438" t="s">
        <v>3197</v>
      </c>
      <c r="AF438" t="s">
        <v>3197</v>
      </c>
    </row>
    <row r="439" spans="1:32" ht="17.25" customHeight="1" x14ac:dyDescent="0.25">
      <c r="A439">
        <v>335300</v>
      </c>
      <c r="B439" t="s">
        <v>2101</v>
      </c>
      <c r="C439" t="s">
        <v>258</v>
      </c>
      <c r="D439" t="s">
        <v>288</v>
      </c>
      <c r="E439" t="s">
        <v>90</v>
      </c>
      <c r="H439" t="s">
        <v>29</v>
      </c>
      <c r="I439" t="s">
        <v>121</v>
      </c>
      <c r="V439" t="s">
        <v>3215</v>
      </c>
      <c r="AA439" t="s">
        <v>3197</v>
      </c>
      <c r="AB439" t="s">
        <v>3197</v>
      </c>
      <c r="AC439" t="s">
        <v>3197</v>
      </c>
      <c r="AD439" t="s">
        <v>3197</v>
      </c>
      <c r="AE439" t="s">
        <v>3197</v>
      </c>
      <c r="AF439" t="s">
        <v>3197</v>
      </c>
    </row>
    <row r="440" spans="1:32" ht="17.25" customHeight="1" x14ac:dyDescent="0.25">
      <c r="A440">
        <v>335304</v>
      </c>
      <c r="B440" t="s">
        <v>1194</v>
      </c>
      <c r="C440" t="s">
        <v>349</v>
      </c>
      <c r="D440" t="s">
        <v>523</v>
      </c>
      <c r="E440" t="s">
        <v>90</v>
      </c>
      <c r="H440" t="s">
        <v>29</v>
      </c>
      <c r="I440" t="s">
        <v>121</v>
      </c>
      <c r="V440" t="s">
        <v>3215</v>
      </c>
      <c r="AA440" t="s">
        <v>3197</v>
      </c>
      <c r="AB440" t="s">
        <v>3197</v>
      </c>
      <c r="AC440" t="s">
        <v>3197</v>
      </c>
      <c r="AD440" t="s">
        <v>3197</v>
      </c>
      <c r="AE440" t="s">
        <v>3197</v>
      </c>
      <c r="AF440" t="s">
        <v>3197</v>
      </c>
    </row>
    <row r="441" spans="1:32" ht="17.25" customHeight="1" x14ac:dyDescent="0.25">
      <c r="A441">
        <v>335305</v>
      </c>
      <c r="B441" t="s">
        <v>2204</v>
      </c>
      <c r="C441" t="s">
        <v>531</v>
      </c>
      <c r="D441" t="s">
        <v>388</v>
      </c>
      <c r="E441" t="s">
        <v>90</v>
      </c>
      <c r="H441" t="s">
        <v>29</v>
      </c>
      <c r="I441" t="s">
        <v>121</v>
      </c>
      <c r="V441" t="s">
        <v>3215</v>
      </c>
      <c r="AA441" t="s">
        <v>3197</v>
      </c>
      <c r="AB441" t="s">
        <v>3197</v>
      </c>
      <c r="AC441" t="s">
        <v>3197</v>
      </c>
      <c r="AD441" t="s">
        <v>3197</v>
      </c>
      <c r="AE441" t="s">
        <v>3197</v>
      </c>
      <c r="AF441" t="s">
        <v>3197</v>
      </c>
    </row>
    <row r="442" spans="1:32" ht="17.25" customHeight="1" x14ac:dyDescent="0.25">
      <c r="A442">
        <v>335308</v>
      </c>
      <c r="B442" t="s">
        <v>1195</v>
      </c>
      <c r="C442" t="s">
        <v>357</v>
      </c>
      <c r="D442" t="s">
        <v>594</v>
      </c>
      <c r="E442" t="s">
        <v>90</v>
      </c>
      <c r="H442" t="s">
        <v>29</v>
      </c>
      <c r="I442" t="s">
        <v>121</v>
      </c>
      <c r="V442" t="s">
        <v>3215</v>
      </c>
      <c r="AA442" t="s">
        <v>3197</v>
      </c>
      <c r="AB442" t="s">
        <v>3197</v>
      </c>
      <c r="AC442" t="s">
        <v>3197</v>
      </c>
      <c r="AD442" t="s">
        <v>3197</v>
      </c>
      <c r="AE442" t="s">
        <v>3197</v>
      </c>
      <c r="AF442" t="s">
        <v>3197</v>
      </c>
    </row>
    <row r="443" spans="1:32" ht="17.25" customHeight="1" x14ac:dyDescent="0.25">
      <c r="A443">
        <v>335309</v>
      </c>
      <c r="B443" t="s">
        <v>2117</v>
      </c>
      <c r="C443" t="s">
        <v>326</v>
      </c>
      <c r="D443" t="s">
        <v>2118</v>
      </c>
      <c r="E443" t="s">
        <v>90</v>
      </c>
      <c r="H443" t="s">
        <v>29</v>
      </c>
      <c r="I443" t="s">
        <v>121</v>
      </c>
      <c r="V443" t="s">
        <v>3215</v>
      </c>
      <c r="AA443" t="s">
        <v>3197</v>
      </c>
      <c r="AB443" t="s">
        <v>3197</v>
      </c>
      <c r="AC443" t="s">
        <v>3197</v>
      </c>
      <c r="AD443" t="s">
        <v>3197</v>
      </c>
      <c r="AE443" t="s">
        <v>3197</v>
      </c>
      <c r="AF443" t="s">
        <v>3197</v>
      </c>
    </row>
    <row r="444" spans="1:32" ht="17.25" customHeight="1" x14ac:dyDescent="0.25">
      <c r="A444">
        <v>335311</v>
      </c>
      <c r="B444" t="s">
        <v>1196</v>
      </c>
      <c r="C444" t="s">
        <v>337</v>
      </c>
      <c r="D444" t="s">
        <v>243</v>
      </c>
      <c r="E444" t="s">
        <v>90</v>
      </c>
      <c r="H444" t="s">
        <v>29</v>
      </c>
      <c r="I444" t="s">
        <v>121</v>
      </c>
      <c r="V444" t="s">
        <v>3215</v>
      </c>
      <c r="AA444" t="s">
        <v>3197</v>
      </c>
      <c r="AB444" t="s">
        <v>3197</v>
      </c>
      <c r="AC444" t="s">
        <v>3197</v>
      </c>
      <c r="AD444" t="s">
        <v>3197</v>
      </c>
      <c r="AE444" t="s">
        <v>3197</v>
      </c>
      <c r="AF444" t="s">
        <v>3197</v>
      </c>
    </row>
    <row r="445" spans="1:32" ht="17.25" customHeight="1" x14ac:dyDescent="0.25">
      <c r="A445">
        <v>335315</v>
      </c>
      <c r="B445" t="s">
        <v>1197</v>
      </c>
      <c r="C445" t="s">
        <v>272</v>
      </c>
      <c r="D445" t="s">
        <v>404</v>
      </c>
      <c r="E445" t="s">
        <v>90</v>
      </c>
      <c r="H445" t="s">
        <v>29</v>
      </c>
      <c r="I445" t="s">
        <v>121</v>
      </c>
      <c r="V445" t="s">
        <v>3215</v>
      </c>
      <c r="AA445" t="s">
        <v>3197</v>
      </c>
      <c r="AB445" t="s">
        <v>3197</v>
      </c>
      <c r="AC445" t="s">
        <v>3197</v>
      </c>
      <c r="AD445" t="s">
        <v>3197</v>
      </c>
      <c r="AE445" t="s">
        <v>3197</v>
      </c>
      <c r="AF445" t="s">
        <v>3197</v>
      </c>
    </row>
    <row r="446" spans="1:32" ht="17.25" customHeight="1" x14ac:dyDescent="0.25">
      <c r="A446">
        <v>335318</v>
      </c>
      <c r="B446" t="s">
        <v>1942</v>
      </c>
      <c r="C446" t="s">
        <v>393</v>
      </c>
      <c r="D446" t="s">
        <v>504</v>
      </c>
      <c r="E446" t="s">
        <v>90</v>
      </c>
      <c r="H446" t="s">
        <v>29</v>
      </c>
      <c r="I446" t="s">
        <v>121</v>
      </c>
      <c r="V446" t="s">
        <v>3215</v>
      </c>
      <c r="AA446" t="s">
        <v>3197</v>
      </c>
      <c r="AB446" t="s">
        <v>3197</v>
      </c>
      <c r="AC446" t="s">
        <v>3197</v>
      </c>
      <c r="AD446" t="s">
        <v>3197</v>
      </c>
      <c r="AE446" t="s">
        <v>3197</v>
      </c>
      <c r="AF446" t="s">
        <v>3197</v>
      </c>
    </row>
    <row r="447" spans="1:32" ht="17.25" customHeight="1" x14ac:dyDescent="0.25">
      <c r="A447">
        <v>335319</v>
      </c>
      <c r="B447" t="s">
        <v>1198</v>
      </c>
      <c r="C447" t="s">
        <v>275</v>
      </c>
      <c r="D447" t="s">
        <v>438</v>
      </c>
      <c r="E447" t="s">
        <v>90</v>
      </c>
      <c r="H447" t="s">
        <v>29</v>
      </c>
      <c r="I447" t="s">
        <v>121</v>
      </c>
      <c r="V447" t="s">
        <v>3215</v>
      </c>
      <c r="AA447" t="s">
        <v>3197</v>
      </c>
      <c r="AB447" t="s">
        <v>3197</v>
      </c>
      <c r="AC447" t="s">
        <v>3197</v>
      </c>
      <c r="AD447" t="s">
        <v>3197</v>
      </c>
      <c r="AE447" t="s">
        <v>3197</v>
      </c>
      <c r="AF447" t="s">
        <v>3197</v>
      </c>
    </row>
    <row r="448" spans="1:32" ht="17.25" customHeight="1" x14ac:dyDescent="0.25">
      <c r="A448">
        <v>335321</v>
      </c>
      <c r="B448" t="s">
        <v>2119</v>
      </c>
      <c r="C448" t="s">
        <v>267</v>
      </c>
      <c r="D448" t="s">
        <v>691</v>
      </c>
      <c r="E448" t="s">
        <v>90</v>
      </c>
      <c r="H448" t="s">
        <v>29</v>
      </c>
      <c r="I448" t="s">
        <v>121</v>
      </c>
      <c r="V448" t="s">
        <v>3215</v>
      </c>
      <c r="AA448" t="s">
        <v>3197</v>
      </c>
      <c r="AB448" t="s">
        <v>3197</v>
      </c>
      <c r="AC448" t="s">
        <v>3197</v>
      </c>
      <c r="AD448" t="s">
        <v>3197</v>
      </c>
      <c r="AE448" t="s">
        <v>3197</v>
      </c>
      <c r="AF448" t="s">
        <v>3197</v>
      </c>
    </row>
    <row r="449" spans="1:32" ht="17.25" customHeight="1" x14ac:dyDescent="0.25">
      <c r="A449">
        <v>335322</v>
      </c>
      <c r="B449" t="s">
        <v>1854</v>
      </c>
      <c r="C449" t="s">
        <v>482</v>
      </c>
      <c r="D449" t="s">
        <v>1240</v>
      </c>
      <c r="E449" t="s">
        <v>90</v>
      </c>
      <c r="H449" t="s">
        <v>29</v>
      </c>
      <c r="I449" t="s">
        <v>121</v>
      </c>
      <c r="V449" t="s">
        <v>3215</v>
      </c>
      <c r="AA449" t="s">
        <v>3197</v>
      </c>
      <c r="AB449" t="s">
        <v>3197</v>
      </c>
      <c r="AC449" t="s">
        <v>3197</v>
      </c>
      <c r="AD449" t="s">
        <v>3197</v>
      </c>
      <c r="AE449" t="s">
        <v>3197</v>
      </c>
      <c r="AF449" t="s">
        <v>3197</v>
      </c>
    </row>
    <row r="450" spans="1:32" ht="17.25" customHeight="1" x14ac:dyDescent="0.25">
      <c r="A450">
        <v>335325</v>
      </c>
      <c r="B450" t="s">
        <v>1199</v>
      </c>
      <c r="C450" t="s">
        <v>275</v>
      </c>
      <c r="D450" t="s">
        <v>962</v>
      </c>
      <c r="E450" t="s">
        <v>90</v>
      </c>
      <c r="H450" t="s">
        <v>29</v>
      </c>
      <c r="I450" t="s">
        <v>121</v>
      </c>
      <c r="V450" t="s">
        <v>3215</v>
      </c>
      <c r="AA450" t="s">
        <v>3197</v>
      </c>
      <c r="AB450" t="s">
        <v>3197</v>
      </c>
      <c r="AC450" t="s">
        <v>3197</v>
      </c>
      <c r="AD450" t="s">
        <v>3197</v>
      </c>
      <c r="AE450" t="s">
        <v>3197</v>
      </c>
      <c r="AF450" t="s">
        <v>3197</v>
      </c>
    </row>
    <row r="451" spans="1:32" ht="17.25" customHeight="1" x14ac:dyDescent="0.25">
      <c r="A451">
        <v>335333</v>
      </c>
      <c r="B451" t="s">
        <v>1918</v>
      </c>
      <c r="C451" t="s">
        <v>993</v>
      </c>
      <c r="D451" t="s">
        <v>675</v>
      </c>
      <c r="E451" t="s">
        <v>90</v>
      </c>
      <c r="H451" t="s">
        <v>29</v>
      </c>
      <c r="I451" t="s">
        <v>121</v>
      </c>
      <c r="V451" t="s">
        <v>3215</v>
      </c>
      <c r="AA451" t="s">
        <v>3197</v>
      </c>
      <c r="AB451" t="s">
        <v>3197</v>
      </c>
      <c r="AC451" t="s">
        <v>3197</v>
      </c>
      <c r="AD451" t="s">
        <v>3197</v>
      </c>
      <c r="AE451" t="s">
        <v>3197</v>
      </c>
      <c r="AF451" t="s">
        <v>3197</v>
      </c>
    </row>
    <row r="452" spans="1:32" ht="17.25" customHeight="1" x14ac:dyDescent="0.25">
      <c r="A452">
        <v>335335</v>
      </c>
      <c r="B452" t="s">
        <v>1200</v>
      </c>
      <c r="C452" t="s">
        <v>1201</v>
      </c>
      <c r="D452" t="s">
        <v>747</v>
      </c>
      <c r="E452" t="s">
        <v>90</v>
      </c>
      <c r="H452" t="s">
        <v>29</v>
      </c>
      <c r="I452" t="s">
        <v>121</v>
      </c>
      <c r="V452" t="s">
        <v>3215</v>
      </c>
      <c r="AA452" t="s">
        <v>3197</v>
      </c>
      <c r="AB452" t="s">
        <v>3197</v>
      </c>
      <c r="AC452" t="s">
        <v>3197</v>
      </c>
      <c r="AD452" t="s">
        <v>3197</v>
      </c>
      <c r="AE452" t="s">
        <v>3197</v>
      </c>
      <c r="AF452" t="s">
        <v>3197</v>
      </c>
    </row>
    <row r="453" spans="1:32" ht="17.25" customHeight="1" x14ac:dyDescent="0.25">
      <c r="A453">
        <v>335336</v>
      </c>
      <c r="B453" t="s">
        <v>2315</v>
      </c>
      <c r="C453" t="s">
        <v>258</v>
      </c>
      <c r="D453" t="s">
        <v>2316</v>
      </c>
      <c r="E453" t="s">
        <v>90</v>
      </c>
      <c r="H453" t="s">
        <v>29</v>
      </c>
      <c r="I453" t="s">
        <v>121</v>
      </c>
      <c r="V453" t="s">
        <v>3215</v>
      </c>
      <c r="AA453" t="s">
        <v>3197</v>
      </c>
      <c r="AB453" t="s">
        <v>3197</v>
      </c>
      <c r="AC453" t="s">
        <v>3197</v>
      </c>
      <c r="AD453" t="s">
        <v>3197</v>
      </c>
      <c r="AE453" t="s">
        <v>3197</v>
      </c>
      <c r="AF453" t="s">
        <v>3197</v>
      </c>
    </row>
    <row r="454" spans="1:32" ht="17.25" customHeight="1" x14ac:dyDescent="0.25">
      <c r="A454">
        <v>335339</v>
      </c>
      <c r="B454" t="s">
        <v>1202</v>
      </c>
      <c r="C454" t="s">
        <v>242</v>
      </c>
      <c r="D454" t="s">
        <v>1203</v>
      </c>
      <c r="E454" t="s">
        <v>90</v>
      </c>
      <c r="H454" t="s">
        <v>29</v>
      </c>
      <c r="I454" t="s">
        <v>121</v>
      </c>
      <c r="V454" t="s">
        <v>3215</v>
      </c>
      <c r="AA454" t="s">
        <v>3197</v>
      </c>
      <c r="AB454" t="s">
        <v>3197</v>
      </c>
      <c r="AC454" t="s">
        <v>3197</v>
      </c>
      <c r="AD454" t="s">
        <v>3197</v>
      </c>
      <c r="AE454" t="s">
        <v>3197</v>
      </c>
      <c r="AF454" t="s">
        <v>3197</v>
      </c>
    </row>
    <row r="455" spans="1:32" ht="17.25" customHeight="1" x14ac:dyDescent="0.25">
      <c r="A455">
        <v>335343</v>
      </c>
      <c r="B455" t="s">
        <v>1204</v>
      </c>
      <c r="C455" t="s">
        <v>932</v>
      </c>
      <c r="D455" t="s">
        <v>1205</v>
      </c>
      <c r="E455" t="s">
        <v>90</v>
      </c>
      <c r="H455" t="s">
        <v>29</v>
      </c>
      <c r="I455" t="s">
        <v>121</v>
      </c>
      <c r="V455" t="s">
        <v>3215</v>
      </c>
      <c r="AA455" t="s">
        <v>3197</v>
      </c>
      <c r="AB455" t="s">
        <v>3197</v>
      </c>
      <c r="AC455" t="s">
        <v>3197</v>
      </c>
      <c r="AD455" t="s">
        <v>3197</v>
      </c>
      <c r="AE455" t="s">
        <v>3197</v>
      </c>
      <c r="AF455" t="s">
        <v>3197</v>
      </c>
    </row>
    <row r="456" spans="1:32" ht="17.25" customHeight="1" x14ac:dyDescent="0.25">
      <c r="A456">
        <v>335347</v>
      </c>
      <c r="B456" t="s">
        <v>1206</v>
      </c>
      <c r="C456" t="s">
        <v>1101</v>
      </c>
      <c r="D456" t="s">
        <v>1102</v>
      </c>
      <c r="E456" t="s">
        <v>90</v>
      </c>
      <c r="H456" t="s">
        <v>29</v>
      </c>
      <c r="I456" t="s">
        <v>121</v>
      </c>
      <c r="V456" t="s">
        <v>3215</v>
      </c>
      <c r="AA456" t="s">
        <v>3197</v>
      </c>
      <c r="AB456" t="s">
        <v>3197</v>
      </c>
      <c r="AC456" t="s">
        <v>3197</v>
      </c>
      <c r="AD456" t="s">
        <v>3197</v>
      </c>
      <c r="AE456" t="s">
        <v>3197</v>
      </c>
      <c r="AF456" t="s">
        <v>3197</v>
      </c>
    </row>
    <row r="457" spans="1:32" ht="17.25" customHeight="1" x14ac:dyDescent="0.25">
      <c r="A457">
        <v>335349</v>
      </c>
      <c r="B457" t="s">
        <v>1855</v>
      </c>
      <c r="C457" t="s">
        <v>1856</v>
      </c>
      <c r="D457" t="s">
        <v>1857</v>
      </c>
      <c r="E457" t="s">
        <v>90</v>
      </c>
      <c r="H457" t="s">
        <v>29</v>
      </c>
      <c r="I457" t="s">
        <v>121</v>
      </c>
      <c r="V457" t="s">
        <v>3215</v>
      </c>
      <c r="AA457" t="s">
        <v>3197</v>
      </c>
      <c r="AB457" t="s">
        <v>3197</v>
      </c>
      <c r="AC457" t="s">
        <v>3197</v>
      </c>
      <c r="AD457" t="s">
        <v>3197</v>
      </c>
      <c r="AE457" t="s">
        <v>3197</v>
      </c>
      <c r="AF457" t="s">
        <v>3197</v>
      </c>
    </row>
    <row r="458" spans="1:32" ht="17.25" customHeight="1" x14ac:dyDescent="0.25">
      <c r="A458">
        <v>335352</v>
      </c>
      <c r="B458" t="s">
        <v>1207</v>
      </c>
      <c r="C458" t="s">
        <v>258</v>
      </c>
      <c r="D458" t="s">
        <v>322</v>
      </c>
      <c r="E458" t="s">
        <v>90</v>
      </c>
      <c r="H458" t="s">
        <v>29</v>
      </c>
      <c r="I458" t="s">
        <v>121</v>
      </c>
      <c r="V458" t="s">
        <v>3215</v>
      </c>
      <c r="AA458" t="s">
        <v>3197</v>
      </c>
      <c r="AB458" t="s">
        <v>3197</v>
      </c>
      <c r="AC458" t="s">
        <v>3197</v>
      </c>
      <c r="AD458" t="s">
        <v>3197</v>
      </c>
      <c r="AE458" t="s">
        <v>3197</v>
      </c>
      <c r="AF458" t="s">
        <v>3197</v>
      </c>
    </row>
    <row r="459" spans="1:32" ht="17.25" customHeight="1" x14ac:dyDescent="0.25">
      <c r="A459">
        <v>335353</v>
      </c>
      <c r="B459" t="s">
        <v>1208</v>
      </c>
      <c r="C459" t="s">
        <v>789</v>
      </c>
      <c r="D459" t="s">
        <v>358</v>
      </c>
      <c r="E459" t="s">
        <v>90</v>
      </c>
      <c r="H459" t="s">
        <v>29</v>
      </c>
      <c r="I459" t="s">
        <v>121</v>
      </c>
      <c r="V459" t="s">
        <v>3215</v>
      </c>
      <c r="AA459" t="s">
        <v>3197</v>
      </c>
      <c r="AB459" t="s">
        <v>3197</v>
      </c>
      <c r="AC459" t="s">
        <v>3197</v>
      </c>
      <c r="AD459" t="s">
        <v>3197</v>
      </c>
      <c r="AE459" t="s">
        <v>3197</v>
      </c>
      <c r="AF459" t="s">
        <v>3197</v>
      </c>
    </row>
    <row r="460" spans="1:32" ht="17.25" customHeight="1" x14ac:dyDescent="0.25">
      <c r="A460">
        <v>335354</v>
      </c>
      <c r="B460" t="s">
        <v>1209</v>
      </c>
      <c r="C460" t="s">
        <v>342</v>
      </c>
      <c r="D460" t="s">
        <v>730</v>
      </c>
      <c r="E460" t="s">
        <v>90</v>
      </c>
      <c r="H460" t="s">
        <v>29</v>
      </c>
      <c r="I460" t="s">
        <v>121</v>
      </c>
      <c r="V460" t="s">
        <v>3215</v>
      </c>
      <c r="AA460" t="s">
        <v>3197</v>
      </c>
      <c r="AB460" t="s">
        <v>3197</v>
      </c>
      <c r="AC460" t="s">
        <v>3197</v>
      </c>
      <c r="AD460" t="s">
        <v>3197</v>
      </c>
      <c r="AE460" t="s">
        <v>3197</v>
      </c>
      <c r="AF460" t="s">
        <v>3197</v>
      </c>
    </row>
    <row r="461" spans="1:32" ht="17.25" customHeight="1" x14ac:dyDescent="0.25">
      <c r="A461">
        <v>335357</v>
      </c>
      <c r="B461" t="s">
        <v>1210</v>
      </c>
      <c r="C461" t="s">
        <v>242</v>
      </c>
      <c r="D461" t="s">
        <v>388</v>
      </c>
      <c r="E461" t="s">
        <v>90</v>
      </c>
      <c r="H461" t="s">
        <v>29</v>
      </c>
      <c r="I461" t="s">
        <v>121</v>
      </c>
      <c r="V461" t="s">
        <v>3215</v>
      </c>
      <c r="AA461" t="s">
        <v>3197</v>
      </c>
      <c r="AB461" t="s">
        <v>3197</v>
      </c>
      <c r="AC461" t="s">
        <v>3197</v>
      </c>
      <c r="AD461" t="s">
        <v>3197</v>
      </c>
      <c r="AE461" t="s">
        <v>3197</v>
      </c>
      <c r="AF461" t="s">
        <v>3197</v>
      </c>
    </row>
    <row r="462" spans="1:32" ht="17.25" customHeight="1" x14ac:dyDescent="0.25">
      <c r="A462">
        <v>335358</v>
      </c>
      <c r="B462" t="s">
        <v>2223</v>
      </c>
      <c r="C462" t="s">
        <v>479</v>
      </c>
      <c r="D462" t="s">
        <v>745</v>
      </c>
      <c r="E462" t="s">
        <v>90</v>
      </c>
      <c r="H462" t="s">
        <v>29</v>
      </c>
      <c r="I462" t="s">
        <v>121</v>
      </c>
      <c r="V462" t="s">
        <v>3215</v>
      </c>
      <c r="AA462" t="s">
        <v>3197</v>
      </c>
      <c r="AB462" t="s">
        <v>3197</v>
      </c>
      <c r="AC462" t="s">
        <v>3197</v>
      </c>
      <c r="AD462" t="s">
        <v>3197</v>
      </c>
      <c r="AE462" t="s">
        <v>3197</v>
      </c>
      <c r="AF462" t="s">
        <v>3197</v>
      </c>
    </row>
    <row r="463" spans="1:32" ht="17.25" customHeight="1" x14ac:dyDescent="0.25">
      <c r="A463">
        <v>335362</v>
      </c>
      <c r="B463" t="s">
        <v>1211</v>
      </c>
      <c r="C463" t="s">
        <v>1212</v>
      </c>
      <c r="D463" t="s">
        <v>373</v>
      </c>
      <c r="E463" t="s">
        <v>90</v>
      </c>
      <c r="H463" t="s">
        <v>29</v>
      </c>
      <c r="I463" t="s">
        <v>121</v>
      </c>
      <c r="V463" t="s">
        <v>3215</v>
      </c>
      <c r="AA463" t="s">
        <v>3197</v>
      </c>
      <c r="AB463" t="s">
        <v>3197</v>
      </c>
      <c r="AC463" t="s">
        <v>3197</v>
      </c>
      <c r="AD463" t="s">
        <v>3197</v>
      </c>
      <c r="AE463" t="s">
        <v>3197</v>
      </c>
      <c r="AF463" t="s">
        <v>3197</v>
      </c>
    </row>
    <row r="464" spans="1:32" ht="17.25" customHeight="1" x14ac:dyDescent="0.25">
      <c r="A464">
        <v>335366</v>
      </c>
      <c r="B464" t="s">
        <v>1213</v>
      </c>
      <c r="C464" t="s">
        <v>233</v>
      </c>
      <c r="D464" t="s">
        <v>256</v>
      </c>
      <c r="E464" t="s">
        <v>90</v>
      </c>
      <c r="H464" t="s">
        <v>29</v>
      </c>
      <c r="I464" t="s">
        <v>121</v>
      </c>
      <c r="V464" t="s">
        <v>3215</v>
      </c>
      <c r="AA464" t="s">
        <v>3197</v>
      </c>
      <c r="AB464" t="s">
        <v>3197</v>
      </c>
      <c r="AC464" t="s">
        <v>3197</v>
      </c>
      <c r="AD464" t="s">
        <v>3197</v>
      </c>
      <c r="AE464" t="s">
        <v>3197</v>
      </c>
      <c r="AF464" t="s">
        <v>3197</v>
      </c>
    </row>
    <row r="465" spans="1:32" ht="17.25" customHeight="1" x14ac:dyDescent="0.25">
      <c r="A465">
        <v>335368</v>
      </c>
      <c r="B465" t="s">
        <v>2205</v>
      </c>
      <c r="C465" t="s">
        <v>843</v>
      </c>
      <c r="D465" t="s">
        <v>288</v>
      </c>
      <c r="E465" t="s">
        <v>89</v>
      </c>
      <c r="H465" t="s">
        <v>29</v>
      </c>
      <c r="I465" t="s">
        <v>121</v>
      </c>
      <c r="V465" t="s">
        <v>3215</v>
      </c>
      <c r="AA465" t="s">
        <v>3197</v>
      </c>
      <c r="AB465" t="s">
        <v>3197</v>
      </c>
      <c r="AC465" t="s">
        <v>3197</v>
      </c>
      <c r="AD465" t="s">
        <v>3197</v>
      </c>
      <c r="AE465" t="s">
        <v>3197</v>
      </c>
      <c r="AF465" t="s">
        <v>3197</v>
      </c>
    </row>
    <row r="466" spans="1:32" ht="17.25" customHeight="1" x14ac:dyDescent="0.25">
      <c r="A466">
        <v>335369</v>
      </c>
      <c r="B466" t="s">
        <v>1858</v>
      </c>
      <c r="C466" t="s">
        <v>755</v>
      </c>
      <c r="D466" t="s">
        <v>1859</v>
      </c>
      <c r="E466" t="s">
        <v>89</v>
      </c>
      <c r="H466" t="s">
        <v>29</v>
      </c>
      <c r="I466" t="s">
        <v>121</v>
      </c>
      <c r="V466" t="s">
        <v>3215</v>
      </c>
      <c r="AA466" t="s">
        <v>3197</v>
      </c>
      <c r="AB466" t="s">
        <v>3197</v>
      </c>
      <c r="AC466" t="s">
        <v>3197</v>
      </c>
      <c r="AD466" t="s">
        <v>3197</v>
      </c>
      <c r="AE466" t="s">
        <v>3197</v>
      </c>
      <c r="AF466" t="s">
        <v>3197</v>
      </c>
    </row>
    <row r="467" spans="1:32" ht="17.25" customHeight="1" x14ac:dyDescent="0.25">
      <c r="A467">
        <v>335370</v>
      </c>
      <c r="B467" t="s">
        <v>1214</v>
      </c>
      <c r="C467" t="s">
        <v>845</v>
      </c>
      <c r="D467" t="s">
        <v>436</v>
      </c>
      <c r="E467" t="s">
        <v>89</v>
      </c>
      <c r="H467" t="s">
        <v>29</v>
      </c>
      <c r="I467" t="s">
        <v>121</v>
      </c>
      <c r="V467" t="s">
        <v>3215</v>
      </c>
      <c r="AA467" t="s">
        <v>3197</v>
      </c>
      <c r="AB467" t="s">
        <v>3197</v>
      </c>
      <c r="AC467" t="s">
        <v>3197</v>
      </c>
      <c r="AD467" t="s">
        <v>3197</v>
      </c>
      <c r="AE467" t="s">
        <v>3197</v>
      </c>
      <c r="AF467" t="s">
        <v>3197</v>
      </c>
    </row>
    <row r="468" spans="1:32" ht="17.25" customHeight="1" x14ac:dyDescent="0.25">
      <c r="A468">
        <v>335376</v>
      </c>
      <c r="B468" t="s">
        <v>2488</v>
      </c>
      <c r="C468" t="s">
        <v>446</v>
      </c>
      <c r="D468" t="s">
        <v>288</v>
      </c>
      <c r="E468" t="s">
        <v>89</v>
      </c>
      <c r="H468" t="s">
        <v>29</v>
      </c>
      <c r="I468" t="s">
        <v>121</v>
      </c>
      <c r="V468" t="s">
        <v>3215</v>
      </c>
      <c r="AA468" t="s">
        <v>3197</v>
      </c>
      <c r="AB468" t="s">
        <v>3197</v>
      </c>
      <c r="AC468" t="s">
        <v>3197</v>
      </c>
      <c r="AD468" t="s">
        <v>3197</v>
      </c>
      <c r="AE468" t="s">
        <v>3197</v>
      </c>
      <c r="AF468" t="s">
        <v>3197</v>
      </c>
    </row>
    <row r="469" spans="1:32" ht="17.25" customHeight="1" x14ac:dyDescent="0.25">
      <c r="A469">
        <v>335379</v>
      </c>
      <c r="B469" t="s">
        <v>1860</v>
      </c>
      <c r="C469" t="s">
        <v>258</v>
      </c>
      <c r="D469" t="s">
        <v>1861</v>
      </c>
      <c r="E469" t="s">
        <v>89</v>
      </c>
      <c r="H469" t="s">
        <v>29</v>
      </c>
      <c r="I469" t="s">
        <v>121</v>
      </c>
      <c r="V469" t="s">
        <v>3215</v>
      </c>
      <c r="AA469" t="s">
        <v>3197</v>
      </c>
      <c r="AB469" t="s">
        <v>3197</v>
      </c>
      <c r="AC469" t="s">
        <v>3197</v>
      </c>
      <c r="AD469" t="s">
        <v>3197</v>
      </c>
      <c r="AE469" t="s">
        <v>3197</v>
      </c>
      <c r="AF469" t="s">
        <v>3197</v>
      </c>
    </row>
    <row r="470" spans="1:32" ht="17.25" customHeight="1" x14ac:dyDescent="0.25">
      <c r="A470">
        <v>335383</v>
      </c>
      <c r="B470" t="s">
        <v>1215</v>
      </c>
      <c r="C470" t="s">
        <v>242</v>
      </c>
      <c r="D470" t="s">
        <v>689</v>
      </c>
      <c r="E470" t="s">
        <v>89</v>
      </c>
      <c r="H470" t="s">
        <v>29</v>
      </c>
      <c r="I470" t="s">
        <v>121</v>
      </c>
      <c r="V470" t="s">
        <v>3215</v>
      </c>
      <c r="AA470" t="s">
        <v>3197</v>
      </c>
      <c r="AB470" t="s">
        <v>3197</v>
      </c>
      <c r="AC470" t="s">
        <v>3197</v>
      </c>
      <c r="AD470" t="s">
        <v>3197</v>
      </c>
      <c r="AE470" t="s">
        <v>3197</v>
      </c>
      <c r="AF470" t="s">
        <v>3197</v>
      </c>
    </row>
    <row r="471" spans="1:32" ht="17.25" customHeight="1" x14ac:dyDescent="0.25">
      <c r="A471">
        <v>335385</v>
      </c>
      <c r="B471" t="s">
        <v>2370</v>
      </c>
      <c r="C471" t="s">
        <v>326</v>
      </c>
      <c r="D471" t="s">
        <v>355</v>
      </c>
      <c r="E471" t="s">
        <v>89</v>
      </c>
      <c r="H471" t="s">
        <v>29</v>
      </c>
      <c r="I471" t="s">
        <v>121</v>
      </c>
      <c r="V471" t="s">
        <v>3215</v>
      </c>
      <c r="AA471" t="s">
        <v>3197</v>
      </c>
      <c r="AB471" t="s">
        <v>3197</v>
      </c>
      <c r="AC471" t="s">
        <v>3197</v>
      </c>
      <c r="AD471" t="s">
        <v>3197</v>
      </c>
      <c r="AE471" t="s">
        <v>3197</v>
      </c>
      <c r="AF471" t="s">
        <v>3197</v>
      </c>
    </row>
    <row r="472" spans="1:32" ht="17.25" customHeight="1" x14ac:dyDescent="0.25">
      <c r="A472">
        <v>335386</v>
      </c>
      <c r="B472" t="s">
        <v>1216</v>
      </c>
      <c r="C472" t="s">
        <v>1217</v>
      </c>
      <c r="D472" t="s">
        <v>1218</v>
      </c>
      <c r="E472" t="s">
        <v>89</v>
      </c>
      <c r="H472" t="s">
        <v>29</v>
      </c>
      <c r="I472" t="s">
        <v>121</v>
      </c>
      <c r="V472" t="s">
        <v>3215</v>
      </c>
      <c r="AA472" t="s">
        <v>3197</v>
      </c>
      <c r="AB472" t="s">
        <v>3197</v>
      </c>
      <c r="AC472" t="s">
        <v>3197</v>
      </c>
      <c r="AD472" t="s">
        <v>3197</v>
      </c>
      <c r="AE472" t="s">
        <v>3197</v>
      </c>
      <c r="AF472" t="s">
        <v>3197</v>
      </c>
    </row>
    <row r="473" spans="1:32" ht="17.25" customHeight="1" x14ac:dyDescent="0.25">
      <c r="A473">
        <v>335387</v>
      </c>
      <c r="B473" t="s">
        <v>1943</v>
      </c>
      <c r="C473" t="s">
        <v>242</v>
      </c>
      <c r="D473" t="s">
        <v>223</v>
      </c>
      <c r="E473" t="s">
        <v>89</v>
      </c>
      <c r="H473" t="s">
        <v>29</v>
      </c>
      <c r="I473" t="s">
        <v>121</v>
      </c>
      <c r="V473" t="s">
        <v>3215</v>
      </c>
      <c r="AA473" t="s">
        <v>3197</v>
      </c>
      <c r="AB473" t="s">
        <v>3197</v>
      </c>
      <c r="AC473" t="s">
        <v>3197</v>
      </c>
      <c r="AD473" t="s">
        <v>3197</v>
      </c>
      <c r="AE473" t="s">
        <v>3197</v>
      </c>
      <c r="AF473" t="s">
        <v>3197</v>
      </c>
    </row>
    <row r="474" spans="1:32" ht="17.25" customHeight="1" x14ac:dyDescent="0.25">
      <c r="A474">
        <v>335388</v>
      </c>
      <c r="B474" t="s">
        <v>1961</v>
      </c>
      <c r="C474" t="s">
        <v>242</v>
      </c>
      <c r="D474" t="s">
        <v>1962</v>
      </c>
      <c r="E474" t="s">
        <v>89</v>
      </c>
      <c r="H474" t="s">
        <v>29</v>
      </c>
      <c r="I474" t="s">
        <v>121</v>
      </c>
      <c r="V474" t="s">
        <v>3215</v>
      </c>
      <c r="AA474" t="s">
        <v>3197</v>
      </c>
      <c r="AB474" t="s">
        <v>3197</v>
      </c>
      <c r="AC474" t="s">
        <v>3197</v>
      </c>
      <c r="AD474" t="s">
        <v>3197</v>
      </c>
      <c r="AE474" t="s">
        <v>3197</v>
      </c>
      <c r="AF474" t="s">
        <v>3197</v>
      </c>
    </row>
    <row r="475" spans="1:32" ht="17.25" customHeight="1" x14ac:dyDescent="0.25">
      <c r="A475">
        <v>335395</v>
      </c>
      <c r="B475" t="s">
        <v>1220</v>
      </c>
      <c r="C475" t="s">
        <v>258</v>
      </c>
      <c r="D475" t="s">
        <v>1221</v>
      </c>
      <c r="E475" t="s">
        <v>89</v>
      </c>
      <c r="H475" t="s">
        <v>29</v>
      </c>
      <c r="I475" t="s">
        <v>121</v>
      </c>
      <c r="V475" t="s">
        <v>3215</v>
      </c>
      <c r="AA475" t="s">
        <v>3197</v>
      </c>
      <c r="AB475" t="s">
        <v>3197</v>
      </c>
      <c r="AC475" t="s">
        <v>3197</v>
      </c>
      <c r="AD475" t="s">
        <v>3197</v>
      </c>
      <c r="AE475" t="s">
        <v>3197</v>
      </c>
      <c r="AF475" t="s">
        <v>3197</v>
      </c>
    </row>
    <row r="476" spans="1:32" ht="17.25" customHeight="1" x14ac:dyDescent="0.25">
      <c r="A476">
        <v>335399</v>
      </c>
      <c r="B476" t="s">
        <v>1919</v>
      </c>
      <c r="C476" t="s">
        <v>246</v>
      </c>
      <c r="D476" t="s">
        <v>436</v>
      </c>
      <c r="E476" t="s">
        <v>89</v>
      </c>
      <c r="H476" t="s">
        <v>29</v>
      </c>
      <c r="I476" t="s">
        <v>121</v>
      </c>
      <c r="V476" t="s">
        <v>3215</v>
      </c>
      <c r="AA476" t="s">
        <v>3197</v>
      </c>
      <c r="AB476" t="s">
        <v>3197</v>
      </c>
      <c r="AC476" t="s">
        <v>3197</v>
      </c>
      <c r="AD476" t="s">
        <v>3197</v>
      </c>
      <c r="AE476" t="s">
        <v>3197</v>
      </c>
      <c r="AF476" t="s">
        <v>3197</v>
      </c>
    </row>
    <row r="477" spans="1:32" ht="17.25" customHeight="1" x14ac:dyDescent="0.25">
      <c r="A477">
        <v>335400</v>
      </c>
      <c r="B477" t="s">
        <v>1222</v>
      </c>
      <c r="C477" t="s">
        <v>258</v>
      </c>
      <c r="D477" t="s">
        <v>1223</v>
      </c>
      <c r="E477" t="s">
        <v>89</v>
      </c>
      <c r="H477" t="s">
        <v>29</v>
      </c>
      <c r="I477" t="s">
        <v>121</v>
      </c>
      <c r="V477" t="s">
        <v>3215</v>
      </c>
      <c r="AA477" t="s">
        <v>3197</v>
      </c>
      <c r="AB477" t="s">
        <v>3197</v>
      </c>
      <c r="AC477" t="s">
        <v>3197</v>
      </c>
      <c r="AD477" t="s">
        <v>3197</v>
      </c>
      <c r="AE477" t="s">
        <v>3197</v>
      </c>
      <c r="AF477" t="s">
        <v>3197</v>
      </c>
    </row>
    <row r="478" spans="1:32" ht="17.25" customHeight="1" x14ac:dyDescent="0.25">
      <c r="A478">
        <v>335404</v>
      </c>
      <c r="B478" t="s">
        <v>1862</v>
      </c>
      <c r="C478" t="s">
        <v>445</v>
      </c>
      <c r="D478" t="s">
        <v>1103</v>
      </c>
      <c r="E478" t="s">
        <v>89</v>
      </c>
      <c r="H478" t="s">
        <v>29</v>
      </c>
      <c r="I478" t="s">
        <v>121</v>
      </c>
      <c r="V478" t="s">
        <v>3215</v>
      </c>
      <c r="AA478" t="s">
        <v>3197</v>
      </c>
      <c r="AB478" t="s">
        <v>3197</v>
      </c>
      <c r="AC478" t="s">
        <v>3197</v>
      </c>
      <c r="AD478" t="s">
        <v>3197</v>
      </c>
      <c r="AE478" t="s">
        <v>3197</v>
      </c>
      <c r="AF478" t="s">
        <v>3197</v>
      </c>
    </row>
    <row r="479" spans="1:32" ht="17.25" customHeight="1" x14ac:dyDescent="0.25">
      <c r="A479">
        <v>335409</v>
      </c>
      <c r="B479" t="s">
        <v>1224</v>
      </c>
      <c r="C479" t="s">
        <v>938</v>
      </c>
      <c r="D479" t="s">
        <v>1109</v>
      </c>
      <c r="E479" t="s">
        <v>89</v>
      </c>
      <c r="H479" t="s">
        <v>29</v>
      </c>
      <c r="I479" t="s">
        <v>121</v>
      </c>
      <c r="V479" t="s">
        <v>3215</v>
      </c>
      <c r="AA479" t="s">
        <v>3197</v>
      </c>
      <c r="AB479" t="s">
        <v>3197</v>
      </c>
      <c r="AC479" t="s">
        <v>3197</v>
      </c>
      <c r="AD479" t="s">
        <v>3197</v>
      </c>
      <c r="AE479" t="s">
        <v>3197</v>
      </c>
      <c r="AF479" t="s">
        <v>3197</v>
      </c>
    </row>
    <row r="480" spans="1:32" ht="17.25" customHeight="1" x14ac:dyDescent="0.25">
      <c r="A480">
        <v>335411</v>
      </c>
      <c r="B480" t="s">
        <v>1225</v>
      </c>
      <c r="C480" t="s">
        <v>1226</v>
      </c>
      <c r="D480" t="s">
        <v>866</v>
      </c>
      <c r="E480" t="s">
        <v>89</v>
      </c>
      <c r="H480" t="s">
        <v>29</v>
      </c>
      <c r="I480" t="s">
        <v>121</v>
      </c>
      <c r="V480" t="s">
        <v>3215</v>
      </c>
      <c r="AA480" t="s">
        <v>3197</v>
      </c>
      <c r="AB480" t="s">
        <v>3197</v>
      </c>
      <c r="AC480" t="s">
        <v>3197</v>
      </c>
      <c r="AD480" t="s">
        <v>3197</v>
      </c>
      <c r="AE480" t="s">
        <v>3197</v>
      </c>
      <c r="AF480" t="s">
        <v>3197</v>
      </c>
    </row>
    <row r="481" spans="1:32" ht="17.25" customHeight="1" x14ac:dyDescent="0.25">
      <c r="A481">
        <v>335412</v>
      </c>
      <c r="B481" t="s">
        <v>1920</v>
      </c>
      <c r="C481" t="s">
        <v>494</v>
      </c>
      <c r="D481" t="s">
        <v>400</v>
      </c>
      <c r="E481" t="s">
        <v>89</v>
      </c>
      <c r="H481" t="s">
        <v>29</v>
      </c>
      <c r="I481" t="s">
        <v>121</v>
      </c>
      <c r="V481" t="s">
        <v>3215</v>
      </c>
      <c r="AA481" t="s">
        <v>3197</v>
      </c>
      <c r="AB481" t="s">
        <v>3197</v>
      </c>
      <c r="AC481" t="s">
        <v>3197</v>
      </c>
      <c r="AD481" t="s">
        <v>3197</v>
      </c>
      <c r="AE481" t="s">
        <v>3197</v>
      </c>
      <c r="AF481" t="s">
        <v>3197</v>
      </c>
    </row>
    <row r="482" spans="1:32" ht="17.25" customHeight="1" x14ac:dyDescent="0.25">
      <c r="A482">
        <v>335415</v>
      </c>
      <c r="B482" t="s">
        <v>1227</v>
      </c>
      <c r="C482" t="s">
        <v>349</v>
      </c>
      <c r="D482" t="s">
        <v>1228</v>
      </c>
      <c r="E482" t="s">
        <v>89</v>
      </c>
      <c r="H482" t="s">
        <v>29</v>
      </c>
      <c r="I482" t="s">
        <v>121</v>
      </c>
      <c r="V482" t="s">
        <v>3215</v>
      </c>
      <c r="AA482" t="s">
        <v>3197</v>
      </c>
      <c r="AB482" t="s">
        <v>3197</v>
      </c>
      <c r="AC482" t="s">
        <v>3197</v>
      </c>
      <c r="AD482" t="s">
        <v>3197</v>
      </c>
      <c r="AE482" t="s">
        <v>3197</v>
      </c>
      <c r="AF482" t="s">
        <v>3197</v>
      </c>
    </row>
    <row r="483" spans="1:32" ht="17.25" customHeight="1" x14ac:dyDescent="0.25">
      <c r="A483">
        <v>335417</v>
      </c>
      <c r="B483" t="s">
        <v>1944</v>
      </c>
      <c r="C483" t="s">
        <v>258</v>
      </c>
      <c r="D483" t="s">
        <v>1945</v>
      </c>
      <c r="E483" t="s">
        <v>89</v>
      </c>
      <c r="H483" t="s">
        <v>29</v>
      </c>
      <c r="I483" t="s">
        <v>121</v>
      </c>
      <c r="V483" t="s">
        <v>3215</v>
      </c>
      <c r="AA483" t="s">
        <v>3197</v>
      </c>
      <c r="AB483" t="s">
        <v>3197</v>
      </c>
      <c r="AC483" t="s">
        <v>3197</v>
      </c>
      <c r="AD483" t="s">
        <v>3197</v>
      </c>
      <c r="AE483" t="s">
        <v>3197</v>
      </c>
      <c r="AF483" t="s">
        <v>3197</v>
      </c>
    </row>
    <row r="484" spans="1:32" ht="17.25" customHeight="1" x14ac:dyDescent="0.25">
      <c r="A484">
        <v>335420</v>
      </c>
      <c r="B484" t="s">
        <v>1229</v>
      </c>
      <c r="C484" t="s">
        <v>598</v>
      </c>
      <c r="D484" t="s">
        <v>317</v>
      </c>
      <c r="E484" t="s">
        <v>89</v>
      </c>
      <c r="H484" t="s">
        <v>29</v>
      </c>
      <c r="I484" t="s">
        <v>121</v>
      </c>
      <c r="V484" t="s">
        <v>3215</v>
      </c>
      <c r="AA484" t="s">
        <v>3197</v>
      </c>
      <c r="AB484" t="s">
        <v>3197</v>
      </c>
      <c r="AC484" t="s">
        <v>3197</v>
      </c>
      <c r="AD484" t="s">
        <v>3197</v>
      </c>
      <c r="AE484" t="s">
        <v>3197</v>
      </c>
      <c r="AF484" t="s">
        <v>3197</v>
      </c>
    </row>
    <row r="485" spans="1:32" ht="17.25" customHeight="1" x14ac:dyDescent="0.25">
      <c r="A485">
        <v>335423</v>
      </c>
      <c r="B485" t="s">
        <v>2360</v>
      </c>
      <c r="C485" t="s">
        <v>262</v>
      </c>
      <c r="D485" t="s">
        <v>2361</v>
      </c>
      <c r="E485" t="s">
        <v>89</v>
      </c>
      <c r="H485" t="s">
        <v>29</v>
      </c>
      <c r="I485" t="s">
        <v>121</v>
      </c>
      <c r="V485" t="s">
        <v>3215</v>
      </c>
      <c r="AA485" t="s">
        <v>3197</v>
      </c>
      <c r="AB485" t="s">
        <v>3197</v>
      </c>
      <c r="AC485" t="s">
        <v>3197</v>
      </c>
      <c r="AD485" t="s">
        <v>3197</v>
      </c>
      <c r="AE485" t="s">
        <v>3197</v>
      </c>
      <c r="AF485" t="s">
        <v>3197</v>
      </c>
    </row>
    <row r="486" spans="1:32" ht="17.25" customHeight="1" x14ac:dyDescent="0.25">
      <c r="A486">
        <v>335425</v>
      </c>
      <c r="B486" t="s">
        <v>1230</v>
      </c>
      <c r="C486" t="s">
        <v>242</v>
      </c>
      <c r="D486" t="s">
        <v>730</v>
      </c>
      <c r="E486" t="s">
        <v>89</v>
      </c>
      <c r="H486" t="s">
        <v>29</v>
      </c>
      <c r="I486" t="s">
        <v>121</v>
      </c>
      <c r="V486" t="s">
        <v>3215</v>
      </c>
      <c r="AA486" t="s">
        <v>3197</v>
      </c>
      <c r="AB486" t="s">
        <v>3197</v>
      </c>
      <c r="AC486" t="s">
        <v>3197</v>
      </c>
      <c r="AD486" t="s">
        <v>3197</v>
      </c>
      <c r="AE486" t="s">
        <v>3197</v>
      </c>
      <c r="AF486" t="s">
        <v>3197</v>
      </c>
    </row>
    <row r="487" spans="1:32" ht="17.25" customHeight="1" x14ac:dyDescent="0.25">
      <c r="A487">
        <v>335426</v>
      </c>
      <c r="B487" t="s">
        <v>1231</v>
      </c>
      <c r="C487" t="s">
        <v>513</v>
      </c>
      <c r="D487" t="s">
        <v>277</v>
      </c>
      <c r="E487" t="s">
        <v>89</v>
      </c>
      <c r="H487" t="s">
        <v>29</v>
      </c>
      <c r="I487" t="s">
        <v>121</v>
      </c>
      <c r="V487" t="s">
        <v>3215</v>
      </c>
      <c r="AA487" t="s">
        <v>3197</v>
      </c>
      <c r="AB487" t="s">
        <v>3197</v>
      </c>
      <c r="AC487" t="s">
        <v>3197</v>
      </c>
      <c r="AD487" t="s">
        <v>3197</v>
      </c>
      <c r="AE487" t="s">
        <v>3197</v>
      </c>
      <c r="AF487" t="s">
        <v>3197</v>
      </c>
    </row>
    <row r="488" spans="1:32" ht="17.25" customHeight="1" x14ac:dyDescent="0.25">
      <c r="A488">
        <v>335427</v>
      </c>
      <c r="B488" t="s">
        <v>1232</v>
      </c>
      <c r="C488" t="s">
        <v>331</v>
      </c>
      <c r="D488" t="s">
        <v>381</v>
      </c>
      <c r="E488" t="s">
        <v>89</v>
      </c>
      <c r="H488" t="s">
        <v>29</v>
      </c>
      <c r="I488" t="s">
        <v>121</v>
      </c>
      <c r="V488" t="s">
        <v>3215</v>
      </c>
      <c r="AA488" t="s">
        <v>3197</v>
      </c>
      <c r="AB488" t="s">
        <v>3197</v>
      </c>
      <c r="AC488" t="s">
        <v>3197</v>
      </c>
      <c r="AD488" t="s">
        <v>3197</v>
      </c>
      <c r="AE488" t="s">
        <v>3197</v>
      </c>
      <c r="AF488" t="s">
        <v>3197</v>
      </c>
    </row>
    <row r="489" spans="1:32" ht="17.25" customHeight="1" x14ac:dyDescent="0.25">
      <c r="A489">
        <v>335428</v>
      </c>
      <c r="B489" t="s">
        <v>1946</v>
      </c>
      <c r="C489" t="s">
        <v>545</v>
      </c>
      <c r="D489" t="s">
        <v>1947</v>
      </c>
      <c r="E489" t="s">
        <v>89</v>
      </c>
      <c r="H489" t="s">
        <v>29</v>
      </c>
      <c r="I489" t="s">
        <v>121</v>
      </c>
      <c r="V489" t="s">
        <v>3215</v>
      </c>
      <c r="AA489" t="s">
        <v>3197</v>
      </c>
      <c r="AB489" t="s">
        <v>3197</v>
      </c>
      <c r="AC489" t="s">
        <v>3197</v>
      </c>
      <c r="AD489" t="s">
        <v>3197</v>
      </c>
      <c r="AE489" t="s">
        <v>3197</v>
      </c>
      <c r="AF489" t="s">
        <v>3197</v>
      </c>
    </row>
    <row r="490" spans="1:32" ht="17.25" customHeight="1" x14ac:dyDescent="0.25">
      <c r="A490">
        <v>335431</v>
      </c>
      <c r="B490" t="s">
        <v>1233</v>
      </c>
      <c r="C490" t="s">
        <v>748</v>
      </c>
      <c r="D490" t="s">
        <v>355</v>
      </c>
      <c r="E490" t="s">
        <v>89</v>
      </c>
      <c r="H490" t="s">
        <v>29</v>
      </c>
      <c r="I490" t="s">
        <v>121</v>
      </c>
      <c r="V490" t="s">
        <v>3215</v>
      </c>
      <c r="AA490" t="s">
        <v>3197</v>
      </c>
      <c r="AB490" t="s">
        <v>3197</v>
      </c>
      <c r="AC490" t="s">
        <v>3197</v>
      </c>
      <c r="AD490" t="s">
        <v>3197</v>
      </c>
      <c r="AE490" t="s">
        <v>3197</v>
      </c>
      <c r="AF490" t="s">
        <v>3197</v>
      </c>
    </row>
    <row r="491" spans="1:32" ht="17.25" customHeight="1" x14ac:dyDescent="0.25">
      <c r="A491">
        <v>335434</v>
      </c>
      <c r="B491" t="s">
        <v>1234</v>
      </c>
      <c r="C491" t="s">
        <v>365</v>
      </c>
      <c r="D491" t="s">
        <v>321</v>
      </c>
      <c r="E491" t="s">
        <v>89</v>
      </c>
      <c r="H491" t="s">
        <v>29</v>
      </c>
      <c r="I491" t="s">
        <v>121</v>
      </c>
      <c r="V491" t="s">
        <v>3215</v>
      </c>
      <c r="AA491" t="s">
        <v>3197</v>
      </c>
      <c r="AB491" t="s">
        <v>3197</v>
      </c>
      <c r="AC491" t="s">
        <v>3197</v>
      </c>
      <c r="AD491" t="s">
        <v>3197</v>
      </c>
      <c r="AE491" t="s">
        <v>3197</v>
      </c>
      <c r="AF491" t="s">
        <v>3197</v>
      </c>
    </row>
    <row r="492" spans="1:32" ht="17.25" customHeight="1" x14ac:dyDescent="0.25">
      <c r="A492">
        <v>335435</v>
      </c>
      <c r="B492" t="s">
        <v>2309</v>
      </c>
      <c r="C492" t="s">
        <v>376</v>
      </c>
      <c r="D492" t="s">
        <v>2310</v>
      </c>
      <c r="E492" t="s">
        <v>89</v>
      </c>
      <c r="F492">
        <v>32874</v>
      </c>
      <c r="G492" t="s">
        <v>43</v>
      </c>
      <c r="H492" t="s">
        <v>29</v>
      </c>
      <c r="I492" t="s">
        <v>121</v>
      </c>
      <c r="V492" t="s">
        <v>3215</v>
      </c>
      <c r="AB492" t="s">
        <v>3197</v>
      </c>
      <c r="AC492" t="s">
        <v>3197</v>
      </c>
      <c r="AD492" t="s">
        <v>3197</v>
      </c>
      <c r="AE492" t="s">
        <v>3197</v>
      </c>
      <c r="AF492" t="s">
        <v>3197</v>
      </c>
    </row>
    <row r="493" spans="1:32" ht="17.25" customHeight="1" x14ac:dyDescent="0.25">
      <c r="A493">
        <v>335437</v>
      </c>
      <c r="B493" t="s">
        <v>1235</v>
      </c>
      <c r="C493" t="s">
        <v>752</v>
      </c>
      <c r="D493" t="s">
        <v>406</v>
      </c>
      <c r="E493" t="s">
        <v>89</v>
      </c>
      <c r="H493" t="s">
        <v>29</v>
      </c>
      <c r="I493" t="s">
        <v>121</v>
      </c>
      <c r="V493" t="s">
        <v>3215</v>
      </c>
      <c r="AA493" t="s">
        <v>3197</v>
      </c>
      <c r="AB493" t="s">
        <v>3197</v>
      </c>
      <c r="AC493" t="s">
        <v>3197</v>
      </c>
      <c r="AD493" t="s">
        <v>3197</v>
      </c>
      <c r="AE493" t="s">
        <v>3197</v>
      </c>
      <c r="AF493" t="s">
        <v>3197</v>
      </c>
    </row>
    <row r="494" spans="1:32" ht="17.25" customHeight="1" x14ac:dyDescent="0.25">
      <c r="A494">
        <v>335438</v>
      </c>
      <c r="B494" t="s">
        <v>1236</v>
      </c>
      <c r="C494" t="s">
        <v>260</v>
      </c>
      <c r="D494" t="s">
        <v>245</v>
      </c>
      <c r="E494" t="s">
        <v>89</v>
      </c>
      <c r="H494" t="s">
        <v>29</v>
      </c>
      <c r="I494" t="s">
        <v>121</v>
      </c>
      <c r="V494" t="s">
        <v>3215</v>
      </c>
      <c r="AA494" t="s">
        <v>3197</v>
      </c>
      <c r="AB494" t="s">
        <v>3197</v>
      </c>
      <c r="AC494" t="s">
        <v>3197</v>
      </c>
      <c r="AD494" t="s">
        <v>3197</v>
      </c>
      <c r="AE494" t="s">
        <v>3197</v>
      </c>
      <c r="AF494" t="s">
        <v>3197</v>
      </c>
    </row>
    <row r="495" spans="1:32" ht="17.25" customHeight="1" x14ac:dyDescent="0.25">
      <c r="A495">
        <v>335439</v>
      </c>
      <c r="B495" t="s">
        <v>1237</v>
      </c>
      <c r="C495" t="s">
        <v>222</v>
      </c>
      <c r="D495" t="s">
        <v>295</v>
      </c>
      <c r="E495" t="s">
        <v>89</v>
      </c>
      <c r="H495" t="s">
        <v>29</v>
      </c>
      <c r="I495" t="s">
        <v>121</v>
      </c>
      <c r="V495" t="s">
        <v>3215</v>
      </c>
      <c r="AA495" t="s">
        <v>3197</v>
      </c>
      <c r="AB495" t="s">
        <v>3197</v>
      </c>
      <c r="AC495" t="s">
        <v>3197</v>
      </c>
      <c r="AD495" t="s">
        <v>3197</v>
      </c>
      <c r="AE495" t="s">
        <v>3197</v>
      </c>
      <c r="AF495" t="s">
        <v>3197</v>
      </c>
    </row>
    <row r="496" spans="1:32" ht="17.25" customHeight="1" x14ac:dyDescent="0.25">
      <c r="A496">
        <v>335443</v>
      </c>
      <c r="B496" t="s">
        <v>1863</v>
      </c>
      <c r="C496" t="s">
        <v>702</v>
      </c>
      <c r="D496" t="s">
        <v>281</v>
      </c>
      <c r="E496" t="s">
        <v>90</v>
      </c>
      <c r="H496" t="s">
        <v>29</v>
      </c>
      <c r="I496" t="s">
        <v>121</v>
      </c>
      <c r="V496" t="s">
        <v>3215</v>
      </c>
      <c r="AA496" t="s">
        <v>3197</v>
      </c>
      <c r="AB496" t="s">
        <v>3197</v>
      </c>
      <c r="AC496" t="s">
        <v>3197</v>
      </c>
      <c r="AD496" t="s">
        <v>3197</v>
      </c>
      <c r="AE496" t="s">
        <v>3197</v>
      </c>
      <c r="AF496" t="s">
        <v>3197</v>
      </c>
    </row>
    <row r="497" spans="1:32" ht="17.25" customHeight="1" x14ac:dyDescent="0.25">
      <c r="A497">
        <v>335447</v>
      </c>
      <c r="B497" t="s">
        <v>1238</v>
      </c>
      <c r="C497" t="s">
        <v>291</v>
      </c>
      <c r="D497" t="s">
        <v>865</v>
      </c>
      <c r="E497" t="s">
        <v>89</v>
      </c>
      <c r="H497" t="s">
        <v>29</v>
      </c>
      <c r="I497" t="s">
        <v>121</v>
      </c>
      <c r="V497" t="s">
        <v>3215</v>
      </c>
      <c r="AA497" t="s">
        <v>3197</v>
      </c>
      <c r="AB497" t="s">
        <v>3197</v>
      </c>
      <c r="AC497" t="s">
        <v>3197</v>
      </c>
      <c r="AD497" t="s">
        <v>3197</v>
      </c>
      <c r="AE497" t="s">
        <v>3197</v>
      </c>
      <c r="AF497" t="s">
        <v>3197</v>
      </c>
    </row>
    <row r="498" spans="1:32" ht="17.25" customHeight="1" x14ac:dyDescent="0.25">
      <c r="A498">
        <v>335450</v>
      </c>
      <c r="B498" t="s">
        <v>1239</v>
      </c>
      <c r="C498" t="s">
        <v>341</v>
      </c>
      <c r="D498" t="s">
        <v>1240</v>
      </c>
      <c r="E498" t="s">
        <v>89</v>
      </c>
      <c r="H498" t="s">
        <v>29</v>
      </c>
      <c r="I498" t="s">
        <v>121</v>
      </c>
      <c r="V498" t="s">
        <v>3215</v>
      </c>
      <c r="AA498" t="s">
        <v>3197</v>
      </c>
      <c r="AB498" t="s">
        <v>3197</v>
      </c>
      <c r="AC498" t="s">
        <v>3197</v>
      </c>
      <c r="AD498" t="s">
        <v>3197</v>
      </c>
      <c r="AE498" t="s">
        <v>3197</v>
      </c>
      <c r="AF498" t="s">
        <v>3197</v>
      </c>
    </row>
    <row r="499" spans="1:32" ht="17.25" customHeight="1" x14ac:dyDescent="0.25">
      <c r="A499">
        <v>335452</v>
      </c>
      <c r="B499" t="s">
        <v>2232</v>
      </c>
      <c r="C499" t="s">
        <v>242</v>
      </c>
      <c r="D499" t="s">
        <v>295</v>
      </c>
      <c r="E499" t="s">
        <v>89</v>
      </c>
      <c r="H499" t="s">
        <v>29</v>
      </c>
      <c r="I499" t="s">
        <v>121</v>
      </c>
      <c r="V499" t="s">
        <v>3215</v>
      </c>
      <c r="AA499" t="s">
        <v>3197</v>
      </c>
      <c r="AB499" t="s">
        <v>3197</v>
      </c>
      <c r="AC499" t="s">
        <v>3197</v>
      </c>
      <c r="AD499" t="s">
        <v>3197</v>
      </c>
      <c r="AE499" t="s">
        <v>3197</v>
      </c>
      <c r="AF499" t="s">
        <v>3197</v>
      </c>
    </row>
    <row r="500" spans="1:32" ht="17.25" customHeight="1" x14ac:dyDescent="0.25">
      <c r="A500">
        <v>335454</v>
      </c>
      <c r="B500" t="s">
        <v>2328</v>
      </c>
      <c r="C500" t="s">
        <v>394</v>
      </c>
      <c r="D500" t="s">
        <v>569</v>
      </c>
      <c r="E500" t="s">
        <v>89</v>
      </c>
      <c r="H500" t="s">
        <v>29</v>
      </c>
      <c r="I500" t="s">
        <v>121</v>
      </c>
      <c r="V500" t="s">
        <v>3215</v>
      </c>
      <c r="AA500" t="s">
        <v>3197</v>
      </c>
      <c r="AB500" t="s">
        <v>3197</v>
      </c>
      <c r="AC500" t="s">
        <v>3197</v>
      </c>
      <c r="AD500" t="s">
        <v>3197</v>
      </c>
      <c r="AE500" t="s">
        <v>3197</v>
      </c>
      <c r="AF500" t="s">
        <v>3197</v>
      </c>
    </row>
    <row r="501" spans="1:32" ht="17.25" customHeight="1" x14ac:dyDescent="0.25">
      <c r="A501">
        <v>335459</v>
      </c>
      <c r="B501" t="s">
        <v>2213</v>
      </c>
      <c r="C501" t="s">
        <v>849</v>
      </c>
      <c r="D501" t="s">
        <v>226</v>
      </c>
      <c r="E501" t="s">
        <v>89</v>
      </c>
      <c r="H501" t="s">
        <v>29</v>
      </c>
      <c r="I501" t="s">
        <v>121</v>
      </c>
      <c r="V501" t="s">
        <v>3215</v>
      </c>
      <c r="AA501" t="s">
        <v>3197</v>
      </c>
      <c r="AB501" t="s">
        <v>3197</v>
      </c>
      <c r="AC501" t="s">
        <v>3197</v>
      </c>
      <c r="AD501" t="s">
        <v>3197</v>
      </c>
      <c r="AE501" t="s">
        <v>3197</v>
      </c>
      <c r="AF501" t="s">
        <v>3197</v>
      </c>
    </row>
    <row r="502" spans="1:32" ht="17.25" customHeight="1" x14ac:dyDescent="0.25">
      <c r="A502">
        <v>335462</v>
      </c>
      <c r="B502" t="s">
        <v>1948</v>
      </c>
      <c r="C502" t="s">
        <v>788</v>
      </c>
      <c r="D502" t="s">
        <v>316</v>
      </c>
      <c r="E502" t="s">
        <v>90</v>
      </c>
      <c r="H502" t="s">
        <v>29</v>
      </c>
      <c r="I502" t="s">
        <v>121</v>
      </c>
      <c r="V502" t="s">
        <v>3215</v>
      </c>
      <c r="AA502" t="s">
        <v>3197</v>
      </c>
      <c r="AB502" t="s">
        <v>3197</v>
      </c>
      <c r="AC502" t="s">
        <v>3197</v>
      </c>
      <c r="AD502" t="s">
        <v>3197</v>
      </c>
      <c r="AE502" t="s">
        <v>3197</v>
      </c>
      <c r="AF502" t="s">
        <v>3197</v>
      </c>
    </row>
    <row r="503" spans="1:32" ht="17.25" customHeight="1" x14ac:dyDescent="0.25">
      <c r="A503">
        <v>335463</v>
      </c>
      <c r="B503" t="s">
        <v>1241</v>
      </c>
      <c r="C503" t="s">
        <v>242</v>
      </c>
      <c r="D503" t="s">
        <v>438</v>
      </c>
      <c r="E503" t="s">
        <v>90</v>
      </c>
      <c r="F503">
        <v>34908</v>
      </c>
      <c r="G503" t="s">
        <v>31</v>
      </c>
      <c r="H503" t="s">
        <v>29</v>
      </c>
      <c r="I503" t="s">
        <v>121</v>
      </c>
      <c r="V503" t="s">
        <v>3215</v>
      </c>
      <c r="AB503" t="s">
        <v>3197</v>
      </c>
      <c r="AC503" t="s">
        <v>3197</v>
      </c>
      <c r="AD503" t="s">
        <v>3197</v>
      </c>
      <c r="AE503" t="s">
        <v>3197</v>
      </c>
      <c r="AF503" t="s">
        <v>3197</v>
      </c>
    </row>
    <row r="504" spans="1:32" ht="17.25" customHeight="1" x14ac:dyDescent="0.25">
      <c r="A504">
        <v>335485</v>
      </c>
      <c r="B504" t="s">
        <v>1864</v>
      </c>
      <c r="C504" t="s">
        <v>1865</v>
      </c>
      <c r="D504" t="s">
        <v>919</v>
      </c>
      <c r="E504" t="s">
        <v>90</v>
      </c>
      <c r="H504" t="s">
        <v>29</v>
      </c>
      <c r="I504" t="s">
        <v>121</v>
      </c>
      <c r="V504" t="s">
        <v>3215</v>
      </c>
      <c r="AA504" t="s">
        <v>3197</v>
      </c>
      <c r="AB504" t="s">
        <v>3197</v>
      </c>
      <c r="AC504" t="s">
        <v>3197</v>
      </c>
      <c r="AD504" t="s">
        <v>3197</v>
      </c>
      <c r="AE504" t="s">
        <v>3197</v>
      </c>
      <c r="AF504" t="s">
        <v>3197</v>
      </c>
    </row>
    <row r="505" spans="1:32" ht="17.25" customHeight="1" x14ac:dyDescent="0.25">
      <c r="A505">
        <v>335486</v>
      </c>
      <c r="B505" t="s">
        <v>2130</v>
      </c>
      <c r="C505" t="s">
        <v>331</v>
      </c>
      <c r="D505" t="s">
        <v>366</v>
      </c>
      <c r="E505" t="s">
        <v>90</v>
      </c>
      <c r="H505" t="s">
        <v>29</v>
      </c>
      <c r="I505" t="s">
        <v>121</v>
      </c>
      <c r="V505" t="s">
        <v>3215</v>
      </c>
      <c r="AB505" t="s">
        <v>3197</v>
      </c>
      <c r="AC505" t="s">
        <v>3197</v>
      </c>
      <c r="AD505" t="s">
        <v>3197</v>
      </c>
      <c r="AE505" t="s">
        <v>3197</v>
      </c>
      <c r="AF505" t="s">
        <v>3197</v>
      </c>
    </row>
    <row r="506" spans="1:32" ht="17.25" customHeight="1" x14ac:dyDescent="0.25">
      <c r="A506">
        <v>335489</v>
      </c>
      <c r="B506" t="s">
        <v>1242</v>
      </c>
      <c r="C506" t="s">
        <v>275</v>
      </c>
      <c r="D506" t="s">
        <v>253</v>
      </c>
      <c r="E506" t="s">
        <v>90</v>
      </c>
      <c r="H506" t="s">
        <v>29</v>
      </c>
      <c r="I506" t="s">
        <v>121</v>
      </c>
      <c r="V506" t="s">
        <v>3215</v>
      </c>
      <c r="AA506" t="s">
        <v>3197</v>
      </c>
      <c r="AB506" t="s">
        <v>3197</v>
      </c>
      <c r="AC506" t="s">
        <v>3197</v>
      </c>
      <c r="AD506" t="s">
        <v>3197</v>
      </c>
      <c r="AE506" t="s">
        <v>3197</v>
      </c>
      <c r="AF506" t="s">
        <v>3197</v>
      </c>
    </row>
    <row r="507" spans="1:32" ht="17.25" customHeight="1" x14ac:dyDescent="0.25">
      <c r="A507">
        <v>335490</v>
      </c>
      <c r="B507" t="s">
        <v>1866</v>
      </c>
      <c r="C507" t="s">
        <v>489</v>
      </c>
      <c r="D507" t="s">
        <v>322</v>
      </c>
      <c r="E507" t="s">
        <v>90</v>
      </c>
      <c r="H507" t="s">
        <v>29</v>
      </c>
      <c r="I507" t="s">
        <v>121</v>
      </c>
      <c r="V507" t="s">
        <v>3215</v>
      </c>
      <c r="AA507" t="s">
        <v>3197</v>
      </c>
      <c r="AB507" t="s">
        <v>3197</v>
      </c>
      <c r="AC507" t="s">
        <v>3197</v>
      </c>
      <c r="AD507" t="s">
        <v>3197</v>
      </c>
      <c r="AE507" t="s">
        <v>3197</v>
      </c>
      <c r="AF507" t="s">
        <v>3197</v>
      </c>
    </row>
    <row r="508" spans="1:32" ht="17.25" customHeight="1" x14ac:dyDescent="0.25">
      <c r="A508">
        <v>335494</v>
      </c>
      <c r="B508" t="s">
        <v>2102</v>
      </c>
      <c r="C508" t="s">
        <v>2103</v>
      </c>
      <c r="D508" t="s">
        <v>427</v>
      </c>
      <c r="E508" t="s">
        <v>90</v>
      </c>
      <c r="H508" t="s">
        <v>29</v>
      </c>
      <c r="I508" t="s">
        <v>121</v>
      </c>
      <c r="V508" t="s">
        <v>3215</v>
      </c>
      <c r="AA508" t="s">
        <v>3197</v>
      </c>
      <c r="AB508" t="s">
        <v>3197</v>
      </c>
      <c r="AC508" t="s">
        <v>3197</v>
      </c>
      <c r="AD508" t="s">
        <v>3197</v>
      </c>
      <c r="AE508" t="s">
        <v>3197</v>
      </c>
      <c r="AF508" t="s">
        <v>3197</v>
      </c>
    </row>
    <row r="509" spans="1:32" ht="17.25" customHeight="1" x14ac:dyDescent="0.25">
      <c r="A509">
        <v>335496</v>
      </c>
      <c r="B509" t="s">
        <v>2104</v>
      </c>
      <c r="C509" t="s">
        <v>359</v>
      </c>
      <c r="D509" t="s">
        <v>851</v>
      </c>
      <c r="E509" t="s">
        <v>90</v>
      </c>
      <c r="H509" t="s">
        <v>29</v>
      </c>
      <c r="I509" t="s">
        <v>121</v>
      </c>
      <c r="V509" t="s">
        <v>3215</v>
      </c>
      <c r="AA509" t="s">
        <v>3197</v>
      </c>
      <c r="AB509" t="s">
        <v>3197</v>
      </c>
      <c r="AC509" t="s">
        <v>3197</v>
      </c>
      <c r="AD509" t="s">
        <v>3197</v>
      </c>
      <c r="AE509" t="s">
        <v>3197</v>
      </c>
      <c r="AF509" t="s">
        <v>3197</v>
      </c>
    </row>
    <row r="510" spans="1:32" ht="17.25" customHeight="1" x14ac:dyDescent="0.25">
      <c r="A510">
        <v>335503</v>
      </c>
      <c r="B510" t="s">
        <v>1243</v>
      </c>
      <c r="C510" t="s">
        <v>1244</v>
      </c>
      <c r="D510" t="s">
        <v>1245</v>
      </c>
      <c r="E510" t="s">
        <v>90</v>
      </c>
      <c r="H510" t="s">
        <v>29</v>
      </c>
      <c r="I510" t="s">
        <v>121</v>
      </c>
      <c r="V510" t="s">
        <v>3215</v>
      </c>
      <c r="AA510" t="s">
        <v>3197</v>
      </c>
      <c r="AB510" t="s">
        <v>3197</v>
      </c>
      <c r="AC510" t="s">
        <v>3197</v>
      </c>
      <c r="AD510" t="s">
        <v>3197</v>
      </c>
      <c r="AE510" t="s">
        <v>3197</v>
      </c>
      <c r="AF510" t="s">
        <v>3197</v>
      </c>
    </row>
    <row r="511" spans="1:32" ht="17.25" customHeight="1" x14ac:dyDescent="0.25">
      <c r="A511">
        <v>335511</v>
      </c>
      <c r="B511" t="s">
        <v>1249</v>
      </c>
      <c r="C511" t="s">
        <v>326</v>
      </c>
      <c r="D511" t="s">
        <v>481</v>
      </c>
      <c r="E511" t="s">
        <v>90</v>
      </c>
      <c r="H511" t="s">
        <v>29</v>
      </c>
      <c r="I511" t="s">
        <v>121</v>
      </c>
      <c r="V511" t="s">
        <v>3215</v>
      </c>
      <c r="AA511" t="s">
        <v>3197</v>
      </c>
      <c r="AB511" t="s">
        <v>3197</v>
      </c>
      <c r="AC511" t="s">
        <v>3197</v>
      </c>
      <c r="AD511" t="s">
        <v>3197</v>
      </c>
      <c r="AE511" t="s">
        <v>3197</v>
      </c>
      <c r="AF511" t="s">
        <v>3197</v>
      </c>
    </row>
    <row r="512" spans="1:32" ht="17.25" customHeight="1" x14ac:dyDescent="0.25">
      <c r="A512">
        <v>335521</v>
      </c>
      <c r="B512" t="s">
        <v>1250</v>
      </c>
      <c r="C512" t="s">
        <v>1251</v>
      </c>
      <c r="D512" t="s">
        <v>1252</v>
      </c>
      <c r="E512" t="s">
        <v>90</v>
      </c>
      <c r="H512" t="s">
        <v>29</v>
      </c>
      <c r="I512" t="s">
        <v>121</v>
      </c>
      <c r="V512" t="s">
        <v>3215</v>
      </c>
      <c r="AA512" t="s">
        <v>3197</v>
      </c>
      <c r="AB512" t="s">
        <v>3197</v>
      </c>
      <c r="AC512" t="s">
        <v>3197</v>
      </c>
      <c r="AD512" t="s">
        <v>3197</v>
      </c>
      <c r="AE512" t="s">
        <v>3197</v>
      </c>
      <c r="AF512" t="s">
        <v>3197</v>
      </c>
    </row>
    <row r="513" spans="1:32" ht="17.25" customHeight="1" x14ac:dyDescent="0.25">
      <c r="A513">
        <v>335522</v>
      </c>
      <c r="B513" t="s">
        <v>1949</v>
      </c>
      <c r="C513" t="s">
        <v>326</v>
      </c>
      <c r="D513" t="s">
        <v>765</v>
      </c>
      <c r="E513" t="s">
        <v>90</v>
      </c>
      <c r="H513" t="s">
        <v>29</v>
      </c>
      <c r="I513" t="s">
        <v>121</v>
      </c>
      <c r="V513" t="s">
        <v>3215</v>
      </c>
      <c r="AA513" t="s">
        <v>3197</v>
      </c>
      <c r="AB513" t="s">
        <v>3197</v>
      </c>
      <c r="AC513" t="s">
        <v>3197</v>
      </c>
      <c r="AD513" t="s">
        <v>3197</v>
      </c>
      <c r="AE513" t="s">
        <v>3197</v>
      </c>
      <c r="AF513" t="s">
        <v>3197</v>
      </c>
    </row>
    <row r="514" spans="1:32" ht="17.25" customHeight="1" x14ac:dyDescent="0.25">
      <c r="A514">
        <v>335524</v>
      </c>
      <c r="B514" t="s">
        <v>2371</v>
      </c>
      <c r="C514" t="s">
        <v>262</v>
      </c>
      <c r="D514" t="s">
        <v>540</v>
      </c>
      <c r="E514" t="s">
        <v>90</v>
      </c>
      <c r="H514" t="s">
        <v>29</v>
      </c>
      <c r="I514" t="s">
        <v>121</v>
      </c>
      <c r="V514" t="s">
        <v>3215</v>
      </c>
      <c r="AA514" t="s">
        <v>3197</v>
      </c>
      <c r="AB514" t="s">
        <v>3197</v>
      </c>
      <c r="AC514" t="s">
        <v>3197</v>
      </c>
      <c r="AD514" t="s">
        <v>3197</v>
      </c>
      <c r="AE514" t="s">
        <v>3197</v>
      </c>
      <c r="AF514" t="s">
        <v>3197</v>
      </c>
    </row>
    <row r="515" spans="1:32" ht="17.25" customHeight="1" x14ac:dyDescent="0.25">
      <c r="A515">
        <v>335534</v>
      </c>
      <c r="B515" t="s">
        <v>1253</v>
      </c>
      <c r="C515" t="s">
        <v>242</v>
      </c>
      <c r="D515" t="s">
        <v>287</v>
      </c>
      <c r="E515" t="s">
        <v>90</v>
      </c>
      <c r="H515" t="s">
        <v>29</v>
      </c>
      <c r="I515" t="s">
        <v>121</v>
      </c>
      <c r="V515" t="s">
        <v>3215</v>
      </c>
      <c r="AA515" t="s">
        <v>3197</v>
      </c>
      <c r="AB515" t="s">
        <v>3197</v>
      </c>
      <c r="AC515" t="s">
        <v>3197</v>
      </c>
      <c r="AD515" t="s">
        <v>3197</v>
      </c>
      <c r="AE515" t="s">
        <v>3197</v>
      </c>
      <c r="AF515" t="s">
        <v>3197</v>
      </c>
    </row>
    <row r="516" spans="1:32" ht="17.25" customHeight="1" x14ac:dyDescent="0.25">
      <c r="A516">
        <v>335537</v>
      </c>
      <c r="B516" t="s">
        <v>2211</v>
      </c>
      <c r="C516" t="s">
        <v>625</v>
      </c>
      <c r="D516" t="s">
        <v>578</v>
      </c>
      <c r="E516" t="s">
        <v>90</v>
      </c>
      <c r="F516">
        <v>32923</v>
      </c>
      <c r="G516" t="s">
        <v>31</v>
      </c>
      <c r="H516" t="s">
        <v>29</v>
      </c>
      <c r="I516" t="s">
        <v>121</v>
      </c>
      <c r="J516" t="s">
        <v>1081</v>
      </c>
      <c r="L516" t="s">
        <v>31</v>
      </c>
      <c r="V516" t="s">
        <v>3215</v>
      </c>
      <c r="AF516" t="s">
        <v>3197</v>
      </c>
    </row>
    <row r="517" spans="1:32" ht="17.25" customHeight="1" x14ac:dyDescent="0.25">
      <c r="A517">
        <v>335548</v>
      </c>
      <c r="B517" t="s">
        <v>1950</v>
      </c>
      <c r="C517" t="s">
        <v>345</v>
      </c>
      <c r="D517" t="s">
        <v>504</v>
      </c>
      <c r="E517" t="s">
        <v>90</v>
      </c>
      <c r="H517" t="s">
        <v>29</v>
      </c>
      <c r="I517" t="s">
        <v>121</v>
      </c>
      <c r="V517" t="s">
        <v>3215</v>
      </c>
      <c r="AA517" t="s">
        <v>3197</v>
      </c>
      <c r="AB517" t="s">
        <v>3197</v>
      </c>
      <c r="AC517" t="s">
        <v>3197</v>
      </c>
      <c r="AD517" t="s">
        <v>3197</v>
      </c>
      <c r="AE517" t="s">
        <v>3197</v>
      </c>
      <c r="AF517" t="s">
        <v>3197</v>
      </c>
    </row>
    <row r="518" spans="1:32" ht="17.25" customHeight="1" x14ac:dyDescent="0.25">
      <c r="A518">
        <v>335549</v>
      </c>
      <c r="B518" t="s">
        <v>1254</v>
      </c>
      <c r="C518" t="s">
        <v>1120</v>
      </c>
      <c r="D518" t="s">
        <v>234</v>
      </c>
      <c r="E518" t="s">
        <v>90</v>
      </c>
      <c r="H518" t="s">
        <v>29</v>
      </c>
      <c r="I518" t="s">
        <v>121</v>
      </c>
      <c r="V518" t="s">
        <v>3215</v>
      </c>
      <c r="AA518" t="s">
        <v>3197</v>
      </c>
      <c r="AB518" t="s">
        <v>3197</v>
      </c>
      <c r="AC518" t="s">
        <v>3197</v>
      </c>
      <c r="AD518" t="s">
        <v>3197</v>
      </c>
      <c r="AE518" t="s">
        <v>3197</v>
      </c>
      <c r="AF518" t="s">
        <v>3197</v>
      </c>
    </row>
    <row r="519" spans="1:32" ht="17.25" customHeight="1" x14ac:dyDescent="0.25">
      <c r="A519">
        <v>335550</v>
      </c>
      <c r="B519" t="s">
        <v>2120</v>
      </c>
      <c r="C519" t="s">
        <v>479</v>
      </c>
      <c r="D519" t="s">
        <v>507</v>
      </c>
      <c r="E519" t="s">
        <v>89</v>
      </c>
      <c r="H519" t="s">
        <v>29</v>
      </c>
      <c r="I519" t="s">
        <v>121</v>
      </c>
      <c r="V519" t="s">
        <v>3215</v>
      </c>
      <c r="AC519" t="s">
        <v>3197</v>
      </c>
      <c r="AD519" t="s">
        <v>3197</v>
      </c>
      <c r="AE519" t="s">
        <v>3197</v>
      </c>
      <c r="AF519" t="s">
        <v>3197</v>
      </c>
    </row>
    <row r="520" spans="1:32" ht="17.25" customHeight="1" x14ac:dyDescent="0.25">
      <c r="A520">
        <v>335551</v>
      </c>
      <c r="B520" t="s">
        <v>1255</v>
      </c>
      <c r="C520" t="s">
        <v>589</v>
      </c>
      <c r="D520" t="s">
        <v>245</v>
      </c>
      <c r="E520" t="s">
        <v>90</v>
      </c>
      <c r="H520" t="s">
        <v>29</v>
      </c>
      <c r="I520" t="s">
        <v>121</v>
      </c>
      <c r="V520" t="s">
        <v>3215</v>
      </c>
      <c r="AA520" t="s">
        <v>3197</v>
      </c>
      <c r="AB520" t="s">
        <v>3197</v>
      </c>
      <c r="AC520" t="s">
        <v>3197</v>
      </c>
      <c r="AD520" t="s">
        <v>3197</v>
      </c>
      <c r="AE520" t="s">
        <v>3197</v>
      </c>
      <c r="AF520" t="s">
        <v>3197</v>
      </c>
    </row>
    <row r="521" spans="1:32" ht="17.25" customHeight="1" x14ac:dyDescent="0.25">
      <c r="A521">
        <v>335554</v>
      </c>
      <c r="B521" t="s">
        <v>1256</v>
      </c>
      <c r="C521" t="s">
        <v>1257</v>
      </c>
      <c r="D521" t="s">
        <v>613</v>
      </c>
      <c r="E521" t="s">
        <v>90</v>
      </c>
      <c r="H521" t="s">
        <v>29</v>
      </c>
      <c r="I521" t="s">
        <v>121</v>
      </c>
      <c r="V521" t="s">
        <v>3215</v>
      </c>
      <c r="AA521" t="s">
        <v>3197</v>
      </c>
      <c r="AB521" t="s">
        <v>3197</v>
      </c>
      <c r="AC521" t="s">
        <v>3197</v>
      </c>
      <c r="AD521" t="s">
        <v>3197</v>
      </c>
      <c r="AE521" t="s">
        <v>3197</v>
      </c>
      <c r="AF521" t="s">
        <v>3197</v>
      </c>
    </row>
    <row r="522" spans="1:32" ht="17.25" customHeight="1" x14ac:dyDescent="0.25">
      <c r="A522">
        <v>335555</v>
      </c>
      <c r="B522" t="s">
        <v>1258</v>
      </c>
      <c r="C522" t="s">
        <v>258</v>
      </c>
      <c r="D522" t="s">
        <v>330</v>
      </c>
      <c r="E522" t="s">
        <v>90</v>
      </c>
      <c r="H522" t="s">
        <v>29</v>
      </c>
      <c r="I522" t="s">
        <v>121</v>
      </c>
      <c r="V522" t="s">
        <v>3215</v>
      </c>
      <c r="AA522" t="s">
        <v>3197</v>
      </c>
      <c r="AB522" t="s">
        <v>3197</v>
      </c>
      <c r="AC522" t="s">
        <v>3197</v>
      </c>
      <c r="AD522" t="s">
        <v>3197</v>
      </c>
      <c r="AE522" t="s">
        <v>3197</v>
      </c>
      <c r="AF522" t="s">
        <v>3197</v>
      </c>
    </row>
    <row r="523" spans="1:32" ht="17.25" customHeight="1" x14ac:dyDescent="0.25">
      <c r="A523">
        <v>335558</v>
      </c>
      <c r="B523" t="s">
        <v>1259</v>
      </c>
      <c r="C523" t="s">
        <v>326</v>
      </c>
      <c r="D523" t="s">
        <v>1260</v>
      </c>
      <c r="E523" t="s">
        <v>90</v>
      </c>
      <c r="H523" t="s">
        <v>29</v>
      </c>
      <c r="I523" t="s">
        <v>121</v>
      </c>
      <c r="V523" t="s">
        <v>3215</v>
      </c>
      <c r="AA523" t="s">
        <v>3197</v>
      </c>
      <c r="AB523" t="s">
        <v>3197</v>
      </c>
      <c r="AC523" t="s">
        <v>3197</v>
      </c>
      <c r="AD523" t="s">
        <v>3197</v>
      </c>
      <c r="AE523" t="s">
        <v>3197</v>
      </c>
      <c r="AF523" t="s">
        <v>3197</v>
      </c>
    </row>
    <row r="524" spans="1:32" ht="17.25" customHeight="1" x14ac:dyDescent="0.25">
      <c r="A524">
        <v>335559</v>
      </c>
      <c r="B524" t="s">
        <v>1868</v>
      </c>
      <c r="C524" t="s">
        <v>242</v>
      </c>
      <c r="D524" t="s">
        <v>1869</v>
      </c>
      <c r="E524" t="s">
        <v>90</v>
      </c>
      <c r="H524" t="s">
        <v>29</v>
      </c>
      <c r="I524" t="s">
        <v>121</v>
      </c>
      <c r="V524" t="s">
        <v>3215</v>
      </c>
      <c r="AA524" t="s">
        <v>3197</v>
      </c>
      <c r="AB524" t="s">
        <v>3197</v>
      </c>
      <c r="AC524" t="s">
        <v>3197</v>
      </c>
      <c r="AD524" t="s">
        <v>3197</v>
      </c>
      <c r="AE524" t="s">
        <v>3197</v>
      </c>
      <c r="AF524" t="s">
        <v>3197</v>
      </c>
    </row>
    <row r="525" spans="1:32" ht="17.25" customHeight="1" x14ac:dyDescent="0.25">
      <c r="A525">
        <v>335561</v>
      </c>
      <c r="B525" t="s">
        <v>1261</v>
      </c>
      <c r="C525" t="s">
        <v>1262</v>
      </c>
      <c r="D525" t="s">
        <v>660</v>
      </c>
      <c r="E525" t="s">
        <v>90</v>
      </c>
      <c r="F525">
        <v>31086</v>
      </c>
      <c r="G525" t="s">
        <v>224</v>
      </c>
      <c r="H525" t="s">
        <v>29</v>
      </c>
      <c r="I525" t="s">
        <v>121</v>
      </c>
      <c r="J525" t="s">
        <v>1081</v>
      </c>
      <c r="L525" t="s">
        <v>68</v>
      </c>
      <c r="V525" t="s">
        <v>3215</v>
      </c>
      <c r="AE525" t="s">
        <v>3197</v>
      </c>
      <c r="AF525" t="s">
        <v>3197</v>
      </c>
    </row>
    <row r="526" spans="1:32" ht="17.25" customHeight="1" x14ac:dyDescent="0.25">
      <c r="A526">
        <v>335566</v>
      </c>
      <c r="B526" t="s">
        <v>1263</v>
      </c>
      <c r="C526" t="s">
        <v>341</v>
      </c>
      <c r="D526" t="s">
        <v>298</v>
      </c>
      <c r="E526" t="s">
        <v>90</v>
      </c>
      <c r="H526" t="s">
        <v>29</v>
      </c>
      <c r="I526" t="s">
        <v>121</v>
      </c>
      <c r="V526" t="s">
        <v>3215</v>
      </c>
      <c r="AA526" t="s">
        <v>3197</v>
      </c>
      <c r="AB526" t="s">
        <v>3197</v>
      </c>
      <c r="AC526" t="s">
        <v>3197</v>
      </c>
      <c r="AD526" t="s">
        <v>3197</v>
      </c>
      <c r="AE526" t="s">
        <v>3197</v>
      </c>
      <c r="AF526" t="s">
        <v>3197</v>
      </c>
    </row>
    <row r="527" spans="1:32" ht="17.25" customHeight="1" x14ac:dyDescent="0.25">
      <c r="A527">
        <v>335568</v>
      </c>
      <c r="B527" t="s">
        <v>2224</v>
      </c>
      <c r="C527" t="s">
        <v>311</v>
      </c>
      <c r="D527" t="s">
        <v>253</v>
      </c>
      <c r="E527" t="s">
        <v>90</v>
      </c>
      <c r="H527" t="s">
        <v>29</v>
      </c>
      <c r="I527" t="s">
        <v>121</v>
      </c>
      <c r="V527" t="s">
        <v>3215</v>
      </c>
      <c r="AA527" t="s">
        <v>3197</v>
      </c>
      <c r="AB527" t="s">
        <v>3197</v>
      </c>
      <c r="AC527" t="s">
        <v>3197</v>
      </c>
      <c r="AD527" t="s">
        <v>3197</v>
      </c>
      <c r="AE527" t="s">
        <v>3197</v>
      </c>
      <c r="AF527" t="s">
        <v>3197</v>
      </c>
    </row>
    <row r="528" spans="1:32" ht="17.25" customHeight="1" x14ac:dyDescent="0.25">
      <c r="A528">
        <v>335572</v>
      </c>
      <c r="B528" t="s">
        <v>2322</v>
      </c>
      <c r="C528" t="s">
        <v>625</v>
      </c>
      <c r="D528" t="s">
        <v>2323</v>
      </c>
      <c r="E528" t="s">
        <v>90</v>
      </c>
      <c r="H528" t="s">
        <v>29</v>
      </c>
      <c r="I528" t="s">
        <v>121</v>
      </c>
      <c r="V528" t="s">
        <v>3215</v>
      </c>
      <c r="AA528" t="s">
        <v>3197</v>
      </c>
      <c r="AB528" t="s">
        <v>3197</v>
      </c>
      <c r="AC528" t="s">
        <v>3197</v>
      </c>
      <c r="AD528" t="s">
        <v>3197</v>
      </c>
      <c r="AE528" t="s">
        <v>3197</v>
      </c>
      <c r="AF528" t="s">
        <v>3197</v>
      </c>
    </row>
    <row r="529" spans="1:32" ht="17.25" customHeight="1" x14ac:dyDescent="0.25">
      <c r="A529">
        <v>335578</v>
      </c>
      <c r="B529" t="s">
        <v>1264</v>
      </c>
      <c r="C529" t="s">
        <v>301</v>
      </c>
      <c r="D529" t="s">
        <v>461</v>
      </c>
      <c r="E529" t="s">
        <v>90</v>
      </c>
      <c r="H529" t="s">
        <v>29</v>
      </c>
      <c r="I529" t="s">
        <v>121</v>
      </c>
      <c r="V529" t="s">
        <v>3215</v>
      </c>
      <c r="AA529" t="s">
        <v>3197</v>
      </c>
      <c r="AB529" t="s">
        <v>3197</v>
      </c>
      <c r="AC529" t="s">
        <v>3197</v>
      </c>
      <c r="AD529" t="s">
        <v>3197</v>
      </c>
      <c r="AE529" t="s">
        <v>3197</v>
      </c>
      <c r="AF529" t="s">
        <v>3197</v>
      </c>
    </row>
    <row r="530" spans="1:32" ht="17.25" customHeight="1" x14ac:dyDescent="0.25">
      <c r="A530">
        <v>335581</v>
      </c>
      <c r="B530" t="s">
        <v>2128</v>
      </c>
      <c r="C530" t="s">
        <v>273</v>
      </c>
      <c r="D530" t="s">
        <v>583</v>
      </c>
      <c r="E530" t="s">
        <v>90</v>
      </c>
      <c r="H530" t="s">
        <v>29</v>
      </c>
      <c r="I530" t="s">
        <v>121</v>
      </c>
      <c r="V530" t="s">
        <v>3215</v>
      </c>
      <c r="AA530" t="s">
        <v>3197</v>
      </c>
      <c r="AB530" t="s">
        <v>3197</v>
      </c>
      <c r="AC530" t="s">
        <v>3197</v>
      </c>
      <c r="AD530" t="s">
        <v>3197</v>
      </c>
      <c r="AE530" t="s">
        <v>3197</v>
      </c>
      <c r="AF530" t="s">
        <v>3197</v>
      </c>
    </row>
    <row r="531" spans="1:32" ht="17.25" customHeight="1" x14ac:dyDescent="0.25">
      <c r="A531">
        <v>335582</v>
      </c>
      <c r="B531" t="s">
        <v>1265</v>
      </c>
      <c r="C531" t="s">
        <v>433</v>
      </c>
      <c r="D531" t="s">
        <v>288</v>
      </c>
      <c r="E531" t="s">
        <v>90</v>
      </c>
      <c r="H531" t="s">
        <v>29</v>
      </c>
      <c r="I531" t="s">
        <v>121</v>
      </c>
      <c r="V531" t="s">
        <v>3215</v>
      </c>
      <c r="AA531" t="s">
        <v>3197</v>
      </c>
      <c r="AB531" t="s">
        <v>3197</v>
      </c>
      <c r="AC531" t="s">
        <v>3197</v>
      </c>
      <c r="AD531" t="s">
        <v>3197</v>
      </c>
      <c r="AE531" t="s">
        <v>3197</v>
      </c>
      <c r="AF531" t="s">
        <v>3197</v>
      </c>
    </row>
    <row r="532" spans="1:32" ht="17.25" customHeight="1" x14ac:dyDescent="0.25">
      <c r="A532">
        <v>335592</v>
      </c>
      <c r="B532" t="s">
        <v>1266</v>
      </c>
      <c r="C532" t="s">
        <v>597</v>
      </c>
      <c r="D532" t="s">
        <v>571</v>
      </c>
      <c r="E532" t="s">
        <v>90</v>
      </c>
      <c r="H532" t="s">
        <v>29</v>
      </c>
      <c r="I532" t="s">
        <v>121</v>
      </c>
      <c r="V532" t="s">
        <v>3215</v>
      </c>
      <c r="AA532" t="s">
        <v>3197</v>
      </c>
      <c r="AB532" t="s">
        <v>3197</v>
      </c>
      <c r="AC532" t="s">
        <v>3197</v>
      </c>
      <c r="AD532" t="s">
        <v>3197</v>
      </c>
      <c r="AE532" t="s">
        <v>3197</v>
      </c>
      <c r="AF532" t="s">
        <v>3197</v>
      </c>
    </row>
    <row r="533" spans="1:32" ht="17.25" customHeight="1" x14ac:dyDescent="0.25">
      <c r="A533">
        <v>335601</v>
      </c>
      <c r="B533" t="s">
        <v>1951</v>
      </c>
      <c r="C533" t="s">
        <v>1129</v>
      </c>
      <c r="D533" t="s">
        <v>754</v>
      </c>
      <c r="E533" t="s">
        <v>90</v>
      </c>
      <c r="H533" t="s">
        <v>29</v>
      </c>
      <c r="I533" t="s">
        <v>121</v>
      </c>
      <c r="V533" t="s">
        <v>3215</v>
      </c>
      <c r="AA533" t="s">
        <v>3197</v>
      </c>
      <c r="AB533" t="s">
        <v>3197</v>
      </c>
      <c r="AC533" t="s">
        <v>3197</v>
      </c>
      <c r="AD533" t="s">
        <v>3197</v>
      </c>
      <c r="AE533" t="s">
        <v>3197</v>
      </c>
      <c r="AF533" t="s">
        <v>3197</v>
      </c>
    </row>
    <row r="534" spans="1:32" ht="17.25" customHeight="1" x14ac:dyDescent="0.25">
      <c r="A534">
        <v>335602</v>
      </c>
      <c r="B534" t="s">
        <v>386</v>
      </c>
      <c r="C534" t="s">
        <v>479</v>
      </c>
      <c r="D534" t="s">
        <v>235</v>
      </c>
      <c r="E534" t="s">
        <v>90</v>
      </c>
      <c r="H534" t="s">
        <v>29</v>
      </c>
      <c r="I534" t="s">
        <v>121</v>
      </c>
      <c r="V534" t="s">
        <v>3215</v>
      </c>
      <c r="AA534" t="s">
        <v>3197</v>
      </c>
      <c r="AB534" t="s">
        <v>3197</v>
      </c>
      <c r="AC534" t="s">
        <v>3197</v>
      </c>
      <c r="AD534" t="s">
        <v>3197</v>
      </c>
      <c r="AE534" t="s">
        <v>3197</v>
      </c>
      <c r="AF534" t="s">
        <v>3197</v>
      </c>
    </row>
    <row r="535" spans="1:32" ht="17.25" customHeight="1" x14ac:dyDescent="0.25">
      <c r="A535">
        <v>335603</v>
      </c>
      <c r="B535" t="s">
        <v>1267</v>
      </c>
      <c r="C535" t="s">
        <v>1268</v>
      </c>
      <c r="D535" t="s">
        <v>277</v>
      </c>
      <c r="E535" t="s">
        <v>90</v>
      </c>
      <c r="H535" t="s">
        <v>29</v>
      </c>
      <c r="I535" t="s">
        <v>121</v>
      </c>
      <c r="V535" t="s">
        <v>3215</v>
      </c>
      <c r="AA535" t="s">
        <v>3197</v>
      </c>
      <c r="AB535" t="s">
        <v>3197</v>
      </c>
      <c r="AC535" t="s">
        <v>3197</v>
      </c>
      <c r="AD535" t="s">
        <v>3197</v>
      </c>
      <c r="AE535" t="s">
        <v>3197</v>
      </c>
      <c r="AF535" t="s">
        <v>3197</v>
      </c>
    </row>
    <row r="536" spans="1:32" ht="17.25" customHeight="1" x14ac:dyDescent="0.25">
      <c r="A536">
        <v>335608</v>
      </c>
      <c r="B536" t="s">
        <v>2324</v>
      </c>
      <c r="C536" t="s">
        <v>598</v>
      </c>
      <c r="D536" t="s">
        <v>496</v>
      </c>
      <c r="E536" t="s">
        <v>90</v>
      </c>
      <c r="H536" t="s">
        <v>29</v>
      </c>
      <c r="I536" t="s">
        <v>121</v>
      </c>
      <c r="V536" t="s">
        <v>3215</v>
      </c>
      <c r="AA536" t="s">
        <v>3197</v>
      </c>
      <c r="AB536" t="s">
        <v>3197</v>
      </c>
      <c r="AC536" t="s">
        <v>3197</v>
      </c>
      <c r="AD536" t="s">
        <v>3197</v>
      </c>
      <c r="AE536" t="s">
        <v>3197</v>
      </c>
      <c r="AF536" t="s">
        <v>3197</v>
      </c>
    </row>
    <row r="537" spans="1:32" ht="17.25" customHeight="1" x14ac:dyDescent="0.25">
      <c r="A537">
        <v>335610</v>
      </c>
      <c r="B537" t="s">
        <v>2121</v>
      </c>
      <c r="C537" t="s">
        <v>2122</v>
      </c>
      <c r="D537" t="s">
        <v>372</v>
      </c>
      <c r="E537" t="s">
        <v>90</v>
      </c>
      <c r="H537" t="s">
        <v>29</v>
      </c>
      <c r="I537" t="s">
        <v>121</v>
      </c>
      <c r="V537" t="s">
        <v>3215</v>
      </c>
      <c r="AA537" t="s">
        <v>3197</v>
      </c>
      <c r="AB537" t="s">
        <v>3197</v>
      </c>
      <c r="AC537" t="s">
        <v>3197</v>
      </c>
      <c r="AD537" t="s">
        <v>3197</v>
      </c>
      <c r="AE537" t="s">
        <v>3197</v>
      </c>
      <c r="AF537" t="s">
        <v>3197</v>
      </c>
    </row>
    <row r="538" spans="1:32" ht="17.25" customHeight="1" x14ac:dyDescent="0.25">
      <c r="A538">
        <v>335614</v>
      </c>
      <c r="B538" t="s">
        <v>1952</v>
      </c>
      <c r="C538" t="s">
        <v>275</v>
      </c>
      <c r="D538" t="s">
        <v>344</v>
      </c>
      <c r="E538" t="s">
        <v>90</v>
      </c>
      <c r="H538" t="s">
        <v>29</v>
      </c>
      <c r="I538" t="s">
        <v>121</v>
      </c>
      <c r="V538" t="s">
        <v>3215</v>
      </c>
      <c r="AA538" t="s">
        <v>3197</v>
      </c>
      <c r="AB538" t="s">
        <v>3197</v>
      </c>
      <c r="AC538" t="s">
        <v>3197</v>
      </c>
      <c r="AD538" t="s">
        <v>3197</v>
      </c>
      <c r="AE538" t="s">
        <v>3197</v>
      </c>
      <c r="AF538" t="s">
        <v>3197</v>
      </c>
    </row>
    <row r="539" spans="1:32" ht="17.25" customHeight="1" x14ac:dyDescent="0.25">
      <c r="A539">
        <v>335617</v>
      </c>
      <c r="B539" t="s">
        <v>1269</v>
      </c>
      <c r="C539" t="s">
        <v>997</v>
      </c>
      <c r="D539" t="s">
        <v>596</v>
      </c>
      <c r="E539" t="s">
        <v>90</v>
      </c>
      <c r="H539" t="s">
        <v>29</v>
      </c>
      <c r="I539" t="s">
        <v>121</v>
      </c>
      <c r="V539" t="s">
        <v>3215</v>
      </c>
      <c r="AA539" t="s">
        <v>3197</v>
      </c>
      <c r="AB539" t="s">
        <v>3197</v>
      </c>
      <c r="AC539" t="s">
        <v>3197</v>
      </c>
      <c r="AD539" t="s">
        <v>3197</v>
      </c>
      <c r="AE539" t="s">
        <v>3197</v>
      </c>
      <c r="AF539" t="s">
        <v>3197</v>
      </c>
    </row>
    <row r="540" spans="1:32" ht="17.25" customHeight="1" x14ac:dyDescent="0.25">
      <c r="A540">
        <v>335619</v>
      </c>
      <c r="B540" t="s">
        <v>1270</v>
      </c>
      <c r="C540" t="s">
        <v>524</v>
      </c>
      <c r="D540" t="s">
        <v>713</v>
      </c>
      <c r="E540" t="s">
        <v>90</v>
      </c>
      <c r="H540" t="s">
        <v>29</v>
      </c>
      <c r="I540" t="s">
        <v>121</v>
      </c>
      <c r="V540" t="s">
        <v>3215</v>
      </c>
      <c r="AA540" t="s">
        <v>3197</v>
      </c>
      <c r="AB540" t="s">
        <v>3197</v>
      </c>
      <c r="AC540" t="s">
        <v>3197</v>
      </c>
      <c r="AD540" t="s">
        <v>3197</v>
      </c>
      <c r="AE540" t="s">
        <v>3197</v>
      </c>
      <c r="AF540" t="s">
        <v>3197</v>
      </c>
    </row>
    <row r="541" spans="1:32" ht="17.25" customHeight="1" x14ac:dyDescent="0.25">
      <c r="A541">
        <v>335622</v>
      </c>
      <c r="B541" t="s">
        <v>1271</v>
      </c>
      <c r="C541" t="s">
        <v>948</v>
      </c>
      <c r="D541" t="s">
        <v>441</v>
      </c>
      <c r="E541" t="s">
        <v>90</v>
      </c>
      <c r="H541" t="s">
        <v>29</v>
      </c>
      <c r="I541" t="s">
        <v>121</v>
      </c>
      <c r="V541" t="s">
        <v>3215</v>
      </c>
      <c r="AA541" t="s">
        <v>3197</v>
      </c>
      <c r="AB541" t="s">
        <v>3197</v>
      </c>
      <c r="AC541" t="s">
        <v>3197</v>
      </c>
      <c r="AD541" t="s">
        <v>3197</v>
      </c>
      <c r="AE541" t="s">
        <v>3197</v>
      </c>
      <c r="AF541" t="s">
        <v>3197</v>
      </c>
    </row>
    <row r="542" spans="1:32" ht="17.25" customHeight="1" x14ac:dyDescent="0.25">
      <c r="A542">
        <v>335625</v>
      </c>
      <c r="B542" t="s">
        <v>2242</v>
      </c>
      <c r="C542" t="s">
        <v>908</v>
      </c>
      <c r="D542" t="s">
        <v>462</v>
      </c>
      <c r="E542" t="s">
        <v>90</v>
      </c>
      <c r="H542" t="s">
        <v>29</v>
      </c>
      <c r="I542" t="s">
        <v>121</v>
      </c>
      <c r="V542" t="s">
        <v>3215</v>
      </c>
      <c r="AA542" t="s">
        <v>3197</v>
      </c>
      <c r="AB542" t="s">
        <v>3197</v>
      </c>
      <c r="AC542" t="s">
        <v>3197</v>
      </c>
      <c r="AD542" t="s">
        <v>3197</v>
      </c>
      <c r="AE542" t="s">
        <v>3197</v>
      </c>
      <c r="AF542" t="s">
        <v>3197</v>
      </c>
    </row>
    <row r="543" spans="1:32" ht="17.25" customHeight="1" x14ac:dyDescent="0.25">
      <c r="A543">
        <v>335628</v>
      </c>
      <c r="B543" t="s">
        <v>1870</v>
      </c>
      <c r="C543" t="s">
        <v>545</v>
      </c>
      <c r="D543" t="s">
        <v>1871</v>
      </c>
      <c r="E543" t="s">
        <v>90</v>
      </c>
      <c r="H543" t="s">
        <v>29</v>
      </c>
      <c r="I543" t="s">
        <v>121</v>
      </c>
      <c r="V543" t="s">
        <v>3215</v>
      </c>
      <c r="AA543" t="s">
        <v>3197</v>
      </c>
      <c r="AB543" t="s">
        <v>3197</v>
      </c>
      <c r="AC543" t="s">
        <v>3197</v>
      </c>
      <c r="AD543" t="s">
        <v>3197</v>
      </c>
      <c r="AE543" t="s">
        <v>3197</v>
      </c>
      <c r="AF543" t="s">
        <v>3197</v>
      </c>
    </row>
    <row r="544" spans="1:32" ht="17.25" customHeight="1" x14ac:dyDescent="0.25">
      <c r="A544">
        <v>335631</v>
      </c>
      <c r="B544" t="s">
        <v>1272</v>
      </c>
      <c r="C544" t="s">
        <v>755</v>
      </c>
      <c r="D544" t="s">
        <v>469</v>
      </c>
      <c r="E544" t="s">
        <v>90</v>
      </c>
      <c r="H544" t="s">
        <v>29</v>
      </c>
      <c r="I544" t="s">
        <v>121</v>
      </c>
      <c r="V544" t="s">
        <v>3215</v>
      </c>
      <c r="AA544" t="s">
        <v>3197</v>
      </c>
      <c r="AB544" t="s">
        <v>3197</v>
      </c>
      <c r="AC544" t="s">
        <v>3197</v>
      </c>
      <c r="AD544" t="s">
        <v>3197</v>
      </c>
      <c r="AE544" t="s">
        <v>3197</v>
      </c>
      <c r="AF544" t="s">
        <v>3197</v>
      </c>
    </row>
    <row r="545" spans="1:32" ht="17.25" customHeight="1" x14ac:dyDescent="0.25">
      <c r="A545">
        <v>335637</v>
      </c>
      <c r="B545" t="s">
        <v>1273</v>
      </c>
      <c r="C545" t="s">
        <v>514</v>
      </c>
      <c r="D545" t="s">
        <v>245</v>
      </c>
      <c r="E545" t="s">
        <v>90</v>
      </c>
      <c r="H545" t="s">
        <v>29</v>
      </c>
      <c r="I545" t="s">
        <v>121</v>
      </c>
      <c r="V545" t="s">
        <v>3215</v>
      </c>
      <c r="AA545" t="s">
        <v>3197</v>
      </c>
      <c r="AB545" t="s">
        <v>3197</v>
      </c>
      <c r="AC545" t="s">
        <v>3197</v>
      </c>
      <c r="AD545" t="s">
        <v>3197</v>
      </c>
      <c r="AE545" t="s">
        <v>3197</v>
      </c>
      <c r="AF545" t="s">
        <v>3197</v>
      </c>
    </row>
    <row r="546" spans="1:32" ht="17.25" customHeight="1" x14ac:dyDescent="0.25">
      <c r="A546">
        <v>335638</v>
      </c>
      <c r="B546" t="s">
        <v>2123</v>
      </c>
      <c r="C546" t="s">
        <v>242</v>
      </c>
      <c r="D546" t="s">
        <v>436</v>
      </c>
      <c r="E546" t="s">
        <v>90</v>
      </c>
      <c r="H546" t="s">
        <v>29</v>
      </c>
      <c r="I546" t="s">
        <v>121</v>
      </c>
      <c r="V546" t="s">
        <v>3215</v>
      </c>
      <c r="AA546" t="s">
        <v>3197</v>
      </c>
      <c r="AB546" t="s">
        <v>3197</v>
      </c>
      <c r="AC546" t="s">
        <v>3197</v>
      </c>
      <c r="AD546" t="s">
        <v>3197</v>
      </c>
      <c r="AE546" t="s">
        <v>3197</v>
      </c>
      <c r="AF546" t="s">
        <v>3197</v>
      </c>
    </row>
    <row r="547" spans="1:32" ht="17.25" customHeight="1" x14ac:dyDescent="0.25">
      <c r="A547">
        <v>335639</v>
      </c>
      <c r="B547" t="s">
        <v>1274</v>
      </c>
      <c r="C547" t="s">
        <v>258</v>
      </c>
      <c r="D547" t="s">
        <v>435</v>
      </c>
      <c r="E547" t="s">
        <v>90</v>
      </c>
      <c r="H547" t="s">
        <v>29</v>
      </c>
      <c r="I547" t="s">
        <v>121</v>
      </c>
      <c r="V547" t="s">
        <v>3215</v>
      </c>
      <c r="AA547" t="s">
        <v>3197</v>
      </c>
      <c r="AB547" t="s">
        <v>3197</v>
      </c>
      <c r="AC547" t="s">
        <v>3197</v>
      </c>
      <c r="AD547" t="s">
        <v>3197</v>
      </c>
      <c r="AE547" t="s">
        <v>3197</v>
      </c>
      <c r="AF547" t="s">
        <v>3197</v>
      </c>
    </row>
    <row r="548" spans="1:32" ht="17.25" customHeight="1" x14ac:dyDescent="0.25">
      <c r="A548">
        <v>335642</v>
      </c>
      <c r="B548" t="s">
        <v>1275</v>
      </c>
      <c r="C548" t="s">
        <v>552</v>
      </c>
      <c r="D548" t="s">
        <v>1094</v>
      </c>
      <c r="E548" t="s">
        <v>90</v>
      </c>
      <c r="H548" t="s">
        <v>29</v>
      </c>
      <c r="I548" t="s">
        <v>121</v>
      </c>
      <c r="V548" t="s">
        <v>3215</v>
      </c>
      <c r="AA548" t="s">
        <v>3197</v>
      </c>
      <c r="AB548" t="s">
        <v>3197</v>
      </c>
      <c r="AC548" t="s">
        <v>3197</v>
      </c>
      <c r="AD548" t="s">
        <v>3197</v>
      </c>
      <c r="AE548" t="s">
        <v>3197</v>
      </c>
      <c r="AF548" t="s">
        <v>3197</v>
      </c>
    </row>
    <row r="549" spans="1:32" ht="17.25" customHeight="1" x14ac:dyDescent="0.25">
      <c r="A549">
        <v>335646</v>
      </c>
      <c r="B549" t="s">
        <v>2124</v>
      </c>
      <c r="C549" t="s">
        <v>430</v>
      </c>
      <c r="D549" t="s">
        <v>1240</v>
      </c>
      <c r="E549" t="s">
        <v>90</v>
      </c>
      <c r="H549" t="s">
        <v>29</v>
      </c>
      <c r="I549" t="s">
        <v>121</v>
      </c>
      <c r="V549" t="s">
        <v>3215</v>
      </c>
      <c r="AA549" t="s">
        <v>3197</v>
      </c>
      <c r="AB549" t="s">
        <v>3197</v>
      </c>
      <c r="AC549" t="s">
        <v>3197</v>
      </c>
      <c r="AD549" t="s">
        <v>3197</v>
      </c>
      <c r="AE549" t="s">
        <v>3197</v>
      </c>
      <c r="AF549" t="s">
        <v>3197</v>
      </c>
    </row>
    <row r="550" spans="1:32" ht="17.25" customHeight="1" x14ac:dyDescent="0.25">
      <c r="A550">
        <v>335647</v>
      </c>
      <c r="B550" t="s">
        <v>1276</v>
      </c>
      <c r="C550" t="s">
        <v>900</v>
      </c>
      <c r="D550" t="s">
        <v>245</v>
      </c>
      <c r="E550" t="s">
        <v>90</v>
      </c>
      <c r="H550" t="s">
        <v>29</v>
      </c>
      <c r="I550" t="s">
        <v>121</v>
      </c>
      <c r="V550" t="s">
        <v>3215</v>
      </c>
      <c r="AA550" t="s">
        <v>3197</v>
      </c>
      <c r="AB550" t="s">
        <v>3197</v>
      </c>
      <c r="AC550" t="s">
        <v>3197</v>
      </c>
      <c r="AD550" t="s">
        <v>3197</v>
      </c>
      <c r="AE550" t="s">
        <v>3197</v>
      </c>
      <c r="AF550" t="s">
        <v>3197</v>
      </c>
    </row>
    <row r="551" spans="1:32" ht="17.25" customHeight="1" x14ac:dyDescent="0.25">
      <c r="A551">
        <v>335650</v>
      </c>
      <c r="B551" t="s">
        <v>1277</v>
      </c>
      <c r="C551" t="s">
        <v>525</v>
      </c>
      <c r="D551" t="s">
        <v>871</v>
      </c>
      <c r="E551" t="s">
        <v>90</v>
      </c>
      <c r="H551" t="s">
        <v>29</v>
      </c>
      <c r="I551" t="s">
        <v>121</v>
      </c>
      <c r="V551" t="s">
        <v>3215</v>
      </c>
      <c r="AA551" t="s">
        <v>3197</v>
      </c>
      <c r="AB551" t="s">
        <v>3197</v>
      </c>
      <c r="AC551" t="s">
        <v>3197</v>
      </c>
      <c r="AD551" t="s">
        <v>3197</v>
      </c>
      <c r="AE551" t="s">
        <v>3197</v>
      </c>
      <c r="AF551" t="s">
        <v>3197</v>
      </c>
    </row>
    <row r="552" spans="1:32" ht="17.25" customHeight="1" x14ac:dyDescent="0.25">
      <c r="A552">
        <v>335659</v>
      </c>
      <c r="B552" t="s">
        <v>1278</v>
      </c>
      <c r="C552" t="s">
        <v>678</v>
      </c>
      <c r="D552" t="s">
        <v>287</v>
      </c>
      <c r="E552" t="s">
        <v>90</v>
      </c>
      <c r="H552" t="s">
        <v>29</v>
      </c>
      <c r="I552" t="s">
        <v>121</v>
      </c>
      <c r="V552" t="s">
        <v>3215</v>
      </c>
      <c r="AA552" t="s">
        <v>3197</v>
      </c>
      <c r="AB552" t="s">
        <v>3197</v>
      </c>
      <c r="AC552" t="s">
        <v>3197</v>
      </c>
      <c r="AD552" t="s">
        <v>3197</v>
      </c>
      <c r="AE552" t="s">
        <v>3197</v>
      </c>
      <c r="AF552" t="s">
        <v>3197</v>
      </c>
    </row>
    <row r="553" spans="1:32" ht="17.25" customHeight="1" x14ac:dyDescent="0.25">
      <c r="A553">
        <v>335666</v>
      </c>
      <c r="B553" t="s">
        <v>1279</v>
      </c>
      <c r="C553" t="s">
        <v>225</v>
      </c>
      <c r="D553" t="s">
        <v>295</v>
      </c>
      <c r="E553" t="s">
        <v>90</v>
      </c>
      <c r="H553" t="s">
        <v>29</v>
      </c>
      <c r="I553" t="s">
        <v>121</v>
      </c>
      <c r="V553" t="s">
        <v>3215</v>
      </c>
      <c r="AA553" t="s">
        <v>3197</v>
      </c>
      <c r="AB553" t="s">
        <v>3197</v>
      </c>
      <c r="AC553" t="s">
        <v>3197</v>
      </c>
      <c r="AD553" t="s">
        <v>3197</v>
      </c>
      <c r="AE553" t="s">
        <v>3197</v>
      </c>
      <c r="AF553" t="s">
        <v>3197</v>
      </c>
    </row>
    <row r="554" spans="1:32" ht="17.25" customHeight="1" x14ac:dyDescent="0.25">
      <c r="A554">
        <v>335667</v>
      </c>
      <c r="B554" t="s">
        <v>1280</v>
      </c>
      <c r="C554" t="s">
        <v>619</v>
      </c>
      <c r="D554" t="s">
        <v>466</v>
      </c>
      <c r="E554" t="s">
        <v>90</v>
      </c>
      <c r="H554" t="s">
        <v>29</v>
      </c>
      <c r="I554" t="s">
        <v>121</v>
      </c>
      <c r="V554" t="s">
        <v>3215</v>
      </c>
      <c r="AA554" t="s">
        <v>3197</v>
      </c>
      <c r="AB554" t="s">
        <v>3197</v>
      </c>
      <c r="AC554" t="s">
        <v>3197</v>
      </c>
      <c r="AD554" t="s">
        <v>3197</v>
      </c>
      <c r="AE554" t="s">
        <v>3197</v>
      </c>
      <c r="AF554" t="s">
        <v>3197</v>
      </c>
    </row>
    <row r="555" spans="1:32" ht="17.25" customHeight="1" x14ac:dyDescent="0.25">
      <c r="A555">
        <v>335668</v>
      </c>
      <c r="B555" t="s">
        <v>1281</v>
      </c>
      <c r="C555" t="s">
        <v>936</v>
      </c>
      <c r="D555" t="s">
        <v>288</v>
      </c>
      <c r="E555" t="s">
        <v>90</v>
      </c>
      <c r="H555" t="s">
        <v>29</v>
      </c>
      <c r="I555" t="s">
        <v>121</v>
      </c>
      <c r="V555" t="s">
        <v>3215</v>
      </c>
      <c r="AA555" t="s">
        <v>3197</v>
      </c>
      <c r="AB555" t="s">
        <v>3197</v>
      </c>
      <c r="AC555" t="s">
        <v>3197</v>
      </c>
      <c r="AD555" t="s">
        <v>3197</v>
      </c>
      <c r="AE555" t="s">
        <v>3197</v>
      </c>
      <c r="AF555" t="s">
        <v>3197</v>
      </c>
    </row>
    <row r="556" spans="1:32" ht="17.25" customHeight="1" x14ac:dyDescent="0.25">
      <c r="A556">
        <v>335669</v>
      </c>
      <c r="B556" t="s">
        <v>1282</v>
      </c>
      <c r="C556" t="s">
        <v>258</v>
      </c>
      <c r="D556" t="s">
        <v>1283</v>
      </c>
      <c r="E556" t="s">
        <v>90</v>
      </c>
      <c r="H556" t="s">
        <v>29</v>
      </c>
      <c r="I556" t="s">
        <v>121</v>
      </c>
      <c r="V556" t="s">
        <v>3215</v>
      </c>
      <c r="AA556" t="s">
        <v>3197</v>
      </c>
      <c r="AB556" t="s">
        <v>3197</v>
      </c>
      <c r="AC556" t="s">
        <v>3197</v>
      </c>
      <c r="AD556" t="s">
        <v>3197</v>
      </c>
      <c r="AE556" t="s">
        <v>3197</v>
      </c>
      <c r="AF556" t="s">
        <v>3197</v>
      </c>
    </row>
    <row r="557" spans="1:32" ht="17.25" customHeight="1" x14ac:dyDescent="0.25">
      <c r="A557">
        <v>335671</v>
      </c>
      <c r="B557" t="s">
        <v>1284</v>
      </c>
      <c r="C557" t="s">
        <v>341</v>
      </c>
      <c r="D557" t="s">
        <v>325</v>
      </c>
      <c r="E557" t="s">
        <v>90</v>
      </c>
      <c r="H557" t="s">
        <v>29</v>
      </c>
      <c r="I557" t="s">
        <v>121</v>
      </c>
      <c r="V557" t="s">
        <v>3215</v>
      </c>
      <c r="AA557" t="s">
        <v>3197</v>
      </c>
      <c r="AB557" t="s">
        <v>3197</v>
      </c>
      <c r="AC557" t="s">
        <v>3197</v>
      </c>
      <c r="AD557" t="s">
        <v>3197</v>
      </c>
      <c r="AE557" t="s">
        <v>3197</v>
      </c>
      <c r="AF557" t="s">
        <v>3197</v>
      </c>
    </row>
    <row r="558" spans="1:32" ht="17.25" customHeight="1" x14ac:dyDescent="0.25">
      <c r="A558">
        <v>335678</v>
      </c>
      <c r="B558" t="s">
        <v>2434</v>
      </c>
      <c r="C558" t="s">
        <v>415</v>
      </c>
      <c r="D558" t="s">
        <v>277</v>
      </c>
      <c r="E558" t="s">
        <v>90</v>
      </c>
      <c r="H558" t="s">
        <v>29</v>
      </c>
      <c r="I558" t="s">
        <v>121</v>
      </c>
      <c r="V558" t="s">
        <v>3215</v>
      </c>
      <c r="AA558" t="s">
        <v>3197</v>
      </c>
      <c r="AB558" t="s">
        <v>3197</v>
      </c>
      <c r="AC558" t="s">
        <v>3197</v>
      </c>
      <c r="AD558" t="s">
        <v>3197</v>
      </c>
      <c r="AE558" t="s">
        <v>3197</v>
      </c>
      <c r="AF558" t="s">
        <v>3197</v>
      </c>
    </row>
    <row r="559" spans="1:32" ht="17.25" customHeight="1" x14ac:dyDescent="0.25">
      <c r="A559">
        <v>335680</v>
      </c>
      <c r="B559" t="s">
        <v>1285</v>
      </c>
      <c r="C559" t="s">
        <v>393</v>
      </c>
      <c r="D559" t="s">
        <v>829</v>
      </c>
      <c r="E559" t="s">
        <v>89</v>
      </c>
      <c r="F559">
        <v>35820</v>
      </c>
      <c r="G559" t="s">
        <v>669</v>
      </c>
      <c r="H559" t="s">
        <v>29</v>
      </c>
      <c r="I559" t="s">
        <v>121</v>
      </c>
      <c r="V559" t="s">
        <v>3215</v>
      </c>
      <c r="AC559" t="s">
        <v>3197</v>
      </c>
      <c r="AD559" t="s">
        <v>3197</v>
      </c>
      <c r="AE559" t="s">
        <v>3197</v>
      </c>
      <c r="AF559" t="s">
        <v>3197</v>
      </c>
    </row>
    <row r="560" spans="1:32" ht="17.25" customHeight="1" x14ac:dyDescent="0.25">
      <c r="A560">
        <v>335681</v>
      </c>
      <c r="B560" t="s">
        <v>1872</v>
      </c>
      <c r="C560" t="s">
        <v>545</v>
      </c>
      <c r="D560" t="s">
        <v>413</v>
      </c>
      <c r="E560" t="s">
        <v>90</v>
      </c>
      <c r="H560" t="s">
        <v>29</v>
      </c>
      <c r="I560" t="s">
        <v>121</v>
      </c>
      <c r="V560" t="s">
        <v>3215</v>
      </c>
      <c r="AA560" t="s">
        <v>3197</v>
      </c>
      <c r="AB560" t="s">
        <v>3197</v>
      </c>
      <c r="AC560" t="s">
        <v>3197</v>
      </c>
      <c r="AD560" t="s">
        <v>3197</v>
      </c>
      <c r="AE560" t="s">
        <v>3197</v>
      </c>
      <c r="AF560" t="s">
        <v>3197</v>
      </c>
    </row>
    <row r="561" spans="1:32" ht="17.25" customHeight="1" x14ac:dyDescent="0.25">
      <c r="A561">
        <v>335685</v>
      </c>
      <c r="B561" t="s">
        <v>1286</v>
      </c>
      <c r="C561" t="s">
        <v>356</v>
      </c>
      <c r="D561" t="s">
        <v>578</v>
      </c>
      <c r="E561" t="s">
        <v>90</v>
      </c>
      <c r="H561" t="s">
        <v>29</v>
      </c>
      <c r="I561" t="s">
        <v>121</v>
      </c>
      <c r="V561" t="s">
        <v>3215</v>
      </c>
      <c r="AA561" t="s">
        <v>3197</v>
      </c>
      <c r="AB561" t="s">
        <v>3197</v>
      </c>
      <c r="AC561" t="s">
        <v>3197</v>
      </c>
      <c r="AD561" t="s">
        <v>3197</v>
      </c>
      <c r="AE561" t="s">
        <v>3197</v>
      </c>
      <c r="AF561" t="s">
        <v>3197</v>
      </c>
    </row>
    <row r="562" spans="1:32" ht="17.25" customHeight="1" x14ac:dyDescent="0.25">
      <c r="A562">
        <v>335690</v>
      </c>
      <c r="B562" t="s">
        <v>1287</v>
      </c>
      <c r="C562" t="s">
        <v>326</v>
      </c>
      <c r="D562" t="s">
        <v>989</v>
      </c>
      <c r="E562" t="s">
        <v>90</v>
      </c>
      <c r="H562" t="s">
        <v>29</v>
      </c>
      <c r="I562" t="s">
        <v>121</v>
      </c>
      <c r="V562" t="s">
        <v>3215</v>
      </c>
      <c r="AA562" t="s">
        <v>3197</v>
      </c>
      <c r="AB562" t="s">
        <v>3197</v>
      </c>
      <c r="AC562" t="s">
        <v>3197</v>
      </c>
      <c r="AD562" t="s">
        <v>3197</v>
      </c>
      <c r="AE562" t="s">
        <v>3197</v>
      </c>
      <c r="AF562" t="s">
        <v>3197</v>
      </c>
    </row>
    <row r="563" spans="1:32" ht="17.25" customHeight="1" x14ac:dyDescent="0.25">
      <c r="A563">
        <v>335692</v>
      </c>
      <c r="B563" t="s">
        <v>1288</v>
      </c>
      <c r="C563" t="s">
        <v>311</v>
      </c>
      <c r="D563" t="s">
        <v>853</v>
      </c>
      <c r="E563" t="s">
        <v>90</v>
      </c>
      <c r="H563" t="s">
        <v>29</v>
      </c>
      <c r="I563" t="s">
        <v>121</v>
      </c>
      <c r="V563" t="s">
        <v>3215</v>
      </c>
      <c r="AA563" t="s">
        <v>3197</v>
      </c>
      <c r="AB563" t="s">
        <v>3197</v>
      </c>
      <c r="AC563" t="s">
        <v>3197</v>
      </c>
      <c r="AD563" t="s">
        <v>3197</v>
      </c>
      <c r="AE563" t="s">
        <v>3197</v>
      </c>
      <c r="AF563" t="s">
        <v>3197</v>
      </c>
    </row>
    <row r="564" spans="1:32" ht="17.25" customHeight="1" x14ac:dyDescent="0.25">
      <c r="A564">
        <v>335694</v>
      </c>
      <c r="B564" t="s">
        <v>1289</v>
      </c>
      <c r="C564" t="s">
        <v>260</v>
      </c>
      <c r="D564" t="s">
        <v>585</v>
      </c>
      <c r="E564" t="s">
        <v>90</v>
      </c>
      <c r="H564" t="s">
        <v>29</v>
      </c>
      <c r="I564" t="s">
        <v>121</v>
      </c>
      <c r="V564" t="s">
        <v>3215</v>
      </c>
      <c r="AA564" t="s">
        <v>3197</v>
      </c>
      <c r="AB564" t="s">
        <v>3197</v>
      </c>
      <c r="AC564" t="s">
        <v>3197</v>
      </c>
      <c r="AD564" t="s">
        <v>3197</v>
      </c>
      <c r="AE564" t="s">
        <v>3197</v>
      </c>
      <c r="AF564" t="s">
        <v>3197</v>
      </c>
    </row>
    <row r="565" spans="1:32" ht="17.25" customHeight="1" x14ac:dyDescent="0.25">
      <c r="A565">
        <v>335713</v>
      </c>
      <c r="B565" t="s">
        <v>1290</v>
      </c>
      <c r="C565" t="s">
        <v>932</v>
      </c>
      <c r="D565" t="s">
        <v>281</v>
      </c>
      <c r="E565" t="s">
        <v>89</v>
      </c>
      <c r="H565" t="s">
        <v>29</v>
      </c>
      <c r="I565" t="s">
        <v>121</v>
      </c>
      <c r="V565" t="s">
        <v>3215</v>
      </c>
      <c r="AA565" t="s">
        <v>3197</v>
      </c>
      <c r="AB565" t="s">
        <v>3197</v>
      </c>
      <c r="AC565" t="s">
        <v>3197</v>
      </c>
      <c r="AD565" t="s">
        <v>3197</v>
      </c>
      <c r="AE565" t="s">
        <v>3197</v>
      </c>
      <c r="AF565" t="s">
        <v>3197</v>
      </c>
    </row>
    <row r="566" spans="1:32" ht="17.25" customHeight="1" x14ac:dyDescent="0.25">
      <c r="A566">
        <v>335715</v>
      </c>
      <c r="B566" t="s">
        <v>1873</v>
      </c>
      <c r="C566" t="s">
        <v>512</v>
      </c>
      <c r="D566" t="s">
        <v>531</v>
      </c>
      <c r="E566" t="s">
        <v>89</v>
      </c>
      <c r="H566" t="s">
        <v>29</v>
      </c>
      <c r="I566" t="s">
        <v>121</v>
      </c>
      <c r="V566" t="s">
        <v>3215</v>
      </c>
      <c r="AA566" t="s">
        <v>3197</v>
      </c>
      <c r="AB566" t="s">
        <v>3197</v>
      </c>
      <c r="AC566" t="s">
        <v>3197</v>
      </c>
      <c r="AD566" t="s">
        <v>3197</v>
      </c>
      <c r="AE566" t="s">
        <v>3197</v>
      </c>
      <c r="AF566" t="s">
        <v>3197</v>
      </c>
    </row>
    <row r="567" spans="1:32" ht="17.25" customHeight="1" x14ac:dyDescent="0.25">
      <c r="A567">
        <v>335717</v>
      </c>
      <c r="B567" t="s">
        <v>1874</v>
      </c>
      <c r="C567" t="s">
        <v>497</v>
      </c>
      <c r="D567" t="s">
        <v>520</v>
      </c>
      <c r="E567" t="s">
        <v>89</v>
      </c>
      <c r="H567" t="s">
        <v>29</v>
      </c>
      <c r="I567" t="s">
        <v>121</v>
      </c>
      <c r="V567" t="s">
        <v>3215</v>
      </c>
      <c r="AA567" t="s">
        <v>3197</v>
      </c>
      <c r="AB567" t="s">
        <v>3197</v>
      </c>
      <c r="AC567" t="s">
        <v>3197</v>
      </c>
      <c r="AD567" t="s">
        <v>3197</v>
      </c>
      <c r="AE567" t="s">
        <v>3197</v>
      </c>
      <c r="AF567" t="s">
        <v>3197</v>
      </c>
    </row>
    <row r="568" spans="1:32" ht="17.25" customHeight="1" x14ac:dyDescent="0.25">
      <c r="A568">
        <v>335722</v>
      </c>
      <c r="B568" t="s">
        <v>1291</v>
      </c>
      <c r="C568" t="s">
        <v>328</v>
      </c>
      <c r="D568" t="s">
        <v>323</v>
      </c>
      <c r="E568" t="s">
        <v>89</v>
      </c>
      <c r="H568" t="s">
        <v>29</v>
      </c>
      <c r="I568" t="s">
        <v>121</v>
      </c>
      <c r="V568" t="s">
        <v>3215</v>
      </c>
      <c r="AA568" t="s">
        <v>3197</v>
      </c>
      <c r="AB568" t="s">
        <v>3197</v>
      </c>
      <c r="AC568" t="s">
        <v>3197</v>
      </c>
      <c r="AD568" t="s">
        <v>3197</v>
      </c>
      <c r="AE568" t="s">
        <v>3197</v>
      </c>
      <c r="AF568" t="s">
        <v>3197</v>
      </c>
    </row>
    <row r="569" spans="1:32" ht="17.25" customHeight="1" x14ac:dyDescent="0.25">
      <c r="A569">
        <v>335725</v>
      </c>
      <c r="B569" t="s">
        <v>1292</v>
      </c>
      <c r="C569" t="s">
        <v>697</v>
      </c>
      <c r="D569" t="s">
        <v>358</v>
      </c>
      <c r="E569" t="s">
        <v>89</v>
      </c>
      <c r="H569" t="s">
        <v>29</v>
      </c>
      <c r="I569" t="s">
        <v>121</v>
      </c>
      <c r="V569" t="s">
        <v>3215</v>
      </c>
      <c r="AA569" t="s">
        <v>3197</v>
      </c>
      <c r="AB569" t="s">
        <v>3197</v>
      </c>
      <c r="AC569" t="s">
        <v>3197</v>
      </c>
      <c r="AD569" t="s">
        <v>3197</v>
      </c>
      <c r="AE569" t="s">
        <v>3197</v>
      </c>
      <c r="AF569" t="s">
        <v>3197</v>
      </c>
    </row>
    <row r="570" spans="1:32" ht="17.25" customHeight="1" x14ac:dyDescent="0.25">
      <c r="A570">
        <v>335726</v>
      </c>
      <c r="B570" t="s">
        <v>2077</v>
      </c>
      <c r="C570" t="s">
        <v>262</v>
      </c>
      <c r="D570" t="s">
        <v>277</v>
      </c>
      <c r="E570" t="s">
        <v>89</v>
      </c>
      <c r="H570" t="s">
        <v>29</v>
      </c>
      <c r="I570" t="s">
        <v>121</v>
      </c>
      <c r="V570" t="s">
        <v>3215</v>
      </c>
      <c r="AA570" t="s">
        <v>3197</v>
      </c>
      <c r="AB570" t="s">
        <v>3197</v>
      </c>
      <c r="AC570" t="s">
        <v>3197</v>
      </c>
      <c r="AD570" t="s">
        <v>3197</v>
      </c>
      <c r="AE570" t="s">
        <v>3197</v>
      </c>
      <c r="AF570" t="s">
        <v>3197</v>
      </c>
    </row>
    <row r="571" spans="1:32" ht="17.25" customHeight="1" x14ac:dyDescent="0.25">
      <c r="A571">
        <v>335728</v>
      </c>
      <c r="B571" t="s">
        <v>1293</v>
      </c>
      <c r="C571" t="s">
        <v>383</v>
      </c>
      <c r="D571" t="s">
        <v>1128</v>
      </c>
      <c r="E571" t="s">
        <v>89</v>
      </c>
      <c r="H571" t="s">
        <v>29</v>
      </c>
      <c r="I571" t="s">
        <v>121</v>
      </c>
      <c r="V571" t="s">
        <v>3215</v>
      </c>
      <c r="AA571" t="s">
        <v>3197</v>
      </c>
      <c r="AB571" t="s">
        <v>3197</v>
      </c>
      <c r="AC571" t="s">
        <v>3197</v>
      </c>
      <c r="AD571" t="s">
        <v>3197</v>
      </c>
      <c r="AE571" t="s">
        <v>3197</v>
      </c>
      <c r="AF571" t="s">
        <v>3197</v>
      </c>
    </row>
    <row r="572" spans="1:32" ht="17.25" customHeight="1" x14ac:dyDescent="0.25">
      <c r="A572">
        <v>335729</v>
      </c>
      <c r="B572" t="s">
        <v>2325</v>
      </c>
      <c r="C572" t="s">
        <v>467</v>
      </c>
      <c r="D572" t="s">
        <v>419</v>
      </c>
      <c r="E572" t="s">
        <v>89</v>
      </c>
      <c r="H572" t="s">
        <v>29</v>
      </c>
      <c r="I572" t="s">
        <v>121</v>
      </c>
      <c r="V572" t="s">
        <v>3215</v>
      </c>
      <c r="AA572" t="s">
        <v>3197</v>
      </c>
      <c r="AB572" t="s">
        <v>3197</v>
      </c>
      <c r="AC572" t="s">
        <v>3197</v>
      </c>
      <c r="AD572" t="s">
        <v>3197</v>
      </c>
      <c r="AE572" t="s">
        <v>3197</v>
      </c>
      <c r="AF572" t="s">
        <v>3197</v>
      </c>
    </row>
    <row r="573" spans="1:32" ht="17.25" customHeight="1" x14ac:dyDescent="0.25">
      <c r="A573">
        <v>335735</v>
      </c>
      <c r="B573" t="s">
        <v>2487</v>
      </c>
      <c r="C573" t="s">
        <v>545</v>
      </c>
      <c r="D573" t="s">
        <v>373</v>
      </c>
      <c r="E573" t="s">
        <v>89</v>
      </c>
      <c r="H573" t="s">
        <v>29</v>
      </c>
      <c r="I573" t="s">
        <v>121</v>
      </c>
      <c r="V573" t="s">
        <v>3215</v>
      </c>
      <c r="AA573" t="s">
        <v>3197</v>
      </c>
      <c r="AB573" t="s">
        <v>3197</v>
      </c>
      <c r="AC573" t="s">
        <v>3197</v>
      </c>
      <c r="AD573" t="s">
        <v>3197</v>
      </c>
      <c r="AE573" t="s">
        <v>3197</v>
      </c>
      <c r="AF573" t="s">
        <v>3197</v>
      </c>
    </row>
    <row r="574" spans="1:32" ht="17.25" customHeight="1" x14ac:dyDescent="0.25">
      <c r="A574">
        <v>335744</v>
      </c>
      <c r="B574" t="s">
        <v>2084</v>
      </c>
      <c r="C574" t="s">
        <v>242</v>
      </c>
      <c r="D574" t="s">
        <v>466</v>
      </c>
      <c r="E574" t="s">
        <v>89</v>
      </c>
      <c r="H574" t="s">
        <v>29</v>
      </c>
      <c r="I574" t="s">
        <v>121</v>
      </c>
      <c r="V574" t="s">
        <v>3215</v>
      </c>
      <c r="AA574" t="s">
        <v>3197</v>
      </c>
      <c r="AB574" t="s">
        <v>3197</v>
      </c>
      <c r="AC574" t="s">
        <v>3197</v>
      </c>
      <c r="AD574" t="s">
        <v>3197</v>
      </c>
      <c r="AE574" t="s">
        <v>3197</v>
      </c>
      <c r="AF574" t="s">
        <v>3197</v>
      </c>
    </row>
    <row r="575" spans="1:32" ht="17.25" customHeight="1" x14ac:dyDescent="0.25">
      <c r="A575">
        <v>335748</v>
      </c>
      <c r="B575" t="s">
        <v>1294</v>
      </c>
      <c r="C575" t="s">
        <v>233</v>
      </c>
      <c r="D575" t="s">
        <v>865</v>
      </c>
      <c r="E575" t="s">
        <v>89</v>
      </c>
      <c r="H575" t="s">
        <v>29</v>
      </c>
      <c r="I575" t="s">
        <v>121</v>
      </c>
      <c r="V575" t="s">
        <v>3215</v>
      </c>
      <c r="AA575" t="s">
        <v>3197</v>
      </c>
      <c r="AB575" t="s">
        <v>3197</v>
      </c>
      <c r="AC575" t="s">
        <v>3197</v>
      </c>
      <c r="AD575" t="s">
        <v>3197</v>
      </c>
      <c r="AE575" t="s">
        <v>3197</v>
      </c>
      <c r="AF575" t="s">
        <v>3197</v>
      </c>
    </row>
    <row r="576" spans="1:32" ht="17.25" customHeight="1" x14ac:dyDescent="0.25">
      <c r="A576">
        <v>335752</v>
      </c>
      <c r="B576" t="s">
        <v>1295</v>
      </c>
      <c r="C576" t="s">
        <v>932</v>
      </c>
      <c r="D576" t="s">
        <v>1296</v>
      </c>
      <c r="E576" t="s">
        <v>89</v>
      </c>
      <c r="H576" t="s">
        <v>29</v>
      </c>
      <c r="I576" t="s">
        <v>121</v>
      </c>
      <c r="V576" t="s">
        <v>3215</v>
      </c>
      <c r="AA576" t="s">
        <v>3197</v>
      </c>
      <c r="AB576" t="s">
        <v>3197</v>
      </c>
      <c r="AC576" t="s">
        <v>3197</v>
      </c>
      <c r="AD576" t="s">
        <v>3197</v>
      </c>
      <c r="AE576" t="s">
        <v>3197</v>
      </c>
      <c r="AF576" t="s">
        <v>3197</v>
      </c>
    </row>
    <row r="577" spans="1:32" ht="17.25" customHeight="1" x14ac:dyDescent="0.25">
      <c r="A577">
        <v>335756</v>
      </c>
      <c r="B577" t="s">
        <v>1297</v>
      </c>
      <c r="C577" t="s">
        <v>576</v>
      </c>
      <c r="D577" t="s">
        <v>294</v>
      </c>
      <c r="E577" t="s">
        <v>89</v>
      </c>
      <c r="H577" t="s">
        <v>29</v>
      </c>
      <c r="I577" t="s">
        <v>121</v>
      </c>
      <c r="V577" t="s">
        <v>3215</v>
      </c>
      <c r="AA577" t="s">
        <v>3197</v>
      </c>
      <c r="AB577" t="s">
        <v>3197</v>
      </c>
      <c r="AC577" t="s">
        <v>3197</v>
      </c>
      <c r="AD577" t="s">
        <v>3197</v>
      </c>
      <c r="AE577" t="s">
        <v>3197</v>
      </c>
      <c r="AF577" t="s">
        <v>3197</v>
      </c>
    </row>
    <row r="578" spans="1:32" ht="17.25" customHeight="1" x14ac:dyDescent="0.25">
      <c r="A578">
        <v>335758</v>
      </c>
      <c r="B578" t="s">
        <v>1298</v>
      </c>
      <c r="C578" t="s">
        <v>258</v>
      </c>
      <c r="D578" t="s">
        <v>373</v>
      </c>
      <c r="E578" t="s">
        <v>89</v>
      </c>
      <c r="H578" t="s">
        <v>29</v>
      </c>
      <c r="I578" t="s">
        <v>121</v>
      </c>
      <c r="V578" t="s">
        <v>3215</v>
      </c>
      <c r="AA578" t="s">
        <v>3197</v>
      </c>
      <c r="AB578" t="s">
        <v>3197</v>
      </c>
      <c r="AC578" t="s">
        <v>3197</v>
      </c>
      <c r="AD578" t="s">
        <v>3197</v>
      </c>
      <c r="AE578" t="s">
        <v>3197</v>
      </c>
      <c r="AF578" t="s">
        <v>3197</v>
      </c>
    </row>
    <row r="579" spans="1:32" ht="17.25" customHeight="1" x14ac:dyDescent="0.25">
      <c r="A579">
        <v>335761</v>
      </c>
      <c r="B579" t="s">
        <v>2105</v>
      </c>
      <c r="C579" t="s">
        <v>621</v>
      </c>
      <c r="D579" t="s">
        <v>403</v>
      </c>
      <c r="E579" t="s">
        <v>89</v>
      </c>
      <c r="H579" t="s">
        <v>29</v>
      </c>
      <c r="I579" t="s">
        <v>121</v>
      </c>
      <c r="V579" t="s">
        <v>3215</v>
      </c>
      <c r="AA579" t="s">
        <v>3197</v>
      </c>
      <c r="AB579" t="s">
        <v>3197</v>
      </c>
      <c r="AC579" t="s">
        <v>3197</v>
      </c>
      <c r="AD579" t="s">
        <v>3197</v>
      </c>
      <c r="AE579" t="s">
        <v>3197</v>
      </c>
      <c r="AF579" t="s">
        <v>3197</v>
      </c>
    </row>
    <row r="580" spans="1:32" ht="17.25" customHeight="1" x14ac:dyDescent="0.25">
      <c r="A580">
        <v>335767</v>
      </c>
      <c r="B580" t="s">
        <v>1299</v>
      </c>
      <c r="C580" t="s">
        <v>1300</v>
      </c>
      <c r="D580" t="s">
        <v>851</v>
      </c>
      <c r="E580" t="s">
        <v>89</v>
      </c>
      <c r="H580" t="s">
        <v>29</v>
      </c>
      <c r="I580" t="s">
        <v>121</v>
      </c>
      <c r="V580" t="s">
        <v>3215</v>
      </c>
      <c r="AA580" t="s">
        <v>3197</v>
      </c>
      <c r="AB580" t="s">
        <v>3197</v>
      </c>
      <c r="AC580" t="s">
        <v>3197</v>
      </c>
      <c r="AD580" t="s">
        <v>3197</v>
      </c>
      <c r="AE580" t="s">
        <v>3197</v>
      </c>
      <c r="AF580" t="s">
        <v>3197</v>
      </c>
    </row>
    <row r="581" spans="1:32" ht="17.25" customHeight="1" x14ac:dyDescent="0.25">
      <c r="A581">
        <v>335770</v>
      </c>
      <c r="B581" t="s">
        <v>1301</v>
      </c>
      <c r="C581" t="s">
        <v>541</v>
      </c>
      <c r="D581" t="s">
        <v>378</v>
      </c>
      <c r="E581" t="s">
        <v>89</v>
      </c>
      <c r="H581" t="s">
        <v>29</v>
      </c>
      <c r="I581" t="s">
        <v>121</v>
      </c>
      <c r="V581" t="s">
        <v>3215</v>
      </c>
      <c r="AA581" t="s">
        <v>3197</v>
      </c>
      <c r="AB581" t="s">
        <v>3197</v>
      </c>
      <c r="AC581" t="s">
        <v>3197</v>
      </c>
      <c r="AD581" t="s">
        <v>3197</v>
      </c>
      <c r="AE581" t="s">
        <v>3197</v>
      </c>
      <c r="AF581" t="s">
        <v>3197</v>
      </c>
    </row>
    <row r="582" spans="1:32" ht="17.25" customHeight="1" x14ac:dyDescent="0.25">
      <c r="A582">
        <v>335774</v>
      </c>
      <c r="B582" t="s">
        <v>2216</v>
      </c>
      <c r="C582" t="s">
        <v>2217</v>
      </c>
      <c r="D582" t="s">
        <v>1721</v>
      </c>
      <c r="E582" t="s">
        <v>89</v>
      </c>
      <c r="H582" t="s">
        <v>29</v>
      </c>
      <c r="I582" t="s">
        <v>121</v>
      </c>
      <c r="V582" t="s">
        <v>3215</v>
      </c>
      <c r="AA582" t="s">
        <v>3197</v>
      </c>
      <c r="AB582" t="s">
        <v>3197</v>
      </c>
      <c r="AC582" t="s">
        <v>3197</v>
      </c>
      <c r="AD582" t="s">
        <v>3197</v>
      </c>
      <c r="AE582" t="s">
        <v>3197</v>
      </c>
      <c r="AF582" t="s">
        <v>3197</v>
      </c>
    </row>
    <row r="583" spans="1:32" ht="17.25" customHeight="1" x14ac:dyDescent="0.25">
      <c r="A583">
        <v>335778</v>
      </c>
      <c r="B583" t="s">
        <v>2365</v>
      </c>
      <c r="C583" t="s">
        <v>291</v>
      </c>
      <c r="D583" t="s">
        <v>599</v>
      </c>
      <c r="E583" t="s">
        <v>89</v>
      </c>
      <c r="H583" t="s">
        <v>29</v>
      </c>
      <c r="I583" t="s">
        <v>121</v>
      </c>
      <c r="V583" t="s">
        <v>3215</v>
      </c>
      <c r="AA583" t="s">
        <v>3197</v>
      </c>
      <c r="AB583" t="s">
        <v>3197</v>
      </c>
      <c r="AC583" t="s">
        <v>3197</v>
      </c>
      <c r="AD583" t="s">
        <v>3197</v>
      </c>
      <c r="AE583" t="s">
        <v>3197</v>
      </c>
      <c r="AF583" t="s">
        <v>3197</v>
      </c>
    </row>
    <row r="584" spans="1:32" ht="17.25" customHeight="1" x14ac:dyDescent="0.25">
      <c r="A584">
        <v>335786</v>
      </c>
      <c r="B584" t="s">
        <v>1953</v>
      </c>
      <c r="C584" t="s">
        <v>357</v>
      </c>
      <c r="D584" t="s">
        <v>472</v>
      </c>
      <c r="E584" t="s">
        <v>89</v>
      </c>
      <c r="H584" t="s">
        <v>29</v>
      </c>
      <c r="I584" t="s">
        <v>121</v>
      </c>
      <c r="V584" t="s">
        <v>3215</v>
      </c>
      <c r="AA584" t="s">
        <v>3197</v>
      </c>
      <c r="AB584" t="s">
        <v>3197</v>
      </c>
      <c r="AC584" t="s">
        <v>3197</v>
      </c>
      <c r="AD584" t="s">
        <v>3197</v>
      </c>
      <c r="AE584" t="s">
        <v>3197</v>
      </c>
      <c r="AF584" t="s">
        <v>3197</v>
      </c>
    </row>
    <row r="585" spans="1:32" ht="17.25" customHeight="1" x14ac:dyDescent="0.25">
      <c r="A585">
        <v>335792</v>
      </c>
      <c r="B585" t="s">
        <v>2237</v>
      </c>
      <c r="C585" t="s">
        <v>258</v>
      </c>
      <c r="D585" t="s">
        <v>2238</v>
      </c>
      <c r="E585" t="s">
        <v>89</v>
      </c>
      <c r="H585" t="s">
        <v>29</v>
      </c>
      <c r="I585" t="s">
        <v>121</v>
      </c>
      <c r="V585" t="s">
        <v>3215</v>
      </c>
      <c r="AA585" t="s">
        <v>3197</v>
      </c>
      <c r="AB585" t="s">
        <v>3197</v>
      </c>
      <c r="AC585" t="s">
        <v>3197</v>
      </c>
      <c r="AD585" t="s">
        <v>3197</v>
      </c>
      <c r="AE585" t="s">
        <v>3197</v>
      </c>
      <c r="AF585" t="s">
        <v>3197</v>
      </c>
    </row>
    <row r="586" spans="1:32" ht="17.25" customHeight="1" x14ac:dyDescent="0.25">
      <c r="A586">
        <v>335797</v>
      </c>
      <c r="B586" t="s">
        <v>1302</v>
      </c>
      <c r="C586" t="s">
        <v>242</v>
      </c>
      <c r="D586" t="s">
        <v>698</v>
      </c>
      <c r="E586" t="s">
        <v>89</v>
      </c>
      <c r="H586" t="s">
        <v>29</v>
      </c>
      <c r="I586" t="s">
        <v>121</v>
      </c>
      <c r="V586" t="s">
        <v>3215</v>
      </c>
      <c r="AA586" t="s">
        <v>3197</v>
      </c>
      <c r="AB586" t="s">
        <v>3197</v>
      </c>
      <c r="AC586" t="s">
        <v>3197</v>
      </c>
      <c r="AD586" t="s">
        <v>3197</v>
      </c>
      <c r="AE586" t="s">
        <v>3197</v>
      </c>
      <c r="AF586" t="s">
        <v>3197</v>
      </c>
    </row>
    <row r="587" spans="1:32" ht="17.25" customHeight="1" x14ac:dyDescent="0.25">
      <c r="A587">
        <v>335799</v>
      </c>
      <c r="B587" t="s">
        <v>1303</v>
      </c>
      <c r="C587" t="s">
        <v>225</v>
      </c>
      <c r="D587" t="s">
        <v>519</v>
      </c>
      <c r="E587" t="s">
        <v>89</v>
      </c>
      <c r="H587" t="s">
        <v>29</v>
      </c>
      <c r="I587" t="s">
        <v>121</v>
      </c>
      <c r="V587" t="s">
        <v>3215</v>
      </c>
      <c r="AA587" t="s">
        <v>3197</v>
      </c>
      <c r="AB587" t="s">
        <v>3197</v>
      </c>
      <c r="AC587" t="s">
        <v>3197</v>
      </c>
      <c r="AD587" t="s">
        <v>3197</v>
      </c>
      <c r="AE587" t="s">
        <v>3197</v>
      </c>
      <c r="AF587" t="s">
        <v>3197</v>
      </c>
    </row>
    <row r="588" spans="1:32" ht="17.25" customHeight="1" x14ac:dyDescent="0.25">
      <c r="A588">
        <v>335800</v>
      </c>
      <c r="B588" t="s">
        <v>1304</v>
      </c>
      <c r="C588" t="s">
        <v>389</v>
      </c>
      <c r="D588" t="s">
        <v>378</v>
      </c>
      <c r="E588" t="s">
        <v>89</v>
      </c>
      <c r="H588" t="s">
        <v>29</v>
      </c>
      <c r="I588" t="s">
        <v>121</v>
      </c>
      <c r="V588" t="s">
        <v>3215</v>
      </c>
      <c r="AA588" t="s">
        <v>3197</v>
      </c>
      <c r="AB588" t="s">
        <v>3197</v>
      </c>
      <c r="AC588" t="s">
        <v>3197</v>
      </c>
      <c r="AD588" t="s">
        <v>3197</v>
      </c>
      <c r="AE588" t="s">
        <v>3197</v>
      </c>
      <c r="AF588" t="s">
        <v>3197</v>
      </c>
    </row>
    <row r="589" spans="1:32" ht="17.25" customHeight="1" x14ac:dyDescent="0.25">
      <c r="A589">
        <v>335802</v>
      </c>
      <c r="B589" t="s">
        <v>1875</v>
      </c>
      <c r="C589" t="s">
        <v>299</v>
      </c>
      <c r="D589" t="s">
        <v>454</v>
      </c>
      <c r="E589" t="s">
        <v>90</v>
      </c>
      <c r="H589" t="s">
        <v>29</v>
      </c>
      <c r="I589" t="s">
        <v>121</v>
      </c>
      <c r="V589" t="s">
        <v>3215</v>
      </c>
      <c r="AA589" t="s">
        <v>3197</v>
      </c>
      <c r="AB589" t="s">
        <v>3197</v>
      </c>
      <c r="AC589" t="s">
        <v>3197</v>
      </c>
      <c r="AD589" t="s">
        <v>3197</v>
      </c>
      <c r="AE589" t="s">
        <v>3197</v>
      </c>
      <c r="AF589" t="s">
        <v>3197</v>
      </c>
    </row>
    <row r="590" spans="1:32" ht="17.25" customHeight="1" x14ac:dyDescent="0.25">
      <c r="A590">
        <v>335809</v>
      </c>
      <c r="B590" t="s">
        <v>1876</v>
      </c>
      <c r="C590" t="s">
        <v>525</v>
      </c>
      <c r="D590" t="s">
        <v>1375</v>
      </c>
      <c r="E590" t="s">
        <v>90</v>
      </c>
      <c r="H590" t="s">
        <v>29</v>
      </c>
      <c r="I590" t="s">
        <v>121</v>
      </c>
      <c r="V590" t="s">
        <v>3215</v>
      </c>
      <c r="AA590" t="s">
        <v>3197</v>
      </c>
      <c r="AB590" t="s">
        <v>3197</v>
      </c>
      <c r="AC590" t="s">
        <v>3197</v>
      </c>
      <c r="AD590" t="s">
        <v>3197</v>
      </c>
      <c r="AE590" t="s">
        <v>3197</v>
      </c>
      <c r="AF590" t="s">
        <v>3197</v>
      </c>
    </row>
    <row r="591" spans="1:32" ht="17.25" customHeight="1" x14ac:dyDescent="0.25">
      <c r="A591">
        <v>335810</v>
      </c>
      <c r="B591" t="s">
        <v>2218</v>
      </c>
      <c r="C591" t="s">
        <v>656</v>
      </c>
      <c r="D591" t="s">
        <v>2219</v>
      </c>
      <c r="E591" t="s">
        <v>90</v>
      </c>
      <c r="H591" t="s">
        <v>29</v>
      </c>
      <c r="I591" t="s">
        <v>121</v>
      </c>
      <c r="V591" t="s">
        <v>3215</v>
      </c>
      <c r="AA591" t="s">
        <v>3197</v>
      </c>
      <c r="AB591" t="s">
        <v>3197</v>
      </c>
      <c r="AC591" t="s">
        <v>3197</v>
      </c>
      <c r="AD591" t="s">
        <v>3197</v>
      </c>
      <c r="AE591" t="s">
        <v>3197</v>
      </c>
      <c r="AF591" t="s">
        <v>3197</v>
      </c>
    </row>
    <row r="592" spans="1:32" ht="17.25" customHeight="1" x14ac:dyDescent="0.25">
      <c r="A592">
        <v>335816</v>
      </c>
      <c r="B592" t="s">
        <v>1305</v>
      </c>
      <c r="C592" t="s">
        <v>387</v>
      </c>
      <c r="D592" t="s">
        <v>679</v>
      </c>
      <c r="E592" t="s">
        <v>90</v>
      </c>
      <c r="H592" t="s">
        <v>29</v>
      </c>
      <c r="I592" t="s">
        <v>121</v>
      </c>
      <c r="V592" t="s">
        <v>3215</v>
      </c>
      <c r="AA592" t="s">
        <v>3197</v>
      </c>
      <c r="AB592" t="s">
        <v>3197</v>
      </c>
      <c r="AC592" t="s">
        <v>3197</v>
      </c>
      <c r="AD592" t="s">
        <v>3197</v>
      </c>
      <c r="AE592" t="s">
        <v>3197</v>
      </c>
      <c r="AF592" t="s">
        <v>3197</v>
      </c>
    </row>
    <row r="593" spans="1:32" ht="17.25" customHeight="1" x14ac:dyDescent="0.25">
      <c r="A593">
        <v>335822</v>
      </c>
      <c r="B593" t="s">
        <v>1877</v>
      </c>
      <c r="C593" t="s">
        <v>242</v>
      </c>
      <c r="D593" t="s">
        <v>1162</v>
      </c>
      <c r="E593" t="s">
        <v>90</v>
      </c>
      <c r="H593" t="s">
        <v>29</v>
      </c>
      <c r="I593" t="s">
        <v>121</v>
      </c>
      <c r="V593" t="s">
        <v>3215</v>
      </c>
      <c r="AA593" t="s">
        <v>3197</v>
      </c>
      <c r="AB593" t="s">
        <v>3197</v>
      </c>
      <c r="AC593" t="s">
        <v>3197</v>
      </c>
      <c r="AD593" t="s">
        <v>3197</v>
      </c>
      <c r="AE593" t="s">
        <v>3197</v>
      </c>
      <c r="AF593" t="s">
        <v>3197</v>
      </c>
    </row>
    <row r="594" spans="1:32" ht="17.25" customHeight="1" x14ac:dyDescent="0.25">
      <c r="A594">
        <v>335824</v>
      </c>
      <c r="B594" t="s">
        <v>1878</v>
      </c>
      <c r="C594" t="s">
        <v>361</v>
      </c>
      <c r="D594" t="s">
        <v>435</v>
      </c>
      <c r="E594" t="s">
        <v>90</v>
      </c>
      <c r="H594" t="s">
        <v>29</v>
      </c>
      <c r="I594" t="s">
        <v>121</v>
      </c>
      <c r="V594" t="s">
        <v>3215</v>
      </c>
      <c r="AA594" t="s">
        <v>3197</v>
      </c>
      <c r="AB594" t="s">
        <v>3197</v>
      </c>
      <c r="AC594" t="s">
        <v>3197</v>
      </c>
      <c r="AD594" t="s">
        <v>3197</v>
      </c>
      <c r="AE594" t="s">
        <v>3197</v>
      </c>
      <c r="AF594" t="s">
        <v>3197</v>
      </c>
    </row>
    <row r="595" spans="1:32" ht="17.25" customHeight="1" x14ac:dyDescent="0.25">
      <c r="A595">
        <v>335826</v>
      </c>
      <c r="B595" t="s">
        <v>1306</v>
      </c>
      <c r="C595" t="s">
        <v>242</v>
      </c>
      <c r="D595" t="s">
        <v>235</v>
      </c>
      <c r="E595" t="s">
        <v>90</v>
      </c>
      <c r="H595" t="s">
        <v>29</v>
      </c>
      <c r="I595" t="s">
        <v>121</v>
      </c>
      <c r="V595" t="s">
        <v>3215</v>
      </c>
      <c r="AA595" t="s">
        <v>3197</v>
      </c>
      <c r="AB595" t="s">
        <v>3197</v>
      </c>
      <c r="AC595" t="s">
        <v>3197</v>
      </c>
      <c r="AD595" t="s">
        <v>3197</v>
      </c>
      <c r="AE595" t="s">
        <v>3197</v>
      </c>
      <c r="AF595" t="s">
        <v>3197</v>
      </c>
    </row>
    <row r="596" spans="1:32" ht="17.25" customHeight="1" x14ac:dyDescent="0.25">
      <c r="A596">
        <v>335827</v>
      </c>
      <c r="B596" t="s">
        <v>1307</v>
      </c>
      <c r="C596" t="s">
        <v>242</v>
      </c>
      <c r="D596" t="s">
        <v>295</v>
      </c>
      <c r="E596" t="s">
        <v>90</v>
      </c>
      <c r="H596" t="s">
        <v>29</v>
      </c>
      <c r="I596" t="s">
        <v>121</v>
      </c>
      <c r="V596" t="s">
        <v>3215</v>
      </c>
      <c r="AA596" t="s">
        <v>3197</v>
      </c>
      <c r="AB596" t="s">
        <v>3197</v>
      </c>
      <c r="AC596" t="s">
        <v>3197</v>
      </c>
      <c r="AD596" t="s">
        <v>3197</v>
      </c>
      <c r="AE596" t="s">
        <v>3197</v>
      </c>
      <c r="AF596" t="s">
        <v>3197</v>
      </c>
    </row>
    <row r="597" spans="1:32" ht="17.25" customHeight="1" x14ac:dyDescent="0.25">
      <c r="A597">
        <v>335828</v>
      </c>
      <c r="B597" t="s">
        <v>1308</v>
      </c>
      <c r="C597" t="s">
        <v>248</v>
      </c>
      <c r="D597" t="s">
        <v>578</v>
      </c>
      <c r="E597" t="s">
        <v>90</v>
      </c>
      <c r="H597" t="s">
        <v>29</v>
      </c>
      <c r="I597" t="s">
        <v>121</v>
      </c>
      <c r="V597" t="s">
        <v>3215</v>
      </c>
      <c r="AA597" t="s">
        <v>3197</v>
      </c>
      <c r="AB597" t="s">
        <v>3197</v>
      </c>
      <c r="AC597" t="s">
        <v>3197</v>
      </c>
      <c r="AD597" t="s">
        <v>3197</v>
      </c>
      <c r="AE597" t="s">
        <v>3197</v>
      </c>
      <c r="AF597" t="s">
        <v>3197</v>
      </c>
    </row>
    <row r="598" spans="1:32" ht="17.25" customHeight="1" x14ac:dyDescent="0.25">
      <c r="A598">
        <v>335829</v>
      </c>
      <c r="B598" t="s">
        <v>2311</v>
      </c>
      <c r="C598" t="s">
        <v>345</v>
      </c>
      <c r="D598" t="s">
        <v>1106</v>
      </c>
      <c r="E598" t="s">
        <v>90</v>
      </c>
      <c r="H598" t="s">
        <v>29</v>
      </c>
      <c r="I598" t="s">
        <v>121</v>
      </c>
      <c r="V598" t="s">
        <v>3215</v>
      </c>
      <c r="AA598" t="s">
        <v>3197</v>
      </c>
      <c r="AB598" t="s">
        <v>3197</v>
      </c>
      <c r="AC598" t="s">
        <v>3197</v>
      </c>
      <c r="AD598" t="s">
        <v>3197</v>
      </c>
      <c r="AE598" t="s">
        <v>3197</v>
      </c>
      <c r="AF598" t="s">
        <v>3197</v>
      </c>
    </row>
    <row r="599" spans="1:32" ht="17.25" customHeight="1" x14ac:dyDescent="0.25">
      <c r="A599">
        <v>335837</v>
      </c>
      <c r="B599" t="s">
        <v>1963</v>
      </c>
      <c r="C599" t="s">
        <v>242</v>
      </c>
      <c r="D599" t="s">
        <v>472</v>
      </c>
      <c r="E599" t="s">
        <v>90</v>
      </c>
      <c r="H599" t="s">
        <v>29</v>
      </c>
      <c r="I599" t="s">
        <v>121</v>
      </c>
      <c r="V599" t="s">
        <v>3215</v>
      </c>
      <c r="AA599" t="s">
        <v>3197</v>
      </c>
      <c r="AB599" t="s">
        <v>3197</v>
      </c>
      <c r="AC599" t="s">
        <v>3197</v>
      </c>
      <c r="AD599" t="s">
        <v>3197</v>
      </c>
      <c r="AE599" t="s">
        <v>3197</v>
      </c>
      <c r="AF599" t="s">
        <v>3197</v>
      </c>
    </row>
    <row r="600" spans="1:32" ht="17.25" customHeight="1" x14ac:dyDescent="0.25">
      <c r="A600">
        <v>335838</v>
      </c>
      <c r="B600" t="s">
        <v>1309</v>
      </c>
      <c r="C600" t="s">
        <v>225</v>
      </c>
      <c r="D600" t="s">
        <v>436</v>
      </c>
      <c r="E600" t="s">
        <v>90</v>
      </c>
      <c r="H600" t="s">
        <v>29</v>
      </c>
      <c r="I600" t="s">
        <v>121</v>
      </c>
      <c r="V600" t="s">
        <v>3215</v>
      </c>
      <c r="AA600" t="s">
        <v>3197</v>
      </c>
      <c r="AB600" t="s">
        <v>3197</v>
      </c>
      <c r="AC600" t="s">
        <v>3197</v>
      </c>
      <c r="AD600" t="s">
        <v>3197</v>
      </c>
      <c r="AE600" t="s">
        <v>3197</v>
      </c>
      <c r="AF600" t="s">
        <v>3197</v>
      </c>
    </row>
    <row r="601" spans="1:32" ht="17.25" customHeight="1" x14ac:dyDescent="0.25">
      <c r="A601">
        <v>335842</v>
      </c>
      <c r="B601" t="s">
        <v>1310</v>
      </c>
      <c r="C601" t="s">
        <v>320</v>
      </c>
      <c r="D601" t="s">
        <v>429</v>
      </c>
      <c r="E601" t="s">
        <v>90</v>
      </c>
      <c r="H601" t="s">
        <v>29</v>
      </c>
      <c r="I601" t="s">
        <v>121</v>
      </c>
      <c r="V601" t="s">
        <v>3215</v>
      </c>
      <c r="AA601" t="s">
        <v>3197</v>
      </c>
      <c r="AB601" t="s">
        <v>3197</v>
      </c>
      <c r="AC601" t="s">
        <v>3197</v>
      </c>
      <c r="AD601" t="s">
        <v>3197</v>
      </c>
      <c r="AE601" t="s">
        <v>3197</v>
      </c>
      <c r="AF601" t="s">
        <v>3197</v>
      </c>
    </row>
    <row r="602" spans="1:32" ht="17.25" customHeight="1" x14ac:dyDescent="0.25">
      <c r="A602">
        <v>335844</v>
      </c>
      <c r="B602" t="s">
        <v>1879</v>
      </c>
      <c r="C602" t="s">
        <v>225</v>
      </c>
      <c r="D602" t="s">
        <v>1880</v>
      </c>
      <c r="E602" t="s">
        <v>89</v>
      </c>
      <c r="H602" t="s">
        <v>29</v>
      </c>
      <c r="I602" t="s">
        <v>121</v>
      </c>
      <c r="V602" t="s">
        <v>3215</v>
      </c>
      <c r="AA602" t="s">
        <v>3197</v>
      </c>
      <c r="AB602" t="s">
        <v>3197</v>
      </c>
      <c r="AC602" t="s">
        <v>3197</v>
      </c>
      <c r="AD602" t="s">
        <v>3197</v>
      </c>
      <c r="AE602" t="s">
        <v>3197</v>
      </c>
      <c r="AF602" t="s">
        <v>3197</v>
      </c>
    </row>
    <row r="603" spans="1:32" ht="17.25" customHeight="1" x14ac:dyDescent="0.25">
      <c r="A603">
        <v>335847</v>
      </c>
      <c r="B603" t="s">
        <v>1311</v>
      </c>
      <c r="C603" t="s">
        <v>1312</v>
      </c>
      <c r="D603" t="s">
        <v>1313</v>
      </c>
      <c r="E603" t="s">
        <v>89</v>
      </c>
      <c r="H603" t="s">
        <v>29</v>
      </c>
      <c r="I603" t="s">
        <v>121</v>
      </c>
      <c r="V603" t="s">
        <v>3215</v>
      </c>
      <c r="AA603" t="s">
        <v>3197</v>
      </c>
      <c r="AB603" t="s">
        <v>3197</v>
      </c>
      <c r="AC603" t="s">
        <v>3197</v>
      </c>
      <c r="AD603" t="s">
        <v>3197</v>
      </c>
      <c r="AE603" t="s">
        <v>3197</v>
      </c>
      <c r="AF603" t="s">
        <v>3197</v>
      </c>
    </row>
    <row r="604" spans="1:32" ht="17.25" customHeight="1" x14ac:dyDescent="0.25">
      <c r="A604">
        <v>335848</v>
      </c>
      <c r="B604" t="s">
        <v>1314</v>
      </c>
      <c r="C604" t="s">
        <v>225</v>
      </c>
      <c r="D604" t="s">
        <v>724</v>
      </c>
      <c r="E604" t="s">
        <v>89</v>
      </c>
      <c r="H604" t="s">
        <v>29</v>
      </c>
      <c r="I604" t="s">
        <v>121</v>
      </c>
      <c r="V604" t="s">
        <v>3215</v>
      </c>
      <c r="AA604" t="s">
        <v>3197</v>
      </c>
      <c r="AB604" t="s">
        <v>3197</v>
      </c>
      <c r="AC604" t="s">
        <v>3197</v>
      </c>
      <c r="AD604" t="s">
        <v>3197</v>
      </c>
      <c r="AE604" t="s">
        <v>3197</v>
      </c>
      <c r="AF604" t="s">
        <v>3197</v>
      </c>
    </row>
    <row r="605" spans="1:32" ht="17.25" customHeight="1" x14ac:dyDescent="0.25">
      <c r="A605">
        <v>335849</v>
      </c>
      <c r="B605" t="s">
        <v>1315</v>
      </c>
      <c r="C605" t="s">
        <v>242</v>
      </c>
      <c r="D605" t="s">
        <v>566</v>
      </c>
      <c r="E605" t="s">
        <v>89</v>
      </c>
      <c r="H605" t="s">
        <v>29</v>
      </c>
      <c r="I605" t="s">
        <v>121</v>
      </c>
      <c r="V605" t="s">
        <v>3215</v>
      </c>
      <c r="AA605" t="s">
        <v>3197</v>
      </c>
      <c r="AB605" t="s">
        <v>3197</v>
      </c>
      <c r="AC605" t="s">
        <v>3197</v>
      </c>
      <c r="AD605" t="s">
        <v>3197</v>
      </c>
      <c r="AE605" t="s">
        <v>3197</v>
      </c>
      <c r="AF605" t="s">
        <v>3197</v>
      </c>
    </row>
    <row r="606" spans="1:32" ht="17.25" customHeight="1" x14ac:dyDescent="0.25">
      <c r="A606">
        <v>335853</v>
      </c>
      <c r="B606" t="s">
        <v>1316</v>
      </c>
      <c r="C606" t="s">
        <v>225</v>
      </c>
      <c r="D606" t="s">
        <v>773</v>
      </c>
      <c r="E606" t="s">
        <v>89</v>
      </c>
      <c r="H606" t="s">
        <v>29</v>
      </c>
      <c r="I606" t="s">
        <v>121</v>
      </c>
      <c r="V606" t="s">
        <v>3215</v>
      </c>
      <c r="AA606" t="s">
        <v>3197</v>
      </c>
      <c r="AB606" t="s">
        <v>3197</v>
      </c>
      <c r="AC606" t="s">
        <v>3197</v>
      </c>
      <c r="AD606" t="s">
        <v>3197</v>
      </c>
      <c r="AE606" t="s">
        <v>3197</v>
      </c>
      <c r="AF606" t="s">
        <v>3197</v>
      </c>
    </row>
    <row r="607" spans="1:32" ht="17.25" customHeight="1" x14ac:dyDescent="0.25">
      <c r="A607">
        <v>335860</v>
      </c>
      <c r="B607" t="s">
        <v>1317</v>
      </c>
      <c r="C607" t="s">
        <v>603</v>
      </c>
      <c r="D607" t="s">
        <v>875</v>
      </c>
      <c r="E607" t="s">
        <v>89</v>
      </c>
      <c r="H607" t="s">
        <v>29</v>
      </c>
      <c r="I607" t="s">
        <v>121</v>
      </c>
      <c r="V607" t="s">
        <v>3215</v>
      </c>
      <c r="AA607" t="s">
        <v>3197</v>
      </c>
      <c r="AB607" t="s">
        <v>3197</v>
      </c>
      <c r="AC607" t="s">
        <v>3197</v>
      </c>
      <c r="AD607" t="s">
        <v>3197</v>
      </c>
      <c r="AE607" t="s">
        <v>3197</v>
      </c>
      <c r="AF607" t="s">
        <v>3197</v>
      </c>
    </row>
    <row r="608" spans="1:32" ht="17.25" customHeight="1" x14ac:dyDescent="0.25">
      <c r="A608">
        <v>335861</v>
      </c>
      <c r="B608" t="s">
        <v>1318</v>
      </c>
      <c r="C608" t="s">
        <v>262</v>
      </c>
      <c r="D608" t="s">
        <v>235</v>
      </c>
      <c r="E608" t="s">
        <v>89</v>
      </c>
      <c r="H608" t="s">
        <v>29</v>
      </c>
      <c r="I608" t="s">
        <v>121</v>
      </c>
      <c r="V608" t="s">
        <v>3215</v>
      </c>
      <c r="AA608" t="s">
        <v>3197</v>
      </c>
      <c r="AB608" t="s">
        <v>3197</v>
      </c>
      <c r="AC608" t="s">
        <v>3197</v>
      </c>
      <c r="AD608" t="s">
        <v>3197</v>
      </c>
      <c r="AE608" t="s">
        <v>3197</v>
      </c>
      <c r="AF608" t="s">
        <v>3197</v>
      </c>
    </row>
    <row r="609" spans="1:32" ht="17.25" customHeight="1" x14ac:dyDescent="0.25">
      <c r="A609">
        <v>335863</v>
      </c>
      <c r="B609" t="s">
        <v>1319</v>
      </c>
      <c r="C609" t="s">
        <v>1320</v>
      </c>
      <c r="D609" t="s">
        <v>247</v>
      </c>
      <c r="E609" t="s">
        <v>89</v>
      </c>
      <c r="H609" t="s">
        <v>29</v>
      </c>
      <c r="I609" t="s">
        <v>121</v>
      </c>
      <c r="V609" t="s">
        <v>3215</v>
      </c>
      <c r="AA609" t="s">
        <v>3197</v>
      </c>
      <c r="AB609" t="s">
        <v>3197</v>
      </c>
      <c r="AC609" t="s">
        <v>3197</v>
      </c>
      <c r="AD609" t="s">
        <v>3197</v>
      </c>
      <c r="AE609" t="s">
        <v>3197</v>
      </c>
      <c r="AF609" t="s">
        <v>3197</v>
      </c>
    </row>
    <row r="610" spans="1:32" ht="17.25" customHeight="1" x14ac:dyDescent="0.25">
      <c r="A610">
        <v>335864</v>
      </c>
      <c r="B610" t="s">
        <v>1921</v>
      </c>
      <c r="C610" t="s">
        <v>233</v>
      </c>
      <c r="D610" t="s">
        <v>315</v>
      </c>
      <c r="E610" t="s">
        <v>89</v>
      </c>
      <c r="H610" t="s">
        <v>29</v>
      </c>
      <c r="I610" t="s">
        <v>121</v>
      </c>
      <c r="V610" t="s">
        <v>3215</v>
      </c>
      <c r="AA610" t="s">
        <v>3197</v>
      </c>
      <c r="AB610" t="s">
        <v>3197</v>
      </c>
      <c r="AC610" t="s">
        <v>3197</v>
      </c>
      <c r="AD610" t="s">
        <v>3197</v>
      </c>
      <c r="AE610" t="s">
        <v>3197</v>
      </c>
      <c r="AF610" t="s">
        <v>3197</v>
      </c>
    </row>
    <row r="611" spans="1:32" ht="17.25" customHeight="1" x14ac:dyDescent="0.25">
      <c r="A611">
        <v>335866</v>
      </c>
      <c r="B611" t="s">
        <v>2078</v>
      </c>
      <c r="C611" t="s">
        <v>521</v>
      </c>
      <c r="D611" t="s">
        <v>668</v>
      </c>
      <c r="E611" t="s">
        <v>89</v>
      </c>
      <c r="H611" t="s">
        <v>29</v>
      </c>
      <c r="I611" t="s">
        <v>121</v>
      </c>
      <c r="V611" t="s">
        <v>3215</v>
      </c>
      <c r="AA611" t="s">
        <v>3197</v>
      </c>
      <c r="AB611" t="s">
        <v>3197</v>
      </c>
      <c r="AC611" t="s">
        <v>3197</v>
      </c>
      <c r="AD611" t="s">
        <v>3197</v>
      </c>
      <c r="AE611" t="s">
        <v>3197</v>
      </c>
      <c r="AF611" t="s">
        <v>3197</v>
      </c>
    </row>
    <row r="612" spans="1:32" ht="17.25" customHeight="1" x14ac:dyDescent="0.25">
      <c r="A612">
        <v>335869</v>
      </c>
      <c r="B612" t="s">
        <v>1321</v>
      </c>
      <c r="C612" t="s">
        <v>857</v>
      </c>
      <c r="D612" t="s">
        <v>667</v>
      </c>
      <c r="E612" t="s">
        <v>89</v>
      </c>
      <c r="H612" t="s">
        <v>29</v>
      </c>
      <c r="I612" t="s">
        <v>121</v>
      </c>
      <c r="V612" t="s">
        <v>3215</v>
      </c>
      <c r="AA612" t="s">
        <v>3197</v>
      </c>
      <c r="AB612" t="s">
        <v>3197</v>
      </c>
      <c r="AC612" t="s">
        <v>3197</v>
      </c>
      <c r="AD612" t="s">
        <v>3197</v>
      </c>
      <c r="AE612" t="s">
        <v>3197</v>
      </c>
      <c r="AF612" t="s">
        <v>3197</v>
      </c>
    </row>
    <row r="613" spans="1:32" ht="17.25" customHeight="1" x14ac:dyDescent="0.25">
      <c r="A613">
        <v>335871</v>
      </c>
      <c r="B613" t="s">
        <v>1881</v>
      </c>
      <c r="C613" t="s">
        <v>225</v>
      </c>
      <c r="D613" t="s">
        <v>259</v>
      </c>
      <c r="E613" t="s">
        <v>89</v>
      </c>
      <c r="H613" t="s">
        <v>29</v>
      </c>
      <c r="I613" t="s">
        <v>121</v>
      </c>
      <c r="V613" t="s">
        <v>3215</v>
      </c>
      <c r="AA613" t="s">
        <v>3197</v>
      </c>
      <c r="AB613" t="s">
        <v>3197</v>
      </c>
      <c r="AC613" t="s">
        <v>3197</v>
      </c>
      <c r="AD613" t="s">
        <v>3197</v>
      </c>
      <c r="AE613" t="s">
        <v>3197</v>
      </c>
      <c r="AF613" t="s">
        <v>3197</v>
      </c>
    </row>
    <row r="614" spans="1:32" ht="17.25" customHeight="1" x14ac:dyDescent="0.25">
      <c r="A614">
        <v>335873</v>
      </c>
      <c r="B614" t="s">
        <v>1885</v>
      </c>
      <c r="C614" t="s">
        <v>545</v>
      </c>
      <c r="D614" t="s">
        <v>1886</v>
      </c>
      <c r="E614" t="s">
        <v>89</v>
      </c>
      <c r="H614" t="s">
        <v>29</v>
      </c>
      <c r="I614" t="s">
        <v>121</v>
      </c>
      <c r="V614" t="s">
        <v>3215</v>
      </c>
      <c r="AA614" t="s">
        <v>3197</v>
      </c>
      <c r="AB614" t="s">
        <v>3197</v>
      </c>
      <c r="AC614" t="s">
        <v>3197</v>
      </c>
      <c r="AD614" t="s">
        <v>3197</v>
      </c>
      <c r="AE614" t="s">
        <v>3197</v>
      </c>
      <c r="AF614" t="s">
        <v>3197</v>
      </c>
    </row>
    <row r="615" spans="1:32" ht="17.25" customHeight="1" x14ac:dyDescent="0.25">
      <c r="A615">
        <v>335877</v>
      </c>
      <c r="B615" t="s">
        <v>1322</v>
      </c>
      <c r="C615" t="s">
        <v>365</v>
      </c>
      <c r="D615" t="s">
        <v>773</v>
      </c>
      <c r="E615" t="s">
        <v>89</v>
      </c>
      <c r="H615" t="s">
        <v>29</v>
      </c>
      <c r="I615" t="s">
        <v>121</v>
      </c>
      <c r="V615" t="s">
        <v>3215</v>
      </c>
      <c r="AA615" t="s">
        <v>3197</v>
      </c>
      <c r="AB615" t="s">
        <v>3197</v>
      </c>
      <c r="AC615" t="s">
        <v>3197</v>
      </c>
      <c r="AD615" t="s">
        <v>3197</v>
      </c>
      <c r="AE615" t="s">
        <v>3197</v>
      </c>
      <c r="AF615" t="s">
        <v>3197</v>
      </c>
    </row>
    <row r="616" spans="1:32" ht="17.25" customHeight="1" x14ac:dyDescent="0.25">
      <c r="A616">
        <v>335878</v>
      </c>
      <c r="B616" t="s">
        <v>1323</v>
      </c>
      <c r="C616" t="s">
        <v>242</v>
      </c>
      <c r="D616" t="s">
        <v>466</v>
      </c>
      <c r="E616" t="s">
        <v>89</v>
      </c>
      <c r="H616" t="s">
        <v>29</v>
      </c>
      <c r="I616" t="s">
        <v>121</v>
      </c>
      <c r="V616" t="s">
        <v>3215</v>
      </c>
      <c r="AA616" t="s">
        <v>3197</v>
      </c>
      <c r="AB616" t="s">
        <v>3197</v>
      </c>
      <c r="AC616" t="s">
        <v>3197</v>
      </c>
      <c r="AD616" t="s">
        <v>3197</v>
      </c>
      <c r="AE616" t="s">
        <v>3197</v>
      </c>
      <c r="AF616" t="s">
        <v>3197</v>
      </c>
    </row>
    <row r="617" spans="1:32" ht="17.25" customHeight="1" x14ac:dyDescent="0.25">
      <c r="A617">
        <v>335883</v>
      </c>
      <c r="B617" t="s">
        <v>1324</v>
      </c>
      <c r="C617" t="s">
        <v>225</v>
      </c>
      <c r="D617" t="s">
        <v>1325</v>
      </c>
      <c r="E617" t="s">
        <v>90</v>
      </c>
      <c r="H617" t="s">
        <v>29</v>
      </c>
      <c r="I617" t="s">
        <v>121</v>
      </c>
      <c r="V617" t="s">
        <v>3215</v>
      </c>
      <c r="AA617" t="s">
        <v>3197</v>
      </c>
      <c r="AB617" t="s">
        <v>3197</v>
      </c>
      <c r="AC617" t="s">
        <v>3197</v>
      </c>
      <c r="AD617" t="s">
        <v>3197</v>
      </c>
      <c r="AE617" t="s">
        <v>3197</v>
      </c>
      <c r="AF617" t="s">
        <v>3197</v>
      </c>
    </row>
    <row r="618" spans="1:32" ht="17.25" customHeight="1" x14ac:dyDescent="0.25">
      <c r="A618">
        <v>335886</v>
      </c>
      <c r="B618" t="s">
        <v>1326</v>
      </c>
      <c r="C618" t="s">
        <v>905</v>
      </c>
      <c r="D618" t="s">
        <v>640</v>
      </c>
      <c r="E618" t="s">
        <v>90</v>
      </c>
      <c r="H618" t="s">
        <v>29</v>
      </c>
      <c r="I618" t="s">
        <v>121</v>
      </c>
      <c r="V618" t="s">
        <v>3215</v>
      </c>
      <c r="AA618" t="s">
        <v>3197</v>
      </c>
      <c r="AB618" t="s">
        <v>3197</v>
      </c>
      <c r="AC618" t="s">
        <v>3197</v>
      </c>
      <c r="AD618" t="s">
        <v>3197</v>
      </c>
      <c r="AE618" t="s">
        <v>3197</v>
      </c>
      <c r="AF618" t="s">
        <v>3197</v>
      </c>
    </row>
    <row r="619" spans="1:32" ht="17.25" customHeight="1" x14ac:dyDescent="0.25">
      <c r="A619">
        <v>335888</v>
      </c>
      <c r="B619" t="s">
        <v>1954</v>
      </c>
      <c r="C619" t="s">
        <v>342</v>
      </c>
      <c r="D619" t="s">
        <v>827</v>
      </c>
      <c r="E619" t="s">
        <v>90</v>
      </c>
      <c r="H619" t="s">
        <v>29</v>
      </c>
      <c r="I619" t="s">
        <v>121</v>
      </c>
      <c r="V619" t="s">
        <v>3215</v>
      </c>
      <c r="AA619" t="s">
        <v>3197</v>
      </c>
      <c r="AB619" t="s">
        <v>3197</v>
      </c>
      <c r="AC619" t="s">
        <v>3197</v>
      </c>
      <c r="AD619" t="s">
        <v>3197</v>
      </c>
      <c r="AE619" t="s">
        <v>3197</v>
      </c>
      <c r="AF619" t="s">
        <v>3197</v>
      </c>
    </row>
    <row r="620" spans="1:32" ht="17.25" customHeight="1" x14ac:dyDescent="0.25">
      <c r="A620">
        <v>335891</v>
      </c>
      <c r="B620" t="s">
        <v>1327</v>
      </c>
      <c r="C620" t="s">
        <v>775</v>
      </c>
      <c r="D620" t="s">
        <v>413</v>
      </c>
      <c r="E620" t="s">
        <v>90</v>
      </c>
      <c r="H620" t="s">
        <v>29</v>
      </c>
      <c r="I620" t="s">
        <v>121</v>
      </c>
      <c r="V620" t="s">
        <v>3215</v>
      </c>
      <c r="AA620" t="s">
        <v>3197</v>
      </c>
      <c r="AB620" t="s">
        <v>3197</v>
      </c>
      <c r="AC620" t="s">
        <v>3197</v>
      </c>
      <c r="AD620" t="s">
        <v>3197</v>
      </c>
      <c r="AE620" t="s">
        <v>3197</v>
      </c>
      <c r="AF620" t="s">
        <v>3197</v>
      </c>
    </row>
    <row r="621" spans="1:32" ht="17.25" customHeight="1" x14ac:dyDescent="0.25">
      <c r="A621">
        <v>335897</v>
      </c>
      <c r="B621" t="s">
        <v>1328</v>
      </c>
      <c r="C621" t="s">
        <v>345</v>
      </c>
      <c r="D621" t="s">
        <v>834</v>
      </c>
      <c r="E621" t="s">
        <v>90</v>
      </c>
      <c r="H621" t="s">
        <v>29</v>
      </c>
      <c r="I621" t="s">
        <v>121</v>
      </c>
      <c r="V621" t="s">
        <v>3215</v>
      </c>
      <c r="AA621" t="s">
        <v>3197</v>
      </c>
      <c r="AB621" t="s">
        <v>3197</v>
      </c>
      <c r="AC621" t="s">
        <v>3197</v>
      </c>
      <c r="AD621" t="s">
        <v>3197</v>
      </c>
      <c r="AE621" t="s">
        <v>3197</v>
      </c>
      <c r="AF621" t="s">
        <v>3197</v>
      </c>
    </row>
    <row r="622" spans="1:32" ht="17.25" customHeight="1" x14ac:dyDescent="0.25">
      <c r="A622">
        <v>335903</v>
      </c>
      <c r="B622" t="s">
        <v>1330</v>
      </c>
      <c r="C622" t="s">
        <v>1331</v>
      </c>
      <c r="D622" t="s">
        <v>699</v>
      </c>
      <c r="E622" t="s">
        <v>90</v>
      </c>
      <c r="H622" t="s">
        <v>29</v>
      </c>
      <c r="I622" t="s">
        <v>121</v>
      </c>
      <c r="V622" t="s">
        <v>3215</v>
      </c>
      <c r="AA622" t="s">
        <v>3197</v>
      </c>
      <c r="AB622" t="s">
        <v>3197</v>
      </c>
      <c r="AC622" t="s">
        <v>3197</v>
      </c>
      <c r="AD622" t="s">
        <v>3197</v>
      </c>
      <c r="AE622" t="s">
        <v>3197</v>
      </c>
      <c r="AF622" t="s">
        <v>3197</v>
      </c>
    </row>
    <row r="623" spans="1:32" ht="17.25" customHeight="1" x14ac:dyDescent="0.25">
      <c r="A623">
        <v>335906</v>
      </c>
      <c r="B623" t="s">
        <v>1887</v>
      </c>
      <c r="C623" t="s">
        <v>508</v>
      </c>
      <c r="D623" t="s">
        <v>235</v>
      </c>
      <c r="E623" t="s">
        <v>89</v>
      </c>
      <c r="F623">
        <v>29247</v>
      </c>
      <c r="G623" t="s">
        <v>31</v>
      </c>
      <c r="H623" t="s">
        <v>29</v>
      </c>
      <c r="I623" t="s">
        <v>121</v>
      </c>
      <c r="V623" t="s">
        <v>3215</v>
      </c>
      <c r="AB623" t="s">
        <v>3197</v>
      </c>
      <c r="AC623" t="s">
        <v>3197</v>
      </c>
      <c r="AD623" t="s">
        <v>3197</v>
      </c>
      <c r="AE623" t="s">
        <v>3197</v>
      </c>
      <c r="AF623" t="s">
        <v>3197</v>
      </c>
    </row>
    <row r="624" spans="1:32" ht="17.25" customHeight="1" x14ac:dyDescent="0.25">
      <c r="A624">
        <v>335908</v>
      </c>
      <c r="B624" t="s">
        <v>1332</v>
      </c>
      <c r="C624" t="s">
        <v>892</v>
      </c>
      <c r="D624" t="s">
        <v>254</v>
      </c>
      <c r="E624" t="s">
        <v>90</v>
      </c>
      <c r="H624" t="s">
        <v>29</v>
      </c>
      <c r="I624" t="s">
        <v>121</v>
      </c>
      <c r="V624" t="s">
        <v>3215</v>
      </c>
      <c r="AA624" t="s">
        <v>3197</v>
      </c>
      <c r="AB624" t="s">
        <v>3197</v>
      </c>
      <c r="AC624" t="s">
        <v>3197</v>
      </c>
      <c r="AD624" t="s">
        <v>3197</v>
      </c>
      <c r="AE624" t="s">
        <v>3197</v>
      </c>
      <c r="AF624" t="s">
        <v>3197</v>
      </c>
    </row>
    <row r="625" spans="1:32" ht="17.25" customHeight="1" x14ac:dyDescent="0.25">
      <c r="A625">
        <v>335909</v>
      </c>
      <c r="B625" t="s">
        <v>1888</v>
      </c>
      <c r="C625" t="s">
        <v>258</v>
      </c>
      <c r="D625" t="s">
        <v>599</v>
      </c>
      <c r="E625" t="s">
        <v>90</v>
      </c>
      <c r="H625" t="s">
        <v>29</v>
      </c>
      <c r="I625" t="s">
        <v>121</v>
      </c>
      <c r="V625" t="s">
        <v>3215</v>
      </c>
      <c r="AA625" t="s">
        <v>3197</v>
      </c>
      <c r="AB625" t="s">
        <v>3197</v>
      </c>
      <c r="AC625" t="s">
        <v>3197</v>
      </c>
      <c r="AD625" t="s">
        <v>3197</v>
      </c>
      <c r="AE625" t="s">
        <v>3197</v>
      </c>
      <c r="AF625" t="s">
        <v>3197</v>
      </c>
    </row>
    <row r="626" spans="1:32" ht="17.25" customHeight="1" x14ac:dyDescent="0.25">
      <c r="A626">
        <v>335911</v>
      </c>
      <c r="B626" t="s">
        <v>1333</v>
      </c>
      <c r="C626" t="s">
        <v>242</v>
      </c>
      <c r="D626" t="s">
        <v>889</v>
      </c>
      <c r="E626" t="s">
        <v>90</v>
      </c>
      <c r="H626" t="s">
        <v>29</v>
      </c>
      <c r="I626" t="s">
        <v>121</v>
      </c>
      <c r="V626" t="s">
        <v>3215</v>
      </c>
      <c r="AA626" t="s">
        <v>3197</v>
      </c>
      <c r="AB626" t="s">
        <v>3197</v>
      </c>
      <c r="AC626" t="s">
        <v>3197</v>
      </c>
      <c r="AD626" t="s">
        <v>3197</v>
      </c>
      <c r="AE626" t="s">
        <v>3197</v>
      </c>
      <c r="AF626" t="s">
        <v>3197</v>
      </c>
    </row>
    <row r="627" spans="1:32" ht="17.25" customHeight="1" x14ac:dyDescent="0.25">
      <c r="A627">
        <v>335921</v>
      </c>
      <c r="B627" t="s">
        <v>1334</v>
      </c>
      <c r="C627" t="s">
        <v>225</v>
      </c>
      <c r="D627" t="s">
        <v>1335</v>
      </c>
      <c r="E627" t="s">
        <v>90</v>
      </c>
      <c r="H627" t="s">
        <v>29</v>
      </c>
      <c r="I627" t="s">
        <v>121</v>
      </c>
      <c r="V627" t="s">
        <v>3215</v>
      </c>
      <c r="AA627" t="s">
        <v>3197</v>
      </c>
      <c r="AB627" t="s">
        <v>3197</v>
      </c>
      <c r="AC627" t="s">
        <v>3197</v>
      </c>
      <c r="AD627" t="s">
        <v>3197</v>
      </c>
      <c r="AE627" t="s">
        <v>3197</v>
      </c>
      <c r="AF627" t="s">
        <v>3197</v>
      </c>
    </row>
    <row r="628" spans="1:32" ht="17.25" customHeight="1" x14ac:dyDescent="0.25">
      <c r="A628">
        <v>335924</v>
      </c>
      <c r="B628" t="s">
        <v>2085</v>
      </c>
      <c r="C628" t="s">
        <v>920</v>
      </c>
      <c r="D628" t="s">
        <v>770</v>
      </c>
      <c r="E628" t="s">
        <v>90</v>
      </c>
      <c r="H628" t="s">
        <v>29</v>
      </c>
      <c r="I628" t="s">
        <v>121</v>
      </c>
      <c r="V628" t="s">
        <v>3215</v>
      </c>
      <c r="AA628" t="s">
        <v>3197</v>
      </c>
      <c r="AB628" t="s">
        <v>3197</v>
      </c>
      <c r="AC628" t="s">
        <v>3197</v>
      </c>
      <c r="AD628" t="s">
        <v>3197</v>
      </c>
      <c r="AE628" t="s">
        <v>3197</v>
      </c>
      <c r="AF628" t="s">
        <v>3197</v>
      </c>
    </row>
    <row r="629" spans="1:32" ht="17.25" customHeight="1" x14ac:dyDescent="0.25">
      <c r="A629">
        <v>335926</v>
      </c>
      <c r="B629" t="s">
        <v>1336</v>
      </c>
      <c r="C629" t="s">
        <v>265</v>
      </c>
      <c r="D629" t="s">
        <v>312</v>
      </c>
      <c r="E629" t="s">
        <v>89</v>
      </c>
      <c r="H629" t="s">
        <v>29</v>
      </c>
      <c r="I629" t="s">
        <v>121</v>
      </c>
      <c r="V629" t="s">
        <v>3215</v>
      </c>
      <c r="AA629" t="s">
        <v>3197</v>
      </c>
      <c r="AB629" t="s">
        <v>3197</v>
      </c>
      <c r="AC629" t="s">
        <v>3197</v>
      </c>
      <c r="AD629" t="s">
        <v>3197</v>
      </c>
      <c r="AE629" t="s">
        <v>3197</v>
      </c>
      <c r="AF629" t="s">
        <v>3197</v>
      </c>
    </row>
    <row r="630" spans="1:32" ht="17.25" customHeight="1" x14ac:dyDescent="0.25">
      <c r="A630">
        <v>335929</v>
      </c>
      <c r="B630" t="s">
        <v>1338</v>
      </c>
      <c r="C630" t="s">
        <v>514</v>
      </c>
      <c r="D630" t="s">
        <v>223</v>
      </c>
      <c r="E630" t="s">
        <v>89</v>
      </c>
      <c r="H630" t="s">
        <v>29</v>
      </c>
      <c r="I630" t="s">
        <v>121</v>
      </c>
      <c r="V630" t="s">
        <v>3215</v>
      </c>
      <c r="AA630" t="s">
        <v>3197</v>
      </c>
      <c r="AB630" t="s">
        <v>3197</v>
      </c>
      <c r="AC630" t="s">
        <v>3197</v>
      </c>
      <c r="AD630" t="s">
        <v>3197</v>
      </c>
      <c r="AE630" t="s">
        <v>3197</v>
      </c>
      <c r="AF630" t="s">
        <v>3197</v>
      </c>
    </row>
    <row r="631" spans="1:32" ht="17.25" customHeight="1" x14ac:dyDescent="0.25">
      <c r="A631">
        <v>335930</v>
      </c>
      <c r="B631" t="s">
        <v>1339</v>
      </c>
      <c r="C631" t="s">
        <v>242</v>
      </c>
      <c r="D631" t="s">
        <v>309</v>
      </c>
      <c r="E631" t="s">
        <v>89</v>
      </c>
      <c r="H631" t="s">
        <v>29</v>
      </c>
      <c r="I631" t="s">
        <v>121</v>
      </c>
      <c r="V631" t="s">
        <v>3215</v>
      </c>
      <c r="AA631" t="s">
        <v>3197</v>
      </c>
      <c r="AB631" t="s">
        <v>3197</v>
      </c>
      <c r="AC631" t="s">
        <v>3197</v>
      </c>
      <c r="AD631" t="s">
        <v>3197</v>
      </c>
      <c r="AE631" t="s">
        <v>3197</v>
      </c>
      <c r="AF631" t="s">
        <v>3197</v>
      </c>
    </row>
    <row r="632" spans="1:32" ht="17.25" customHeight="1" x14ac:dyDescent="0.25">
      <c r="A632">
        <v>335934</v>
      </c>
      <c r="B632" t="s">
        <v>933</v>
      </c>
      <c r="C632" t="s">
        <v>334</v>
      </c>
      <c r="D632" t="s">
        <v>783</v>
      </c>
      <c r="E632" t="s">
        <v>89</v>
      </c>
      <c r="H632" t="s">
        <v>29</v>
      </c>
      <c r="I632" t="s">
        <v>121</v>
      </c>
      <c r="V632" t="s">
        <v>3215</v>
      </c>
      <c r="AA632" t="s">
        <v>3197</v>
      </c>
      <c r="AB632" t="s">
        <v>3197</v>
      </c>
      <c r="AC632" t="s">
        <v>3197</v>
      </c>
      <c r="AD632" t="s">
        <v>3197</v>
      </c>
      <c r="AE632" t="s">
        <v>3197</v>
      </c>
      <c r="AF632" t="s">
        <v>3197</v>
      </c>
    </row>
    <row r="633" spans="1:32" ht="17.25" customHeight="1" x14ac:dyDescent="0.25">
      <c r="A633">
        <v>335935</v>
      </c>
      <c r="B633" t="s">
        <v>1340</v>
      </c>
      <c r="C633" t="s">
        <v>415</v>
      </c>
      <c r="D633" t="s">
        <v>1341</v>
      </c>
      <c r="E633" t="s">
        <v>89</v>
      </c>
      <c r="H633" t="s">
        <v>29</v>
      </c>
      <c r="I633" t="s">
        <v>121</v>
      </c>
      <c r="V633" t="s">
        <v>3215</v>
      </c>
      <c r="AA633" t="s">
        <v>3197</v>
      </c>
      <c r="AB633" t="s">
        <v>3197</v>
      </c>
      <c r="AC633" t="s">
        <v>3197</v>
      </c>
      <c r="AD633" t="s">
        <v>3197</v>
      </c>
      <c r="AE633" t="s">
        <v>3197</v>
      </c>
      <c r="AF633" t="s">
        <v>3197</v>
      </c>
    </row>
    <row r="634" spans="1:32" ht="17.25" customHeight="1" x14ac:dyDescent="0.25">
      <c r="A634">
        <v>335940</v>
      </c>
      <c r="B634" t="s">
        <v>1344</v>
      </c>
      <c r="C634" t="s">
        <v>258</v>
      </c>
      <c r="D634" t="s">
        <v>540</v>
      </c>
      <c r="E634" t="s">
        <v>89</v>
      </c>
      <c r="H634" t="s">
        <v>29</v>
      </c>
      <c r="I634" t="s">
        <v>121</v>
      </c>
      <c r="V634" t="s">
        <v>3215</v>
      </c>
      <c r="AA634" t="s">
        <v>3197</v>
      </c>
      <c r="AB634" t="s">
        <v>3197</v>
      </c>
      <c r="AC634" t="s">
        <v>3197</v>
      </c>
      <c r="AD634" t="s">
        <v>3197</v>
      </c>
      <c r="AE634" t="s">
        <v>3197</v>
      </c>
      <c r="AF634" t="s">
        <v>3197</v>
      </c>
    </row>
    <row r="635" spans="1:32" ht="17.25" customHeight="1" x14ac:dyDescent="0.25">
      <c r="A635">
        <v>335941</v>
      </c>
      <c r="B635" t="s">
        <v>818</v>
      </c>
      <c r="C635" t="s">
        <v>521</v>
      </c>
      <c r="D635" t="s">
        <v>417</v>
      </c>
      <c r="E635" t="s">
        <v>89</v>
      </c>
      <c r="H635" t="s">
        <v>29</v>
      </c>
      <c r="I635" t="s">
        <v>121</v>
      </c>
      <c r="V635" t="s">
        <v>3215</v>
      </c>
      <c r="AA635" t="s">
        <v>3197</v>
      </c>
      <c r="AB635" t="s">
        <v>3197</v>
      </c>
      <c r="AC635" t="s">
        <v>3197</v>
      </c>
      <c r="AD635" t="s">
        <v>3197</v>
      </c>
      <c r="AE635" t="s">
        <v>3197</v>
      </c>
      <c r="AF635" t="s">
        <v>3197</v>
      </c>
    </row>
    <row r="636" spans="1:32" ht="17.25" customHeight="1" x14ac:dyDescent="0.25">
      <c r="A636">
        <v>335942</v>
      </c>
      <c r="B636" t="s">
        <v>1345</v>
      </c>
      <c r="C636" t="s">
        <v>334</v>
      </c>
      <c r="D636" t="s">
        <v>1346</v>
      </c>
      <c r="E636" t="s">
        <v>89</v>
      </c>
      <c r="H636" t="s">
        <v>29</v>
      </c>
      <c r="I636" t="s">
        <v>121</v>
      </c>
      <c r="V636" t="s">
        <v>3215</v>
      </c>
      <c r="AA636" t="s">
        <v>3197</v>
      </c>
      <c r="AB636" t="s">
        <v>3197</v>
      </c>
      <c r="AC636" t="s">
        <v>3197</v>
      </c>
      <c r="AD636" t="s">
        <v>3197</v>
      </c>
      <c r="AE636" t="s">
        <v>3197</v>
      </c>
      <c r="AF636" t="s">
        <v>3197</v>
      </c>
    </row>
    <row r="637" spans="1:32" ht="17.25" customHeight="1" x14ac:dyDescent="0.25">
      <c r="A637">
        <v>335943</v>
      </c>
      <c r="B637" t="s">
        <v>1345</v>
      </c>
      <c r="C637" t="s">
        <v>554</v>
      </c>
      <c r="D637" t="s">
        <v>378</v>
      </c>
      <c r="E637" t="s">
        <v>89</v>
      </c>
      <c r="H637" t="s">
        <v>29</v>
      </c>
      <c r="I637" t="s">
        <v>121</v>
      </c>
      <c r="V637" t="s">
        <v>3215</v>
      </c>
      <c r="AB637" t="s">
        <v>3197</v>
      </c>
      <c r="AC637" t="s">
        <v>3197</v>
      </c>
      <c r="AD637" t="s">
        <v>3197</v>
      </c>
      <c r="AE637" t="s">
        <v>3197</v>
      </c>
      <c r="AF637" t="s">
        <v>3197</v>
      </c>
    </row>
    <row r="638" spans="1:32" ht="17.25" customHeight="1" x14ac:dyDescent="0.25">
      <c r="A638">
        <v>335944</v>
      </c>
      <c r="B638" t="s">
        <v>1345</v>
      </c>
      <c r="C638" t="s">
        <v>352</v>
      </c>
      <c r="D638" t="s">
        <v>358</v>
      </c>
      <c r="E638" t="s">
        <v>89</v>
      </c>
      <c r="H638" t="s">
        <v>29</v>
      </c>
      <c r="I638" t="s">
        <v>121</v>
      </c>
      <c r="V638" t="s">
        <v>3215</v>
      </c>
      <c r="AB638" t="s">
        <v>3197</v>
      </c>
      <c r="AC638" t="s">
        <v>3197</v>
      </c>
      <c r="AD638" t="s">
        <v>3197</v>
      </c>
      <c r="AE638" t="s">
        <v>3197</v>
      </c>
      <c r="AF638" t="s">
        <v>3197</v>
      </c>
    </row>
    <row r="639" spans="1:32" ht="17.25" customHeight="1" x14ac:dyDescent="0.25">
      <c r="A639">
        <v>335946</v>
      </c>
      <c r="B639" t="s">
        <v>2206</v>
      </c>
      <c r="C639" t="s">
        <v>883</v>
      </c>
      <c r="D639" t="s">
        <v>227</v>
      </c>
      <c r="E639" t="s">
        <v>89</v>
      </c>
      <c r="H639" t="s">
        <v>29</v>
      </c>
      <c r="I639" t="s">
        <v>121</v>
      </c>
      <c r="V639" t="s">
        <v>3215</v>
      </c>
      <c r="AA639" t="s">
        <v>3197</v>
      </c>
      <c r="AB639" t="s">
        <v>3197</v>
      </c>
      <c r="AC639" t="s">
        <v>3197</v>
      </c>
      <c r="AD639" t="s">
        <v>3197</v>
      </c>
      <c r="AE639" t="s">
        <v>3197</v>
      </c>
      <c r="AF639" t="s">
        <v>3197</v>
      </c>
    </row>
    <row r="640" spans="1:32" ht="17.25" customHeight="1" x14ac:dyDescent="0.25">
      <c r="A640">
        <v>335953</v>
      </c>
      <c r="B640" t="s">
        <v>1955</v>
      </c>
      <c r="C640" t="s">
        <v>324</v>
      </c>
      <c r="D640" t="s">
        <v>346</v>
      </c>
      <c r="E640" t="s">
        <v>89</v>
      </c>
      <c r="H640" t="s">
        <v>29</v>
      </c>
      <c r="I640" t="s">
        <v>121</v>
      </c>
      <c r="V640" t="s">
        <v>3215</v>
      </c>
      <c r="AA640" t="s">
        <v>3197</v>
      </c>
      <c r="AB640" t="s">
        <v>3197</v>
      </c>
      <c r="AC640" t="s">
        <v>3197</v>
      </c>
      <c r="AD640" t="s">
        <v>3197</v>
      </c>
      <c r="AE640" t="s">
        <v>3197</v>
      </c>
      <c r="AF640" t="s">
        <v>3197</v>
      </c>
    </row>
    <row r="641" spans="1:32" ht="17.25" customHeight="1" x14ac:dyDescent="0.25">
      <c r="A641">
        <v>335957</v>
      </c>
      <c r="B641" t="s">
        <v>1347</v>
      </c>
      <c r="C641" t="s">
        <v>242</v>
      </c>
      <c r="D641" t="s">
        <v>1348</v>
      </c>
      <c r="E641" t="s">
        <v>89</v>
      </c>
      <c r="H641" t="s">
        <v>29</v>
      </c>
      <c r="I641" t="s">
        <v>121</v>
      </c>
      <c r="V641" t="s">
        <v>3215</v>
      </c>
      <c r="AA641" t="s">
        <v>3197</v>
      </c>
      <c r="AB641" t="s">
        <v>3197</v>
      </c>
      <c r="AC641" t="s">
        <v>3197</v>
      </c>
      <c r="AD641" t="s">
        <v>3197</v>
      </c>
      <c r="AE641" t="s">
        <v>3197</v>
      </c>
      <c r="AF641" t="s">
        <v>3197</v>
      </c>
    </row>
    <row r="642" spans="1:32" ht="17.25" customHeight="1" x14ac:dyDescent="0.25">
      <c r="A642">
        <v>335959</v>
      </c>
      <c r="B642" t="s">
        <v>1349</v>
      </c>
      <c r="C642" t="s">
        <v>625</v>
      </c>
      <c r="D642" t="s">
        <v>230</v>
      </c>
      <c r="E642" t="s">
        <v>89</v>
      </c>
      <c r="H642" t="s">
        <v>29</v>
      </c>
      <c r="I642" t="s">
        <v>121</v>
      </c>
      <c r="V642" t="s">
        <v>3215</v>
      </c>
      <c r="AA642" t="s">
        <v>3197</v>
      </c>
      <c r="AB642" t="s">
        <v>3197</v>
      </c>
      <c r="AC642" t="s">
        <v>3197</v>
      </c>
      <c r="AD642" t="s">
        <v>3197</v>
      </c>
      <c r="AE642" t="s">
        <v>3197</v>
      </c>
      <c r="AF642" t="s">
        <v>3197</v>
      </c>
    </row>
    <row r="643" spans="1:32" ht="17.25" customHeight="1" x14ac:dyDescent="0.25">
      <c r="A643">
        <v>335961</v>
      </c>
      <c r="B643" t="s">
        <v>1892</v>
      </c>
      <c r="C643" t="s">
        <v>233</v>
      </c>
      <c r="D643" t="s">
        <v>504</v>
      </c>
      <c r="E643" t="s">
        <v>89</v>
      </c>
      <c r="H643" t="s">
        <v>29</v>
      </c>
      <c r="I643" t="s">
        <v>121</v>
      </c>
      <c r="V643" t="s">
        <v>3215</v>
      </c>
      <c r="AA643" t="s">
        <v>3197</v>
      </c>
      <c r="AB643" t="s">
        <v>3197</v>
      </c>
      <c r="AC643" t="s">
        <v>3197</v>
      </c>
      <c r="AD643" t="s">
        <v>3197</v>
      </c>
      <c r="AE643" t="s">
        <v>3197</v>
      </c>
      <c r="AF643" t="s">
        <v>3197</v>
      </c>
    </row>
    <row r="644" spans="1:32" ht="17.25" customHeight="1" x14ac:dyDescent="0.25">
      <c r="A644">
        <v>335962</v>
      </c>
      <c r="B644" t="s">
        <v>1350</v>
      </c>
      <c r="C644" t="s">
        <v>446</v>
      </c>
      <c r="D644" t="s">
        <v>1351</v>
      </c>
      <c r="E644" t="s">
        <v>89</v>
      </c>
      <c r="H644" t="s">
        <v>29</v>
      </c>
      <c r="I644" t="s">
        <v>121</v>
      </c>
      <c r="V644" t="s">
        <v>3215</v>
      </c>
      <c r="AA644" t="s">
        <v>3197</v>
      </c>
      <c r="AB644" t="s">
        <v>3197</v>
      </c>
      <c r="AC644" t="s">
        <v>3197</v>
      </c>
      <c r="AD644" t="s">
        <v>3197</v>
      </c>
      <c r="AE644" t="s">
        <v>3197</v>
      </c>
      <c r="AF644" t="s">
        <v>3197</v>
      </c>
    </row>
    <row r="645" spans="1:32" ht="17.25" customHeight="1" x14ac:dyDescent="0.25">
      <c r="A645">
        <v>335963</v>
      </c>
      <c r="B645" t="s">
        <v>1352</v>
      </c>
      <c r="C645" t="s">
        <v>242</v>
      </c>
      <c r="D645" t="s">
        <v>737</v>
      </c>
      <c r="E645" t="s">
        <v>89</v>
      </c>
      <c r="H645" t="s">
        <v>29</v>
      </c>
      <c r="I645" t="s">
        <v>121</v>
      </c>
      <c r="V645" t="s">
        <v>3215</v>
      </c>
      <c r="AA645" t="s">
        <v>3197</v>
      </c>
      <c r="AB645" t="s">
        <v>3197</v>
      </c>
      <c r="AC645" t="s">
        <v>3197</v>
      </c>
      <c r="AD645" t="s">
        <v>3197</v>
      </c>
      <c r="AE645" t="s">
        <v>3197</v>
      </c>
      <c r="AF645" t="s">
        <v>3197</v>
      </c>
    </row>
    <row r="646" spans="1:32" ht="17.25" customHeight="1" x14ac:dyDescent="0.25">
      <c r="A646">
        <v>335964</v>
      </c>
      <c r="B646" t="s">
        <v>1922</v>
      </c>
      <c r="C646" t="s">
        <v>1923</v>
      </c>
      <c r="D646" t="s">
        <v>332</v>
      </c>
      <c r="E646" t="s">
        <v>89</v>
      </c>
      <c r="H646" t="s">
        <v>29</v>
      </c>
      <c r="I646" t="s">
        <v>121</v>
      </c>
      <c r="V646" t="s">
        <v>3215</v>
      </c>
      <c r="AA646" t="s">
        <v>3197</v>
      </c>
      <c r="AB646" t="s">
        <v>3197</v>
      </c>
      <c r="AC646" t="s">
        <v>3197</v>
      </c>
      <c r="AD646" t="s">
        <v>3197</v>
      </c>
      <c r="AE646" t="s">
        <v>3197</v>
      </c>
      <c r="AF646" t="s">
        <v>3197</v>
      </c>
    </row>
    <row r="647" spans="1:32" ht="17.25" customHeight="1" x14ac:dyDescent="0.25">
      <c r="A647">
        <v>335969</v>
      </c>
      <c r="B647" t="s">
        <v>1353</v>
      </c>
      <c r="C647" t="s">
        <v>984</v>
      </c>
      <c r="D647" t="s">
        <v>519</v>
      </c>
      <c r="E647" t="s">
        <v>89</v>
      </c>
      <c r="H647" t="s">
        <v>29</v>
      </c>
      <c r="I647" t="s">
        <v>121</v>
      </c>
      <c r="V647" t="s">
        <v>3215</v>
      </c>
      <c r="AA647" t="s">
        <v>3197</v>
      </c>
      <c r="AB647" t="s">
        <v>3197</v>
      </c>
      <c r="AC647" t="s">
        <v>3197</v>
      </c>
      <c r="AD647" t="s">
        <v>3197</v>
      </c>
      <c r="AE647" t="s">
        <v>3197</v>
      </c>
      <c r="AF647" t="s">
        <v>3197</v>
      </c>
    </row>
    <row r="648" spans="1:32" ht="17.25" customHeight="1" x14ac:dyDescent="0.25">
      <c r="A648">
        <v>335973</v>
      </c>
      <c r="B648" t="s">
        <v>1354</v>
      </c>
      <c r="C648" t="s">
        <v>625</v>
      </c>
      <c r="D648" t="s">
        <v>855</v>
      </c>
      <c r="E648" t="s">
        <v>89</v>
      </c>
      <c r="H648" t="s">
        <v>29</v>
      </c>
      <c r="I648" t="s">
        <v>121</v>
      </c>
      <c r="V648" t="s">
        <v>3215</v>
      </c>
      <c r="AA648" t="s">
        <v>3197</v>
      </c>
      <c r="AB648" t="s">
        <v>3197</v>
      </c>
      <c r="AC648" t="s">
        <v>3197</v>
      </c>
      <c r="AD648" t="s">
        <v>3197</v>
      </c>
      <c r="AE648" t="s">
        <v>3197</v>
      </c>
      <c r="AF648" t="s">
        <v>3197</v>
      </c>
    </row>
    <row r="649" spans="1:32" ht="17.25" customHeight="1" x14ac:dyDescent="0.25">
      <c r="A649">
        <v>335980</v>
      </c>
      <c r="B649" t="s">
        <v>1084</v>
      </c>
      <c r="C649" t="s">
        <v>225</v>
      </c>
      <c r="D649" t="s">
        <v>247</v>
      </c>
      <c r="E649" t="s">
        <v>89</v>
      </c>
      <c r="H649" t="s">
        <v>29</v>
      </c>
      <c r="I649" t="s">
        <v>121</v>
      </c>
      <c r="V649" t="s">
        <v>3215</v>
      </c>
      <c r="AA649" t="s">
        <v>3197</v>
      </c>
      <c r="AB649" t="s">
        <v>3197</v>
      </c>
      <c r="AC649" t="s">
        <v>3197</v>
      </c>
      <c r="AD649" t="s">
        <v>3197</v>
      </c>
      <c r="AE649" t="s">
        <v>3197</v>
      </c>
      <c r="AF649" t="s">
        <v>3197</v>
      </c>
    </row>
    <row r="650" spans="1:32" ht="17.25" customHeight="1" x14ac:dyDescent="0.25">
      <c r="A650">
        <v>335985</v>
      </c>
      <c r="B650" t="s">
        <v>2220</v>
      </c>
      <c r="C650" t="s">
        <v>565</v>
      </c>
      <c r="D650" t="s">
        <v>288</v>
      </c>
      <c r="E650" t="s">
        <v>89</v>
      </c>
      <c r="H650" t="s">
        <v>29</v>
      </c>
      <c r="I650" t="s">
        <v>121</v>
      </c>
      <c r="V650" t="s">
        <v>3215</v>
      </c>
      <c r="AA650" t="s">
        <v>3197</v>
      </c>
      <c r="AB650" t="s">
        <v>3197</v>
      </c>
      <c r="AC650" t="s">
        <v>3197</v>
      </c>
      <c r="AD650" t="s">
        <v>3197</v>
      </c>
      <c r="AE650" t="s">
        <v>3197</v>
      </c>
      <c r="AF650" t="s">
        <v>3197</v>
      </c>
    </row>
    <row r="651" spans="1:32" ht="17.25" customHeight="1" x14ac:dyDescent="0.25">
      <c r="A651">
        <v>335986</v>
      </c>
      <c r="B651" t="s">
        <v>1355</v>
      </c>
      <c r="C651" t="s">
        <v>861</v>
      </c>
      <c r="D651" t="s">
        <v>253</v>
      </c>
      <c r="E651" t="s">
        <v>89</v>
      </c>
      <c r="H651" t="s">
        <v>29</v>
      </c>
      <c r="I651" t="s">
        <v>121</v>
      </c>
      <c r="V651" t="s">
        <v>3215</v>
      </c>
      <c r="AA651" t="s">
        <v>3197</v>
      </c>
      <c r="AB651" t="s">
        <v>3197</v>
      </c>
      <c r="AC651" t="s">
        <v>3197</v>
      </c>
      <c r="AD651" t="s">
        <v>3197</v>
      </c>
      <c r="AE651" t="s">
        <v>3197</v>
      </c>
      <c r="AF651" t="s">
        <v>3197</v>
      </c>
    </row>
    <row r="652" spans="1:32" ht="17.25" customHeight="1" x14ac:dyDescent="0.25">
      <c r="A652">
        <v>335990</v>
      </c>
      <c r="B652" t="s">
        <v>1356</v>
      </c>
      <c r="C652" t="s">
        <v>334</v>
      </c>
      <c r="D652" t="s">
        <v>317</v>
      </c>
      <c r="E652" t="s">
        <v>89</v>
      </c>
      <c r="H652" t="s">
        <v>29</v>
      </c>
      <c r="I652" t="s">
        <v>121</v>
      </c>
      <c r="V652" t="s">
        <v>3215</v>
      </c>
      <c r="AA652" t="s">
        <v>3197</v>
      </c>
      <c r="AB652" t="s">
        <v>3197</v>
      </c>
      <c r="AC652" t="s">
        <v>3197</v>
      </c>
      <c r="AD652" t="s">
        <v>3197</v>
      </c>
      <c r="AE652" t="s">
        <v>3197</v>
      </c>
      <c r="AF652" t="s">
        <v>3197</v>
      </c>
    </row>
    <row r="653" spans="1:32" ht="17.25" customHeight="1" x14ac:dyDescent="0.25">
      <c r="A653">
        <v>335991</v>
      </c>
      <c r="B653" t="s">
        <v>1357</v>
      </c>
      <c r="C653" t="s">
        <v>303</v>
      </c>
      <c r="D653" t="s">
        <v>438</v>
      </c>
      <c r="E653" t="s">
        <v>89</v>
      </c>
      <c r="H653" t="s">
        <v>29</v>
      </c>
      <c r="I653" t="s">
        <v>121</v>
      </c>
      <c r="V653" t="s">
        <v>3215</v>
      </c>
      <c r="AA653" t="s">
        <v>3197</v>
      </c>
      <c r="AB653" t="s">
        <v>3197</v>
      </c>
      <c r="AC653" t="s">
        <v>3197</v>
      </c>
      <c r="AD653" t="s">
        <v>3197</v>
      </c>
      <c r="AE653" t="s">
        <v>3197</v>
      </c>
      <c r="AF653" t="s">
        <v>3197</v>
      </c>
    </row>
    <row r="654" spans="1:32" ht="17.25" customHeight="1" x14ac:dyDescent="0.25">
      <c r="A654">
        <v>335993</v>
      </c>
      <c r="B654" t="s">
        <v>1956</v>
      </c>
      <c r="C654" t="s">
        <v>242</v>
      </c>
      <c r="D654" t="s">
        <v>253</v>
      </c>
      <c r="E654" t="s">
        <v>89</v>
      </c>
      <c r="H654" t="s">
        <v>29</v>
      </c>
      <c r="I654" t="s">
        <v>121</v>
      </c>
      <c r="V654" t="s">
        <v>3215</v>
      </c>
      <c r="AA654" t="s">
        <v>3197</v>
      </c>
      <c r="AB654" t="s">
        <v>3197</v>
      </c>
      <c r="AC654" t="s">
        <v>3197</v>
      </c>
      <c r="AD654" t="s">
        <v>3197</v>
      </c>
      <c r="AE654" t="s">
        <v>3197</v>
      </c>
      <c r="AF654" t="s">
        <v>3197</v>
      </c>
    </row>
    <row r="655" spans="1:32" ht="17.25" customHeight="1" x14ac:dyDescent="0.25">
      <c r="A655">
        <v>335995</v>
      </c>
      <c r="B655" t="s">
        <v>1358</v>
      </c>
      <c r="C655" t="s">
        <v>262</v>
      </c>
      <c r="D655" t="s">
        <v>707</v>
      </c>
      <c r="E655" t="s">
        <v>89</v>
      </c>
      <c r="H655" t="s">
        <v>29</v>
      </c>
      <c r="I655" t="s">
        <v>121</v>
      </c>
      <c r="V655" t="s">
        <v>3215</v>
      </c>
      <c r="AA655" t="s">
        <v>3197</v>
      </c>
      <c r="AB655" t="s">
        <v>3197</v>
      </c>
      <c r="AC655" t="s">
        <v>3197</v>
      </c>
      <c r="AD655" t="s">
        <v>3197</v>
      </c>
      <c r="AE655" t="s">
        <v>3197</v>
      </c>
      <c r="AF655" t="s">
        <v>3197</v>
      </c>
    </row>
    <row r="656" spans="1:32" ht="17.25" customHeight="1" x14ac:dyDescent="0.25">
      <c r="A656">
        <v>336002</v>
      </c>
      <c r="B656" t="s">
        <v>1359</v>
      </c>
      <c r="C656" t="s">
        <v>1360</v>
      </c>
      <c r="D656" t="s">
        <v>602</v>
      </c>
      <c r="E656" t="s">
        <v>89</v>
      </c>
      <c r="H656" t="s">
        <v>29</v>
      </c>
      <c r="I656" t="s">
        <v>121</v>
      </c>
      <c r="V656" t="s">
        <v>3215</v>
      </c>
      <c r="AA656" t="s">
        <v>3197</v>
      </c>
      <c r="AB656" t="s">
        <v>3197</v>
      </c>
      <c r="AC656" t="s">
        <v>3197</v>
      </c>
      <c r="AD656" t="s">
        <v>3197</v>
      </c>
      <c r="AE656" t="s">
        <v>3197</v>
      </c>
      <c r="AF656" t="s">
        <v>3197</v>
      </c>
    </row>
    <row r="657" spans="1:32" ht="17.25" customHeight="1" x14ac:dyDescent="0.25">
      <c r="A657">
        <v>336003</v>
      </c>
      <c r="B657" t="s">
        <v>1361</v>
      </c>
      <c r="C657" t="s">
        <v>517</v>
      </c>
      <c r="D657" t="s">
        <v>1362</v>
      </c>
      <c r="E657" t="s">
        <v>89</v>
      </c>
      <c r="H657" t="s">
        <v>29</v>
      </c>
      <c r="I657" t="s">
        <v>121</v>
      </c>
      <c r="V657" t="s">
        <v>3215</v>
      </c>
      <c r="AA657" t="s">
        <v>3197</v>
      </c>
      <c r="AB657" t="s">
        <v>3197</v>
      </c>
      <c r="AC657" t="s">
        <v>3197</v>
      </c>
      <c r="AD657" t="s">
        <v>3197</v>
      </c>
      <c r="AE657" t="s">
        <v>3197</v>
      </c>
      <c r="AF657" t="s">
        <v>3197</v>
      </c>
    </row>
    <row r="658" spans="1:32" ht="17.25" customHeight="1" x14ac:dyDescent="0.25">
      <c r="A658">
        <v>336005</v>
      </c>
      <c r="B658" t="s">
        <v>1363</v>
      </c>
      <c r="C658" t="s">
        <v>225</v>
      </c>
      <c r="D658" t="s">
        <v>746</v>
      </c>
      <c r="E658" t="s">
        <v>89</v>
      </c>
      <c r="H658" t="s">
        <v>29</v>
      </c>
      <c r="I658" t="s">
        <v>121</v>
      </c>
      <c r="V658" t="s">
        <v>3215</v>
      </c>
      <c r="AA658" t="s">
        <v>3197</v>
      </c>
      <c r="AB658" t="s">
        <v>3197</v>
      </c>
      <c r="AC658" t="s">
        <v>3197</v>
      </c>
      <c r="AD658" t="s">
        <v>3197</v>
      </c>
      <c r="AE658" t="s">
        <v>3197</v>
      </c>
      <c r="AF658" t="s">
        <v>3197</v>
      </c>
    </row>
    <row r="659" spans="1:32" ht="17.25" customHeight="1" x14ac:dyDescent="0.25">
      <c r="A659">
        <v>336007</v>
      </c>
      <c r="B659" t="s">
        <v>1364</v>
      </c>
      <c r="C659" t="s">
        <v>265</v>
      </c>
      <c r="D659" t="s">
        <v>416</v>
      </c>
      <c r="E659" t="s">
        <v>89</v>
      </c>
      <c r="H659" t="s">
        <v>29</v>
      </c>
      <c r="I659" t="s">
        <v>121</v>
      </c>
      <c r="V659" t="s">
        <v>3215</v>
      </c>
      <c r="AA659" t="s">
        <v>3197</v>
      </c>
      <c r="AB659" t="s">
        <v>3197</v>
      </c>
      <c r="AC659" t="s">
        <v>3197</v>
      </c>
      <c r="AD659" t="s">
        <v>3197</v>
      </c>
      <c r="AE659" t="s">
        <v>3197</v>
      </c>
      <c r="AF659" t="s">
        <v>3197</v>
      </c>
    </row>
    <row r="660" spans="1:32" ht="17.25" customHeight="1" x14ac:dyDescent="0.25">
      <c r="A660">
        <v>336008</v>
      </c>
      <c r="B660" t="s">
        <v>1365</v>
      </c>
      <c r="C660" t="s">
        <v>822</v>
      </c>
      <c r="D660" t="s">
        <v>1366</v>
      </c>
      <c r="E660" t="s">
        <v>89</v>
      </c>
      <c r="H660" t="s">
        <v>29</v>
      </c>
      <c r="I660" t="s">
        <v>121</v>
      </c>
      <c r="V660" t="s">
        <v>3215</v>
      </c>
      <c r="AA660" t="s">
        <v>3197</v>
      </c>
      <c r="AB660" t="s">
        <v>3197</v>
      </c>
      <c r="AC660" t="s">
        <v>3197</v>
      </c>
      <c r="AD660" t="s">
        <v>3197</v>
      </c>
      <c r="AE660" t="s">
        <v>3197</v>
      </c>
      <c r="AF660" t="s">
        <v>3197</v>
      </c>
    </row>
    <row r="661" spans="1:32" ht="17.25" customHeight="1" x14ac:dyDescent="0.25">
      <c r="A661">
        <v>336010</v>
      </c>
      <c r="B661" t="s">
        <v>1367</v>
      </c>
      <c r="C661" t="s">
        <v>225</v>
      </c>
      <c r="D661" t="s">
        <v>926</v>
      </c>
      <c r="E661" t="s">
        <v>89</v>
      </c>
      <c r="H661" t="s">
        <v>29</v>
      </c>
      <c r="I661" t="s">
        <v>121</v>
      </c>
      <c r="V661" t="s">
        <v>3215</v>
      </c>
      <c r="AA661" t="s">
        <v>3197</v>
      </c>
      <c r="AB661" t="s">
        <v>3197</v>
      </c>
      <c r="AC661" t="s">
        <v>3197</v>
      </c>
      <c r="AD661" t="s">
        <v>3197</v>
      </c>
      <c r="AE661" t="s">
        <v>3197</v>
      </c>
      <c r="AF661" t="s">
        <v>3197</v>
      </c>
    </row>
    <row r="662" spans="1:32" ht="17.25" customHeight="1" x14ac:dyDescent="0.25">
      <c r="A662">
        <v>336011</v>
      </c>
      <c r="B662" t="s">
        <v>2225</v>
      </c>
      <c r="C662" t="s">
        <v>927</v>
      </c>
      <c r="D662" t="s">
        <v>511</v>
      </c>
      <c r="E662" t="s">
        <v>89</v>
      </c>
      <c r="H662" t="s">
        <v>29</v>
      </c>
      <c r="I662" t="s">
        <v>121</v>
      </c>
      <c r="V662" t="s">
        <v>3215</v>
      </c>
      <c r="AD662" t="s">
        <v>3197</v>
      </c>
      <c r="AE662" t="s">
        <v>3197</v>
      </c>
      <c r="AF662" t="s">
        <v>3197</v>
      </c>
    </row>
    <row r="663" spans="1:32" ht="17.25" customHeight="1" x14ac:dyDescent="0.25">
      <c r="A663">
        <v>336014</v>
      </c>
      <c r="B663" t="s">
        <v>1368</v>
      </c>
      <c r="C663" t="s">
        <v>242</v>
      </c>
      <c r="D663" t="s">
        <v>691</v>
      </c>
      <c r="E663" t="s">
        <v>89</v>
      </c>
      <c r="H663" t="s">
        <v>29</v>
      </c>
      <c r="I663" t="s">
        <v>121</v>
      </c>
      <c r="V663" t="s">
        <v>3215</v>
      </c>
      <c r="AA663" t="s">
        <v>3197</v>
      </c>
      <c r="AB663" t="s">
        <v>3197</v>
      </c>
      <c r="AC663" t="s">
        <v>3197</v>
      </c>
      <c r="AD663" t="s">
        <v>3197</v>
      </c>
      <c r="AE663" t="s">
        <v>3197</v>
      </c>
      <c r="AF663" t="s">
        <v>3197</v>
      </c>
    </row>
    <row r="664" spans="1:32" ht="17.25" customHeight="1" x14ac:dyDescent="0.25">
      <c r="A664">
        <v>336022</v>
      </c>
      <c r="B664" t="s">
        <v>1369</v>
      </c>
      <c r="C664" t="s">
        <v>756</v>
      </c>
      <c r="D664" t="s">
        <v>1370</v>
      </c>
      <c r="E664" t="s">
        <v>89</v>
      </c>
      <c r="H664" t="s">
        <v>29</v>
      </c>
      <c r="I664" t="s">
        <v>121</v>
      </c>
      <c r="V664" t="s">
        <v>3215</v>
      </c>
      <c r="AA664" t="s">
        <v>3197</v>
      </c>
      <c r="AB664" t="s">
        <v>3197</v>
      </c>
      <c r="AC664" t="s">
        <v>3197</v>
      </c>
      <c r="AD664" t="s">
        <v>3197</v>
      </c>
      <c r="AE664" t="s">
        <v>3197</v>
      </c>
      <c r="AF664" t="s">
        <v>3197</v>
      </c>
    </row>
    <row r="665" spans="1:32" ht="17.25" customHeight="1" x14ac:dyDescent="0.25">
      <c r="A665">
        <v>336023</v>
      </c>
      <c r="B665" t="s">
        <v>1371</v>
      </c>
      <c r="C665" t="s">
        <v>242</v>
      </c>
      <c r="D665" t="s">
        <v>309</v>
      </c>
      <c r="E665" t="s">
        <v>89</v>
      </c>
      <c r="H665" t="s">
        <v>29</v>
      </c>
      <c r="I665" t="s">
        <v>121</v>
      </c>
      <c r="V665" t="s">
        <v>3215</v>
      </c>
      <c r="AA665" t="s">
        <v>3197</v>
      </c>
      <c r="AB665" t="s">
        <v>3197</v>
      </c>
      <c r="AC665" t="s">
        <v>3197</v>
      </c>
      <c r="AD665" t="s">
        <v>3197</v>
      </c>
      <c r="AE665" t="s">
        <v>3197</v>
      </c>
      <c r="AF665" t="s">
        <v>3197</v>
      </c>
    </row>
    <row r="666" spans="1:32" ht="17.25" customHeight="1" x14ac:dyDescent="0.25">
      <c r="A666">
        <v>336024</v>
      </c>
      <c r="B666" t="s">
        <v>1372</v>
      </c>
      <c r="C666" t="s">
        <v>426</v>
      </c>
      <c r="D666" t="s">
        <v>270</v>
      </c>
      <c r="E666" t="s">
        <v>89</v>
      </c>
      <c r="H666" t="s">
        <v>29</v>
      </c>
      <c r="I666" t="s">
        <v>121</v>
      </c>
      <c r="V666" t="s">
        <v>3215</v>
      </c>
      <c r="AA666" t="s">
        <v>3197</v>
      </c>
      <c r="AB666" t="s">
        <v>3197</v>
      </c>
      <c r="AC666" t="s">
        <v>3197</v>
      </c>
      <c r="AD666" t="s">
        <v>3197</v>
      </c>
      <c r="AE666" t="s">
        <v>3197</v>
      </c>
      <c r="AF666" t="s">
        <v>3197</v>
      </c>
    </row>
    <row r="667" spans="1:32" ht="17.25" customHeight="1" x14ac:dyDescent="0.25">
      <c r="A667">
        <v>336027</v>
      </c>
      <c r="B667" t="s">
        <v>1373</v>
      </c>
      <c r="C667" t="s">
        <v>225</v>
      </c>
      <c r="D667" t="s">
        <v>713</v>
      </c>
      <c r="E667" t="s">
        <v>89</v>
      </c>
      <c r="H667" t="s">
        <v>29</v>
      </c>
      <c r="I667" t="s">
        <v>121</v>
      </c>
      <c r="V667" t="s">
        <v>3215</v>
      </c>
      <c r="AA667" t="s">
        <v>3197</v>
      </c>
      <c r="AB667" t="s">
        <v>3197</v>
      </c>
      <c r="AC667" t="s">
        <v>3197</v>
      </c>
      <c r="AD667" t="s">
        <v>3197</v>
      </c>
      <c r="AE667" t="s">
        <v>3197</v>
      </c>
      <c r="AF667" t="s">
        <v>3197</v>
      </c>
    </row>
    <row r="668" spans="1:32" ht="17.25" customHeight="1" x14ac:dyDescent="0.25">
      <c r="A668">
        <v>336037</v>
      </c>
      <c r="B668" t="s">
        <v>1374</v>
      </c>
      <c r="C668" t="s">
        <v>888</v>
      </c>
      <c r="D668" t="s">
        <v>1375</v>
      </c>
      <c r="E668" t="s">
        <v>89</v>
      </c>
      <c r="H668" t="s">
        <v>29</v>
      </c>
      <c r="I668" t="s">
        <v>121</v>
      </c>
      <c r="V668" t="s">
        <v>3215</v>
      </c>
      <c r="AA668" t="s">
        <v>3197</v>
      </c>
      <c r="AB668" t="s">
        <v>3197</v>
      </c>
      <c r="AC668" t="s">
        <v>3197</v>
      </c>
      <c r="AD668" t="s">
        <v>3197</v>
      </c>
      <c r="AE668" t="s">
        <v>3197</v>
      </c>
      <c r="AF668" t="s">
        <v>3197</v>
      </c>
    </row>
    <row r="669" spans="1:32" ht="17.25" customHeight="1" x14ac:dyDescent="0.25">
      <c r="A669">
        <v>336038</v>
      </c>
      <c r="B669" t="s">
        <v>1376</v>
      </c>
      <c r="C669" t="s">
        <v>1377</v>
      </c>
      <c r="D669" t="s">
        <v>975</v>
      </c>
      <c r="E669" t="s">
        <v>89</v>
      </c>
      <c r="H669" t="s">
        <v>29</v>
      </c>
      <c r="I669" t="s">
        <v>121</v>
      </c>
      <c r="V669" t="s">
        <v>3215</v>
      </c>
      <c r="AA669" t="s">
        <v>3197</v>
      </c>
      <c r="AB669" t="s">
        <v>3197</v>
      </c>
      <c r="AC669" t="s">
        <v>3197</v>
      </c>
      <c r="AD669" t="s">
        <v>3197</v>
      </c>
      <c r="AE669" t="s">
        <v>3197</v>
      </c>
      <c r="AF669" t="s">
        <v>3197</v>
      </c>
    </row>
    <row r="670" spans="1:32" ht="17.25" customHeight="1" x14ac:dyDescent="0.25">
      <c r="A670">
        <v>336039</v>
      </c>
      <c r="B670" t="s">
        <v>1378</v>
      </c>
      <c r="C670" t="s">
        <v>222</v>
      </c>
      <c r="D670" t="s">
        <v>235</v>
      </c>
      <c r="E670" t="s">
        <v>89</v>
      </c>
      <c r="H670" t="s">
        <v>29</v>
      </c>
      <c r="I670" t="s">
        <v>121</v>
      </c>
      <c r="V670" t="s">
        <v>3215</v>
      </c>
      <c r="AA670" t="s">
        <v>3197</v>
      </c>
      <c r="AB670" t="s">
        <v>3197</v>
      </c>
      <c r="AC670" t="s">
        <v>3197</v>
      </c>
      <c r="AD670" t="s">
        <v>3197</v>
      </c>
      <c r="AE670" t="s">
        <v>3197</v>
      </c>
      <c r="AF670" t="s">
        <v>3197</v>
      </c>
    </row>
    <row r="671" spans="1:32" ht="17.25" customHeight="1" x14ac:dyDescent="0.25">
      <c r="A671">
        <v>336042</v>
      </c>
      <c r="B671" t="s">
        <v>1379</v>
      </c>
      <c r="C671" t="s">
        <v>514</v>
      </c>
      <c r="D671" t="s">
        <v>495</v>
      </c>
      <c r="E671" t="s">
        <v>89</v>
      </c>
      <c r="H671" t="s">
        <v>29</v>
      </c>
      <c r="I671" t="s">
        <v>121</v>
      </c>
      <c r="V671" t="s">
        <v>3215</v>
      </c>
      <c r="AA671" t="s">
        <v>3197</v>
      </c>
      <c r="AB671" t="s">
        <v>3197</v>
      </c>
      <c r="AC671" t="s">
        <v>3197</v>
      </c>
      <c r="AD671" t="s">
        <v>3197</v>
      </c>
      <c r="AE671" t="s">
        <v>3197</v>
      </c>
      <c r="AF671" t="s">
        <v>3197</v>
      </c>
    </row>
    <row r="672" spans="1:32" ht="17.25" customHeight="1" x14ac:dyDescent="0.25">
      <c r="A672">
        <v>336044</v>
      </c>
      <c r="B672" t="s">
        <v>1380</v>
      </c>
      <c r="C672" t="s">
        <v>258</v>
      </c>
      <c r="D672" t="s">
        <v>1133</v>
      </c>
      <c r="E672" t="s">
        <v>89</v>
      </c>
      <c r="H672" t="s">
        <v>29</v>
      </c>
      <c r="I672" t="s">
        <v>121</v>
      </c>
      <c r="V672" t="s">
        <v>3215</v>
      </c>
      <c r="AA672" t="s">
        <v>3197</v>
      </c>
      <c r="AB672" t="s">
        <v>3197</v>
      </c>
      <c r="AC672" t="s">
        <v>3197</v>
      </c>
      <c r="AD672" t="s">
        <v>3197</v>
      </c>
      <c r="AE672" t="s">
        <v>3197</v>
      </c>
      <c r="AF672" t="s">
        <v>3197</v>
      </c>
    </row>
    <row r="673" spans="1:32" ht="17.25" customHeight="1" x14ac:dyDescent="0.25">
      <c r="A673">
        <v>336048</v>
      </c>
      <c r="B673" t="s">
        <v>2106</v>
      </c>
      <c r="C673" t="s">
        <v>430</v>
      </c>
      <c r="D673" t="s">
        <v>2107</v>
      </c>
      <c r="E673" t="s">
        <v>89</v>
      </c>
      <c r="H673" t="s">
        <v>29</v>
      </c>
      <c r="I673" t="s">
        <v>121</v>
      </c>
      <c r="V673" t="s">
        <v>3215</v>
      </c>
      <c r="AA673" t="s">
        <v>3197</v>
      </c>
      <c r="AB673" t="s">
        <v>3197</v>
      </c>
      <c r="AC673" t="s">
        <v>3197</v>
      </c>
      <c r="AD673" t="s">
        <v>3197</v>
      </c>
      <c r="AE673" t="s">
        <v>3197</v>
      </c>
      <c r="AF673" t="s">
        <v>3197</v>
      </c>
    </row>
    <row r="674" spans="1:32" ht="17.25" customHeight="1" x14ac:dyDescent="0.25">
      <c r="A674">
        <v>336052</v>
      </c>
      <c r="B674" t="s">
        <v>1381</v>
      </c>
      <c r="C674" t="s">
        <v>350</v>
      </c>
      <c r="D674" t="s">
        <v>1382</v>
      </c>
      <c r="E674" t="s">
        <v>89</v>
      </c>
      <c r="H674" t="s">
        <v>29</v>
      </c>
      <c r="I674" t="s">
        <v>121</v>
      </c>
      <c r="V674" t="s">
        <v>3215</v>
      </c>
      <c r="AA674" t="s">
        <v>3197</v>
      </c>
      <c r="AB674" t="s">
        <v>3197</v>
      </c>
      <c r="AC674" t="s">
        <v>3197</v>
      </c>
      <c r="AD674" t="s">
        <v>3197</v>
      </c>
      <c r="AE674" t="s">
        <v>3197</v>
      </c>
      <c r="AF674" t="s">
        <v>3197</v>
      </c>
    </row>
    <row r="675" spans="1:32" ht="17.25" customHeight="1" x14ac:dyDescent="0.25">
      <c r="A675">
        <v>336054</v>
      </c>
      <c r="B675" t="s">
        <v>1383</v>
      </c>
      <c r="C675" t="s">
        <v>497</v>
      </c>
      <c r="D675" t="s">
        <v>805</v>
      </c>
      <c r="E675" t="s">
        <v>89</v>
      </c>
      <c r="H675" t="s">
        <v>29</v>
      </c>
      <c r="I675" t="s">
        <v>121</v>
      </c>
      <c r="V675" t="s">
        <v>3215</v>
      </c>
      <c r="AA675" t="s">
        <v>3197</v>
      </c>
      <c r="AB675" t="s">
        <v>3197</v>
      </c>
      <c r="AC675" t="s">
        <v>3197</v>
      </c>
      <c r="AD675" t="s">
        <v>3197</v>
      </c>
      <c r="AE675" t="s">
        <v>3197</v>
      </c>
      <c r="AF675" t="s">
        <v>3197</v>
      </c>
    </row>
    <row r="676" spans="1:32" ht="17.25" customHeight="1" x14ac:dyDescent="0.25">
      <c r="A676">
        <v>336056</v>
      </c>
      <c r="B676" t="s">
        <v>1957</v>
      </c>
      <c r="C676" t="s">
        <v>291</v>
      </c>
      <c r="D676" t="s">
        <v>227</v>
      </c>
      <c r="E676" t="s">
        <v>89</v>
      </c>
      <c r="H676" t="s">
        <v>29</v>
      </c>
      <c r="I676" t="s">
        <v>121</v>
      </c>
      <c r="V676" t="s">
        <v>3215</v>
      </c>
      <c r="AA676" t="s">
        <v>3197</v>
      </c>
      <c r="AB676" t="s">
        <v>3197</v>
      </c>
      <c r="AC676" t="s">
        <v>3197</v>
      </c>
      <c r="AD676" t="s">
        <v>3197</v>
      </c>
      <c r="AE676" t="s">
        <v>3197</v>
      </c>
      <c r="AF676" t="s">
        <v>3197</v>
      </c>
    </row>
    <row r="677" spans="1:32" ht="17.25" customHeight="1" x14ac:dyDescent="0.25">
      <c r="A677">
        <v>336060</v>
      </c>
      <c r="B677" t="s">
        <v>1893</v>
      </c>
      <c r="C677" t="s">
        <v>334</v>
      </c>
      <c r="D677" t="s">
        <v>1894</v>
      </c>
      <c r="E677" t="s">
        <v>89</v>
      </c>
      <c r="H677" t="s">
        <v>29</v>
      </c>
      <c r="I677" t="s">
        <v>121</v>
      </c>
      <c r="V677" t="s">
        <v>3215</v>
      </c>
      <c r="AA677" t="s">
        <v>3197</v>
      </c>
      <c r="AB677" t="s">
        <v>3197</v>
      </c>
      <c r="AC677" t="s">
        <v>3197</v>
      </c>
      <c r="AD677" t="s">
        <v>3197</v>
      </c>
      <c r="AE677" t="s">
        <v>3197</v>
      </c>
      <c r="AF677" t="s">
        <v>3197</v>
      </c>
    </row>
    <row r="678" spans="1:32" ht="17.25" customHeight="1" x14ac:dyDescent="0.25">
      <c r="A678">
        <v>336062</v>
      </c>
      <c r="B678" t="s">
        <v>1384</v>
      </c>
      <c r="C678" t="s">
        <v>644</v>
      </c>
      <c r="D678" t="s">
        <v>382</v>
      </c>
      <c r="E678" t="s">
        <v>89</v>
      </c>
      <c r="H678" t="s">
        <v>29</v>
      </c>
      <c r="I678" t="s">
        <v>121</v>
      </c>
      <c r="V678" t="s">
        <v>3215</v>
      </c>
      <c r="AA678" t="s">
        <v>3197</v>
      </c>
      <c r="AB678" t="s">
        <v>3197</v>
      </c>
      <c r="AC678" t="s">
        <v>3197</v>
      </c>
      <c r="AD678" t="s">
        <v>3197</v>
      </c>
      <c r="AE678" t="s">
        <v>3197</v>
      </c>
      <c r="AF678" t="s">
        <v>3197</v>
      </c>
    </row>
    <row r="679" spans="1:32" ht="17.25" customHeight="1" x14ac:dyDescent="0.25">
      <c r="A679">
        <v>336063</v>
      </c>
      <c r="B679" t="s">
        <v>1385</v>
      </c>
      <c r="C679" t="s">
        <v>242</v>
      </c>
      <c r="D679" t="s">
        <v>252</v>
      </c>
      <c r="E679" t="s">
        <v>89</v>
      </c>
      <c r="H679" t="s">
        <v>29</v>
      </c>
      <c r="I679" t="s">
        <v>121</v>
      </c>
      <c r="V679" t="s">
        <v>3215</v>
      </c>
      <c r="AA679" t="s">
        <v>3197</v>
      </c>
      <c r="AB679" t="s">
        <v>3197</v>
      </c>
      <c r="AC679" t="s">
        <v>3197</v>
      </c>
      <c r="AD679" t="s">
        <v>3197</v>
      </c>
      <c r="AE679" t="s">
        <v>3197</v>
      </c>
      <c r="AF679" t="s">
        <v>3197</v>
      </c>
    </row>
    <row r="680" spans="1:32" ht="17.25" customHeight="1" x14ac:dyDescent="0.25">
      <c r="A680">
        <v>336073</v>
      </c>
      <c r="B680" t="s">
        <v>856</v>
      </c>
      <c r="C680" t="s">
        <v>376</v>
      </c>
      <c r="D680" t="s">
        <v>2086</v>
      </c>
      <c r="E680" t="s">
        <v>89</v>
      </c>
      <c r="H680" t="s">
        <v>29</v>
      </c>
      <c r="I680" t="s">
        <v>121</v>
      </c>
      <c r="V680" t="s">
        <v>3215</v>
      </c>
      <c r="AA680" t="s">
        <v>3197</v>
      </c>
      <c r="AB680" t="s">
        <v>3197</v>
      </c>
      <c r="AC680" t="s">
        <v>3197</v>
      </c>
      <c r="AD680" t="s">
        <v>3197</v>
      </c>
      <c r="AE680" t="s">
        <v>3197</v>
      </c>
      <c r="AF680" t="s">
        <v>3197</v>
      </c>
    </row>
    <row r="681" spans="1:32" ht="17.25" customHeight="1" x14ac:dyDescent="0.25">
      <c r="A681">
        <v>336079</v>
      </c>
      <c r="B681" t="s">
        <v>1924</v>
      </c>
      <c r="C681" t="s">
        <v>1925</v>
      </c>
      <c r="D681" t="s">
        <v>288</v>
      </c>
      <c r="E681" t="s">
        <v>89</v>
      </c>
      <c r="H681" t="s">
        <v>29</v>
      </c>
      <c r="I681" t="s">
        <v>121</v>
      </c>
      <c r="V681" t="s">
        <v>3215</v>
      </c>
      <c r="AA681" t="s">
        <v>3197</v>
      </c>
      <c r="AB681" t="s">
        <v>3197</v>
      </c>
      <c r="AC681" t="s">
        <v>3197</v>
      </c>
      <c r="AD681" t="s">
        <v>3197</v>
      </c>
      <c r="AE681" t="s">
        <v>3197</v>
      </c>
      <c r="AF681" t="s">
        <v>3197</v>
      </c>
    </row>
    <row r="682" spans="1:32" ht="17.25" customHeight="1" x14ac:dyDescent="0.25">
      <c r="A682">
        <v>336082</v>
      </c>
      <c r="B682" t="s">
        <v>1386</v>
      </c>
      <c r="C682" t="s">
        <v>822</v>
      </c>
      <c r="D682" t="s">
        <v>243</v>
      </c>
      <c r="E682" t="s">
        <v>89</v>
      </c>
      <c r="H682" t="s">
        <v>29</v>
      </c>
      <c r="I682" t="s">
        <v>121</v>
      </c>
      <c r="V682" t="s">
        <v>3215</v>
      </c>
      <c r="AA682" t="s">
        <v>3197</v>
      </c>
      <c r="AB682" t="s">
        <v>3197</v>
      </c>
      <c r="AC682" t="s">
        <v>3197</v>
      </c>
      <c r="AD682" t="s">
        <v>3197</v>
      </c>
      <c r="AE682" t="s">
        <v>3197</v>
      </c>
      <c r="AF682" t="s">
        <v>3197</v>
      </c>
    </row>
    <row r="683" spans="1:32" ht="17.25" customHeight="1" x14ac:dyDescent="0.25">
      <c r="A683">
        <v>336091</v>
      </c>
      <c r="B683" t="s">
        <v>1387</v>
      </c>
      <c r="C683" t="s">
        <v>324</v>
      </c>
      <c r="D683" t="s">
        <v>1110</v>
      </c>
      <c r="E683" t="s">
        <v>89</v>
      </c>
      <c r="H683" t="s">
        <v>29</v>
      </c>
      <c r="I683" t="s">
        <v>121</v>
      </c>
      <c r="V683" t="s">
        <v>3215</v>
      </c>
      <c r="AA683" t="s">
        <v>3197</v>
      </c>
      <c r="AB683" t="s">
        <v>3197</v>
      </c>
      <c r="AC683" t="s">
        <v>3197</v>
      </c>
      <c r="AD683" t="s">
        <v>3197</v>
      </c>
      <c r="AE683" t="s">
        <v>3197</v>
      </c>
      <c r="AF683" t="s">
        <v>3197</v>
      </c>
    </row>
    <row r="684" spans="1:32" ht="17.25" customHeight="1" x14ac:dyDescent="0.25">
      <c r="A684">
        <v>336099</v>
      </c>
      <c r="B684" t="s">
        <v>1390</v>
      </c>
      <c r="C684" t="s">
        <v>262</v>
      </c>
      <c r="D684" t="s">
        <v>941</v>
      </c>
      <c r="E684" t="s">
        <v>89</v>
      </c>
      <c r="H684" t="s">
        <v>29</v>
      </c>
      <c r="I684" t="s">
        <v>121</v>
      </c>
      <c r="V684" t="s">
        <v>3215</v>
      </c>
      <c r="AA684" t="s">
        <v>3197</v>
      </c>
      <c r="AB684" t="s">
        <v>3197</v>
      </c>
      <c r="AC684" t="s">
        <v>3197</v>
      </c>
      <c r="AD684" t="s">
        <v>3197</v>
      </c>
      <c r="AE684" t="s">
        <v>3197</v>
      </c>
      <c r="AF684" t="s">
        <v>3197</v>
      </c>
    </row>
    <row r="685" spans="1:32" ht="17.25" customHeight="1" x14ac:dyDescent="0.25">
      <c r="A685">
        <v>336100</v>
      </c>
      <c r="B685" t="s">
        <v>1391</v>
      </c>
      <c r="C685" t="s">
        <v>242</v>
      </c>
      <c r="D685" t="s">
        <v>1392</v>
      </c>
      <c r="E685" t="s">
        <v>89</v>
      </c>
      <c r="H685" t="s">
        <v>29</v>
      </c>
      <c r="I685" t="s">
        <v>121</v>
      </c>
      <c r="V685" t="s">
        <v>3215</v>
      </c>
      <c r="AC685" t="s">
        <v>3197</v>
      </c>
      <c r="AD685" t="s">
        <v>3197</v>
      </c>
      <c r="AE685" t="s">
        <v>3197</v>
      </c>
      <c r="AF685" t="s">
        <v>3197</v>
      </c>
    </row>
    <row r="686" spans="1:32" ht="17.25" customHeight="1" x14ac:dyDescent="0.25">
      <c r="A686">
        <v>336104</v>
      </c>
      <c r="B686" t="s">
        <v>1393</v>
      </c>
      <c r="C686" t="s">
        <v>945</v>
      </c>
      <c r="D686" t="s">
        <v>886</v>
      </c>
      <c r="E686" t="s">
        <v>89</v>
      </c>
      <c r="H686" t="s">
        <v>29</v>
      </c>
      <c r="I686" t="s">
        <v>121</v>
      </c>
      <c r="V686" t="s">
        <v>3215</v>
      </c>
      <c r="AA686" t="s">
        <v>3197</v>
      </c>
      <c r="AB686" t="s">
        <v>3197</v>
      </c>
      <c r="AC686" t="s">
        <v>3197</v>
      </c>
      <c r="AD686" t="s">
        <v>3197</v>
      </c>
      <c r="AE686" t="s">
        <v>3197</v>
      </c>
      <c r="AF686" t="s">
        <v>3197</v>
      </c>
    </row>
    <row r="687" spans="1:32" ht="17.25" customHeight="1" x14ac:dyDescent="0.25">
      <c r="A687">
        <v>336105</v>
      </c>
      <c r="B687" t="s">
        <v>1394</v>
      </c>
      <c r="C687" t="s">
        <v>303</v>
      </c>
      <c r="D687" t="s">
        <v>1395</v>
      </c>
      <c r="E687" t="s">
        <v>89</v>
      </c>
      <c r="H687" t="s">
        <v>29</v>
      </c>
      <c r="I687" t="s">
        <v>121</v>
      </c>
      <c r="V687" t="s">
        <v>3215</v>
      </c>
      <c r="AA687" t="s">
        <v>3197</v>
      </c>
      <c r="AB687" t="s">
        <v>3197</v>
      </c>
      <c r="AC687" t="s">
        <v>3197</v>
      </c>
      <c r="AD687" t="s">
        <v>3197</v>
      </c>
      <c r="AE687" t="s">
        <v>3197</v>
      </c>
      <c r="AF687" t="s">
        <v>3197</v>
      </c>
    </row>
    <row r="688" spans="1:32" ht="17.25" customHeight="1" x14ac:dyDescent="0.25">
      <c r="A688">
        <v>336113</v>
      </c>
      <c r="B688" t="s">
        <v>1396</v>
      </c>
      <c r="C688" t="s">
        <v>329</v>
      </c>
      <c r="D688" t="s">
        <v>404</v>
      </c>
      <c r="E688" t="s">
        <v>89</v>
      </c>
      <c r="H688" t="s">
        <v>29</v>
      </c>
      <c r="I688" t="s">
        <v>121</v>
      </c>
      <c r="V688" t="s">
        <v>3215</v>
      </c>
      <c r="AA688" t="s">
        <v>3197</v>
      </c>
      <c r="AB688" t="s">
        <v>3197</v>
      </c>
      <c r="AC688" t="s">
        <v>3197</v>
      </c>
      <c r="AD688" t="s">
        <v>3197</v>
      </c>
      <c r="AE688" t="s">
        <v>3197</v>
      </c>
      <c r="AF688" t="s">
        <v>3197</v>
      </c>
    </row>
    <row r="689" spans="1:32" ht="17.25" customHeight="1" x14ac:dyDescent="0.25">
      <c r="A689">
        <v>336114</v>
      </c>
      <c r="B689" t="s">
        <v>1397</v>
      </c>
      <c r="C689" t="s">
        <v>661</v>
      </c>
      <c r="D689" t="s">
        <v>691</v>
      </c>
      <c r="E689" t="s">
        <v>89</v>
      </c>
      <c r="H689" t="s">
        <v>29</v>
      </c>
      <c r="I689" t="s">
        <v>121</v>
      </c>
      <c r="V689" t="s">
        <v>3215</v>
      </c>
      <c r="AA689" t="s">
        <v>3197</v>
      </c>
      <c r="AB689" t="s">
        <v>3197</v>
      </c>
      <c r="AC689" t="s">
        <v>3197</v>
      </c>
      <c r="AD689" t="s">
        <v>3197</v>
      </c>
      <c r="AE689" t="s">
        <v>3197</v>
      </c>
      <c r="AF689" t="s">
        <v>3197</v>
      </c>
    </row>
    <row r="690" spans="1:32" ht="17.25" customHeight="1" x14ac:dyDescent="0.25">
      <c r="A690">
        <v>336119</v>
      </c>
      <c r="B690" t="s">
        <v>1398</v>
      </c>
      <c r="C690" t="s">
        <v>847</v>
      </c>
      <c r="D690" t="s">
        <v>305</v>
      </c>
      <c r="E690" t="s">
        <v>89</v>
      </c>
      <c r="H690" t="s">
        <v>29</v>
      </c>
      <c r="I690" t="s">
        <v>121</v>
      </c>
      <c r="V690" t="s">
        <v>3215</v>
      </c>
      <c r="AA690" t="s">
        <v>3197</v>
      </c>
      <c r="AB690" t="s">
        <v>3197</v>
      </c>
      <c r="AC690" t="s">
        <v>3197</v>
      </c>
      <c r="AD690" t="s">
        <v>3197</v>
      </c>
      <c r="AE690" t="s">
        <v>3197</v>
      </c>
      <c r="AF690" t="s">
        <v>3197</v>
      </c>
    </row>
    <row r="691" spans="1:32" ht="17.25" customHeight="1" x14ac:dyDescent="0.25">
      <c r="A691">
        <v>336122</v>
      </c>
      <c r="B691" t="s">
        <v>1399</v>
      </c>
      <c r="C691" t="s">
        <v>1400</v>
      </c>
      <c r="D691" t="s">
        <v>287</v>
      </c>
      <c r="E691" t="s">
        <v>89</v>
      </c>
      <c r="H691" t="s">
        <v>29</v>
      </c>
      <c r="I691" t="s">
        <v>121</v>
      </c>
      <c r="V691" t="s">
        <v>3215</v>
      </c>
      <c r="AA691" t="s">
        <v>3197</v>
      </c>
      <c r="AB691" t="s">
        <v>3197</v>
      </c>
      <c r="AC691" t="s">
        <v>3197</v>
      </c>
      <c r="AD691" t="s">
        <v>3197</v>
      </c>
      <c r="AE691" t="s">
        <v>3197</v>
      </c>
      <c r="AF691" t="s">
        <v>3197</v>
      </c>
    </row>
    <row r="692" spans="1:32" ht="17.25" customHeight="1" x14ac:dyDescent="0.25">
      <c r="A692">
        <v>336123</v>
      </c>
      <c r="B692" t="s">
        <v>1401</v>
      </c>
      <c r="C692" t="s">
        <v>242</v>
      </c>
      <c r="D692" t="s">
        <v>1402</v>
      </c>
      <c r="E692" t="s">
        <v>89</v>
      </c>
      <c r="H692" t="s">
        <v>29</v>
      </c>
      <c r="I692" t="s">
        <v>121</v>
      </c>
      <c r="V692" t="s">
        <v>3215</v>
      </c>
      <c r="AA692" t="s">
        <v>3197</v>
      </c>
      <c r="AB692" t="s">
        <v>3197</v>
      </c>
      <c r="AC692" t="s">
        <v>3197</v>
      </c>
      <c r="AD692" t="s">
        <v>3197</v>
      </c>
      <c r="AE692" t="s">
        <v>3197</v>
      </c>
      <c r="AF692" t="s">
        <v>3197</v>
      </c>
    </row>
    <row r="693" spans="1:32" ht="17.25" customHeight="1" x14ac:dyDescent="0.25">
      <c r="A693">
        <v>336130</v>
      </c>
      <c r="B693" t="s">
        <v>1403</v>
      </c>
      <c r="C693" t="s">
        <v>390</v>
      </c>
      <c r="D693" t="s">
        <v>322</v>
      </c>
      <c r="E693" t="s">
        <v>89</v>
      </c>
      <c r="H693" t="s">
        <v>29</v>
      </c>
      <c r="I693" t="s">
        <v>121</v>
      </c>
      <c r="V693" t="s">
        <v>3215</v>
      </c>
      <c r="AA693" t="s">
        <v>3197</v>
      </c>
      <c r="AB693" t="s">
        <v>3197</v>
      </c>
      <c r="AC693" t="s">
        <v>3197</v>
      </c>
      <c r="AD693" t="s">
        <v>3197</v>
      </c>
      <c r="AE693" t="s">
        <v>3197</v>
      </c>
      <c r="AF693" t="s">
        <v>3197</v>
      </c>
    </row>
    <row r="694" spans="1:32" ht="17.25" customHeight="1" x14ac:dyDescent="0.25">
      <c r="A694">
        <v>336131</v>
      </c>
      <c r="B694" t="s">
        <v>2108</v>
      </c>
      <c r="C694" t="s">
        <v>879</v>
      </c>
      <c r="D694" t="s">
        <v>316</v>
      </c>
      <c r="E694" t="s">
        <v>89</v>
      </c>
      <c r="H694" t="s">
        <v>29</v>
      </c>
      <c r="I694" t="s">
        <v>121</v>
      </c>
      <c r="V694" t="s">
        <v>3215</v>
      </c>
      <c r="AA694" t="s">
        <v>3197</v>
      </c>
      <c r="AB694" t="s">
        <v>3197</v>
      </c>
      <c r="AC694" t="s">
        <v>3197</v>
      </c>
      <c r="AD694" t="s">
        <v>3197</v>
      </c>
      <c r="AE694" t="s">
        <v>3197</v>
      </c>
      <c r="AF694" t="s">
        <v>3197</v>
      </c>
    </row>
    <row r="695" spans="1:32" ht="17.25" customHeight="1" x14ac:dyDescent="0.25">
      <c r="A695">
        <v>336132</v>
      </c>
      <c r="B695" t="s">
        <v>2087</v>
      </c>
      <c r="C695" t="s">
        <v>514</v>
      </c>
      <c r="D695" t="s">
        <v>2088</v>
      </c>
      <c r="E695" t="s">
        <v>89</v>
      </c>
      <c r="H695" t="s">
        <v>29</v>
      </c>
      <c r="I695" t="s">
        <v>121</v>
      </c>
      <c r="V695" t="s">
        <v>3215</v>
      </c>
      <c r="AA695" t="s">
        <v>3197</v>
      </c>
      <c r="AB695" t="s">
        <v>3197</v>
      </c>
      <c r="AC695" t="s">
        <v>3197</v>
      </c>
      <c r="AD695" t="s">
        <v>3197</v>
      </c>
      <c r="AE695" t="s">
        <v>3197</v>
      </c>
      <c r="AF695" t="s">
        <v>3197</v>
      </c>
    </row>
    <row r="696" spans="1:32" ht="17.25" customHeight="1" x14ac:dyDescent="0.25">
      <c r="A696">
        <v>336134</v>
      </c>
      <c r="B696" t="s">
        <v>1404</v>
      </c>
      <c r="C696" t="s">
        <v>861</v>
      </c>
      <c r="D696" t="s">
        <v>830</v>
      </c>
      <c r="E696" t="s">
        <v>89</v>
      </c>
      <c r="H696" t="s">
        <v>29</v>
      </c>
      <c r="I696" t="s">
        <v>121</v>
      </c>
      <c r="V696" t="s">
        <v>3215</v>
      </c>
      <c r="AA696" t="s">
        <v>3197</v>
      </c>
      <c r="AB696" t="s">
        <v>3197</v>
      </c>
      <c r="AC696" t="s">
        <v>3197</v>
      </c>
      <c r="AD696" t="s">
        <v>3197</v>
      </c>
      <c r="AE696" t="s">
        <v>3197</v>
      </c>
      <c r="AF696" t="s">
        <v>3197</v>
      </c>
    </row>
    <row r="697" spans="1:32" ht="17.25" customHeight="1" x14ac:dyDescent="0.25">
      <c r="A697">
        <v>336135</v>
      </c>
      <c r="B697" t="s">
        <v>1895</v>
      </c>
      <c r="C697" t="s">
        <v>821</v>
      </c>
      <c r="D697" t="s">
        <v>404</v>
      </c>
      <c r="E697" t="s">
        <v>89</v>
      </c>
      <c r="H697" t="s">
        <v>29</v>
      </c>
      <c r="I697" t="s">
        <v>121</v>
      </c>
      <c r="V697" t="s">
        <v>3215</v>
      </c>
      <c r="AA697" t="s">
        <v>3197</v>
      </c>
      <c r="AB697" t="s">
        <v>3197</v>
      </c>
      <c r="AC697" t="s">
        <v>3197</v>
      </c>
      <c r="AD697" t="s">
        <v>3197</v>
      </c>
      <c r="AE697" t="s">
        <v>3197</v>
      </c>
      <c r="AF697" t="s">
        <v>3197</v>
      </c>
    </row>
    <row r="698" spans="1:32" ht="17.25" customHeight="1" x14ac:dyDescent="0.25">
      <c r="A698">
        <v>336140</v>
      </c>
      <c r="B698" t="s">
        <v>2243</v>
      </c>
      <c r="C698" t="s">
        <v>359</v>
      </c>
      <c r="D698" t="s">
        <v>650</v>
      </c>
      <c r="E698" t="s">
        <v>89</v>
      </c>
      <c r="H698" t="s">
        <v>29</v>
      </c>
      <c r="I698" t="s">
        <v>121</v>
      </c>
      <c r="V698" t="s">
        <v>3215</v>
      </c>
      <c r="AB698" t="s">
        <v>3197</v>
      </c>
      <c r="AC698" t="s">
        <v>3197</v>
      </c>
      <c r="AD698" t="s">
        <v>3197</v>
      </c>
      <c r="AE698" t="s">
        <v>3197</v>
      </c>
      <c r="AF698" t="s">
        <v>3197</v>
      </c>
    </row>
    <row r="699" spans="1:32" ht="17.25" customHeight="1" x14ac:dyDescent="0.25">
      <c r="A699">
        <v>336148</v>
      </c>
      <c r="B699" t="s">
        <v>2435</v>
      </c>
      <c r="C699" t="s">
        <v>347</v>
      </c>
      <c r="D699" t="s">
        <v>2436</v>
      </c>
      <c r="E699" t="s">
        <v>89</v>
      </c>
      <c r="H699" t="s">
        <v>29</v>
      </c>
      <c r="I699" t="s">
        <v>121</v>
      </c>
      <c r="V699" t="s">
        <v>3215</v>
      </c>
      <c r="AA699" t="s">
        <v>3197</v>
      </c>
      <c r="AB699" t="s">
        <v>3197</v>
      </c>
      <c r="AC699" t="s">
        <v>3197</v>
      </c>
      <c r="AD699" t="s">
        <v>3197</v>
      </c>
      <c r="AE699" t="s">
        <v>3197</v>
      </c>
      <c r="AF699" t="s">
        <v>3197</v>
      </c>
    </row>
    <row r="700" spans="1:32" ht="17.25" customHeight="1" x14ac:dyDescent="0.25">
      <c r="A700">
        <v>336152</v>
      </c>
      <c r="B700" t="s">
        <v>1405</v>
      </c>
      <c r="C700" t="s">
        <v>301</v>
      </c>
      <c r="D700" t="s">
        <v>657</v>
      </c>
      <c r="E700" t="s">
        <v>89</v>
      </c>
      <c r="H700" t="s">
        <v>29</v>
      </c>
      <c r="I700" t="s">
        <v>121</v>
      </c>
      <c r="V700" t="s">
        <v>3215</v>
      </c>
      <c r="AA700" t="s">
        <v>3197</v>
      </c>
      <c r="AB700" t="s">
        <v>3197</v>
      </c>
      <c r="AC700" t="s">
        <v>3197</v>
      </c>
      <c r="AD700" t="s">
        <v>3197</v>
      </c>
      <c r="AE700" t="s">
        <v>3197</v>
      </c>
      <c r="AF700" t="s">
        <v>3197</v>
      </c>
    </row>
    <row r="701" spans="1:32" ht="17.25" customHeight="1" x14ac:dyDescent="0.25">
      <c r="A701">
        <v>336153</v>
      </c>
      <c r="B701" t="s">
        <v>1896</v>
      </c>
      <c r="C701" t="s">
        <v>697</v>
      </c>
      <c r="D701" t="s">
        <v>288</v>
      </c>
      <c r="E701" t="s">
        <v>89</v>
      </c>
      <c r="H701" t="s">
        <v>29</v>
      </c>
      <c r="I701" t="s">
        <v>121</v>
      </c>
      <c r="V701" t="s">
        <v>3215</v>
      </c>
      <c r="AA701" t="s">
        <v>3197</v>
      </c>
      <c r="AB701" t="s">
        <v>3197</v>
      </c>
      <c r="AC701" t="s">
        <v>3197</v>
      </c>
      <c r="AD701" t="s">
        <v>3197</v>
      </c>
      <c r="AE701" t="s">
        <v>3197</v>
      </c>
      <c r="AF701" t="s">
        <v>3197</v>
      </c>
    </row>
    <row r="702" spans="1:32" ht="17.25" customHeight="1" x14ac:dyDescent="0.25">
      <c r="A702">
        <v>336160</v>
      </c>
      <c r="B702" t="s">
        <v>1407</v>
      </c>
      <c r="C702" t="s">
        <v>347</v>
      </c>
      <c r="D702" t="s">
        <v>578</v>
      </c>
      <c r="E702" t="s">
        <v>89</v>
      </c>
      <c r="H702" t="s">
        <v>29</v>
      </c>
      <c r="I702" t="s">
        <v>121</v>
      </c>
      <c r="V702" t="s">
        <v>3215</v>
      </c>
      <c r="AA702" t="s">
        <v>3197</v>
      </c>
      <c r="AB702" t="s">
        <v>3197</v>
      </c>
      <c r="AC702" t="s">
        <v>3197</v>
      </c>
      <c r="AD702" t="s">
        <v>3197</v>
      </c>
      <c r="AE702" t="s">
        <v>3197</v>
      </c>
      <c r="AF702" t="s">
        <v>3197</v>
      </c>
    </row>
    <row r="703" spans="1:32" ht="17.25" customHeight="1" x14ac:dyDescent="0.25">
      <c r="A703">
        <v>336161</v>
      </c>
      <c r="B703" t="s">
        <v>1408</v>
      </c>
      <c r="C703" t="s">
        <v>695</v>
      </c>
      <c r="D703" t="s">
        <v>1409</v>
      </c>
      <c r="E703" t="s">
        <v>89</v>
      </c>
      <c r="H703" t="s">
        <v>29</v>
      </c>
      <c r="I703" t="s">
        <v>121</v>
      </c>
      <c r="V703" t="s">
        <v>3215</v>
      </c>
      <c r="AA703" t="s">
        <v>3197</v>
      </c>
      <c r="AB703" t="s">
        <v>3197</v>
      </c>
      <c r="AC703" t="s">
        <v>3197</v>
      </c>
      <c r="AD703" t="s">
        <v>3197</v>
      </c>
      <c r="AE703" t="s">
        <v>3197</v>
      </c>
      <c r="AF703" t="s">
        <v>3197</v>
      </c>
    </row>
    <row r="704" spans="1:32" ht="17.25" customHeight="1" x14ac:dyDescent="0.25">
      <c r="A704">
        <v>336169</v>
      </c>
      <c r="B704" t="s">
        <v>1410</v>
      </c>
      <c r="C704" t="s">
        <v>284</v>
      </c>
      <c r="D704" t="s">
        <v>441</v>
      </c>
      <c r="E704" t="s">
        <v>89</v>
      </c>
      <c r="H704" t="s">
        <v>29</v>
      </c>
      <c r="I704" t="s">
        <v>121</v>
      </c>
      <c r="V704" t="s">
        <v>3215</v>
      </c>
      <c r="AA704" t="s">
        <v>3197</v>
      </c>
      <c r="AB704" t="s">
        <v>3197</v>
      </c>
      <c r="AC704" t="s">
        <v>3197</v>
      </c>
      <c r="AD704" t="s">
        <v>3197</v>
      </c>
      <c r="AE704" t="s">
        <v>3197</v>
      </c>
      <c r="AF704" t="s">
        <v>3197</v>
      </c>
    </row>
    <row r="705" spans="1:32" ht="17.25" customHeight="1" x14ac:dyDescent="0.25">
      <c r="A705">
        <v>336170</v>
      </c>
      <c r="B705" t="s">
        <v>1411</v>
      </c>
      <c r="C705" t="s">
        <v>242</v>
      </c>
      <c r="D705" t="s">
        <v>764</v>
      </c>
      <c r="E705" t="s">
        <v>89</v>
      </c>
      <c r="H705" t="s">
        <v>29</v>
      </c>
      <c r="I705" t="s">
        <v>121</v>
      </c>
      <c r="V705" t="s">
        <v>3215</v>
      </c>
      <c r="AA705" t="s">
        <v>3197</v>
      </c>
      <c r="AB705" t="s">
        <v>3197</v>
      </c>
      <c r="AC705" t="s">
        <v>3197</v>
      </c>
      <c r="AD705" t="s">
        <v>3197</v>
      </c>
      <c r="AE705" t="s">
        <v>3197</v>
      </c>
      <c r="AF705" t="s">
        <v>3197</v>
      </c>
    </row>
    <row r="706" spans="1:32" ht="17.25" customHeight="1" x14ac:dyDescent="0.25">
      <c r="A706">
        <v>336171</v>
      </c>
      <c r="B706" t="s">
        <v>1412</v>
      </c>
      <c r="C706" t="s">
        <v>326</v>
      </c>
      <c r="D706" t="s">
        <v>420</v>
      </c>
      <c r="E706" t="s">
        <v>89</v>
      </c>
      <c r="H706" t="s">
        <v>29</v>
      </c>
      <c r="I706" t="s">
        <v>121</v>
      </c>
      <c r="V706" t="s">
        <v>3215</v>
      </c>
      <c r="AA706" t="s">
        <v>3197</v>
      </c>
      <c r="AB706" t="s">
        <v>3197</v>
      </c>
      <c r="AC706" t="s">
        <v>3197</v>
      </c>
      <c r="AD706" t="s">
        <v>3197</v>
      </c>
      <c r="AE706" t="s">
        <v>3197</v>
      </c>
      <c r="AF706" t="s">
        <v>3197</v>
      </c>
    </row>
    <row r="707" spans="1:32" ht="17.25" customHeight="1" x14ac:dyDescent="0.25">
      <c r="A707">
        <v>336174</v>
      </c>
      <c r="B707" t="s">
        <v>1413</v>
      </c>
      <c r="C707" t="s">
        <v>361</v>
      </c>
      <c r="D707" t="s">
        <v>854</v>
      </c>
      <c r="E707" t="s">
        <v>89</v>
      </c>
      <c r="H707" t="s">
        <v>29</v>
      </c>
      <c r="I707" t="s">
        <v>121</v>
      </c>
      <c r="V707" t="s">
        <v>3215</v>
      </c>
      <c r="AA707" t="s">
        <v>3197</v>
      </c>
      <c r="AB707" t="s">
        <v>3197</v>
      </c>
      <c r="AC707" t="s">
        <v>3197</v>
      </c>
      <c r="AD707" t="s">
        <v>3197</v>
      </c>
      <c r="AE707" t="s">
        <v>3197</v>
      </c>
      <c r="AF707" t="s">
        <v>3197</v>
      </c>
    </row>
    <row r="708" spans="1:32" ht="17.25" customHeight="1" x14ac:dyDescent="0.25">
      <c r="A708">
        <v>336177</v>
      </c>
      <c r="B708" t="s">
        <v>1414</v>
      </c>
      <c r="C708" t="s">
        <v>1415</v>
      </c>
      <c r="D708" t="s">
        <v>654</v>
      </c>
      <c r="E708" t="s">
        <v>89</v>
      </c>
      <c r="H708" t="s">
        <v>29</v>
      </c>
      <c r="I708" t="s">
        <v>121</v>
      </c>
      <c r="V708" t="s">
        <v>3215</v>
      </c>
      <c r="AA708" t="s">
        <v>3197</v>
      </c>
      <c r="AB708" t="s">
        <v>3197</v>
      </c>
      <c r="AC708" t="s">
        <v>3197</v>
      </c>
      <c r="AD708" t="s">
        <v>3197</v>
      </c>
      <c r="AE708" t="s">
        <v>3197</v>
      </c>
      <c r="AF708" t="s">
        <v>3197</v>
      </c>
    </row>
    <row r="709" spans="1:32" ht="17.25" customHeight="1" x14ac:dyDescent="0.25">
      <c r="A709">
        <v>336178</v>
      </c>
      <c r="B709" t="s">
        <v>1416</v>
      </c>
      <c r="C709" t="s">
        <v>284</v>
      </c>
      <c r="D709" t="s">
        <v>1417</v>
      </c>
      <c r="E709" t="s">
        <v>89</v>
      </c>
      <c r="H709" t="s">
        <v>29</v>
      </c>
      <c r="I709" t="s">
        <v>121</v>
      </c>
      <c r="V709" t="s">
        <v>3215</v>
      </c>
      <c r="AA709" t="s">
        <v>3197</v>
      </c>
      <c r="AB709" t="s">
        <v>3197</v>
      </c>
      <c r="AC709" t="s">
        <v>3197</v>
      </c>
      <c r="AD709" t="s">
        <v>3197</v>
      </c>
      <c r="AE709" t="s">
        <v>3197</v>
      </c>
      <c r="AF709" t="s">
        <v>3197</v>
      </c>
    </row>
    <row r="710" spans="1:32" ht="17.25" customHeight="1" x14ac:dyDescent="0.25">
      <c r="A710">
        <v>336180</v>
      </c>
      <c r="B710" t="s">
        <v>2317</v>
      </c>
      <c r="C710" t="s">
        <v>845</v>
      </c>
      <c r="D710" t="s">
        <v>378</v>
      </c>
      <c r="E710" t="s">
        <v>89</v>
      </c>
      <c r="H710" t="s">
        <v>29</v>
      </c>
      <c r="I710" t="s">
        <v>121</v>
      </c>
      <c r="V710" t="s">
        <v>3215</v>
      </c>
      <c r="AA710" t="s">
        <v>3197</v>
      </c>
      <c r="AB710" t="s">
        <v>3197</v>
      </c>
      <c r="AC710" t="s">
        <v>3197</v>
      </c>
      <c r="AD710" t="s">
        <v>3197</v>
      </c>
      <c r="AE710" t="s">
        <v>3197</v>
      </c>
      <c r="AF710" t="s">
        <v>3197</v>
      </c>
    </row>
    <row r="711" spans="1:32" ht="17.25" customHeight="1" x14ac:dyDescent="0.25">
      <c r="A711">
        <v>336182</v>
      </c>
      <c r="B711" t="s">
        <v>1418</v>
      </c>
      <c r="C711" t="s">
        <v>949</v>
      </c>
      <c r="D711" t="s">
        <v>960</v>
      </c>
      <c r="E711" t="s">
        <v>89</v>
      </c>
      <c r="H711" t="s">
        <v>29</v>
      </c>
      <c r="I711" t="s">
        <v>121</v>
      </c>
      <c r="V711" t="s">
        <v>3215</v>
      </c>
      <c r="AA711" t="s">
        <v>3197</v>
      </c>
      <c r="AB711" t="s">
        <v>3197</v>
      </c>
      <c r="AC711" t="s">
        <v>3197</v>
      </c>
      <c r="AD711" t="s">
        <v>3197</v>
      </c>
      <c r="AE711" t="s">
        <v>3197</v>
      </c>
      <c r="AF711" t="s">
        <v>3197</v>
      </c>
    </row>
    <row r="712" spans="1:32" ht="17.25" customHeight="1" x14ac:dyDescent="0.25">
      <c r="A712">
        <v>336186</v>
      </c>
      <c r="B712" t="s">
        <v>1419</v>
      </c>
      <c r="C712" t="s">
        <v>517</v>
      </c>
      <c r="D712" t="s">
        <v>516</v>
      </c>
      <c r="E712" t="s">
        <v>89</v>
      </c>
      <c r="H712" t="s">
        <v>29</v>
      </c>
      <c r="I712" t="s">
        <v>121</v>
      </c>
      <c r="V712" t="s">
        <v>3215</v>
      </c>
      <c r="AA712" t="s">
        <v>3197</v>
      </c>
      <c r="AB712" t="s">
        <v>3197</v>
      </c>
      <c r="AC712" t="s">
        <v>3197</v>
      </c>
      <c r="AD712" t="s">
        <v>3197</v>
      </c>
      <c r="AE712" t="s">
        <v>3197</v>
      </c>
      <c r="AF712" t="s">
        <v>3197</v>
      </c>
    </row>
    <row r="713" spans="1:32" ht="17.25" customHeight="1" x14ac:dyDescent="0.25">
      <c r="A713">
        <v>336187</v>
      </c>
      <c r="B713" t="s">
        <v>1420</v>
      </c>
      <c r="C713" t="s">
        <v>524</v>
      </c>
      <c r="D713" t="s">
        <v>277</v>
      </c>
      <c r="E713" t="s">
        <v>89</v>
      </c>
      <c r="H713" t="s">
        <v>29</v>
      </c>
      <c r="I713" t="s">
        <v>121</v>
      </c>
      <c r="V713" t="s">
        <v>3215</v>
      </c>
      <c r="AA713" t="s">
        <v>3197</v>
      </c>
      <c r="AB713" t="s">
        <v>3197</v>
      </c>
      <c r="AC713" t="s">
        <v>3197</v>
      </c>
      <c r="AD713" t="s">
        <v>3197</v>
      </c>
      <c r="AE713" t="s">
        <v>3197</v>
      </c>
      <c r="AF713" t="s">
        <v>3197</v>
      </c>
    </row>
    <row r="714" spans="1:32" ht="17.25" customHeight="1" x14ac:dyDescent="0.25">
      <c r="A714">
        <v>336191</v>
      </c>
      <c r="B714" t="s">
        <v>1421</v>
      </c>
      <c r="C714" t="s">
        <v>242</v>
      </c>
      <c r="D714" t="s">
        <v>404</v>
      </c>
      <c r="E714" t="s">
        <v>89</v>
      </c>
      <c r="H714" t="s">
        <v>29</v>
      </c>
      <c r="I714" t="s">
        <v>121</v>
      </c>
      <c r="V714" t="s">
        <v>3215</v>
      </c>
      <c r="AA714" t="s">
        <v>3197</v>
      </c>
      <c r="AB714" t="s">
        <v>3197</v>
      </c>
      <c r="AC714" t="s">
        <v>3197</v>
      </c>
      <c r="AD714" t="s">
        <v>3197</v>
      </c>
      <c r="AE714" t="s">
        <v>3197</v>
      </c>
      <c r="AF714" t="s">
        <v>3197</v>
      </c>
    </row>
    <row r="715" spans="1:32" ht="17.25" customHeight="1" x14ac:dyDescent="0.25">
      <c r="A715">
        <v>336194</v>
      </c>
      <c r="B715" t="s">
        <v>1422</v>
      </c>
      <c r="C715" t="s">
        <v>545</v>
      </c>
      <c r="D715" t="s">
        <v>977</v>
      </c>
      <c r="E715" t="s">
        <v>89</v>
      </c>
      <c r="H715" t="s">
        <v>29</v>
      </c>
      <c r="I715" t="s">
        <v>121</v>
      </c>
      <c r="V715" t="s">
        <v>3215</v>
      </c>
      <c r="AA715" t="s">
        <v>3197</v>
      </c>
      <c r="AB715" t="s">
        <v>3197</v>
      </c>
      <c r="AC715" t="s">
        <v>3197</v>
      </c>
      <c r="AD715" t="s">
        <v>3197</v>
      </c>
      <c r="AE715" t="s">
        <v>3197</v>
      </c>
      <c r="AF715" t="s">
        <v>3197</v>
      </c>
    </row>
    <row r="716" spans="1:32" ht="17.25" customHeight="1" x14ac:dyDescent="0.25">
      <c r="A716">
        <v>336198</v>
      </c>
      <c r="B716" t="s">
        <v>1423</v>
      </c>
      <c r="C716" t="s">
        <v>242</v>
      </c>
      <c r="D716" t="s">
        <v>295</v>
      </c>
      <c r="E716" t="s">
        <v>89</v>
      </c>
      <c r="H716" t="s">
        <v>29</v>
      </c>
      <c r="I716" t="s">
        <v>121</v>
      </c>
      <c r="V716" t="s">
        <v>3215</v>
      </c>
      <c r="AA716" t="s">
        <v>3197</v>
      </c>
      <c r="AB716" t="s">
        <v>3197</v>
      </c>
      <c r="AC716" t="s">
        <v>3197</v>
      </c>
      <c r="AD716" t="s">
        <v>3197</v>
      </c>
      <c r="AE716" t="s">
        <v>3197</v>
      </c>
      <c r="AF716" t="s">
        <v>3197</v>
      </c>
    </row>
    <row r="717" spans="1:32" ht="17.25" customHeight="1" x14ac:dyDescent="0.25">
      <c r="A717">
        <v>336205</v>
      </c>
      <c r="B717" t="s">
        <v>1424</v>
      </c>
      <c r="C717" t="s">
        <v>351</v>
      </c>
      <c r="D717" t="s">
        <v>355</v>
      </c>
      <c r="E717" t="s">
        <v>89</v>
      </c>
      <c r="H717" t="s">
        <v>29</v>
      </c>
      <c r="I717" t="s">
        <v>121</v>
      </c>
      <c r="V717" t="s">
        <v>3215</v>
      </c>
      <c r="AA717" t="s">
        <v>3197</v>
      </c>
      <c r="AB717" t="s">
        <v>3197</v>
      </c>
      <c r="AC717" t="s">
        <v>3197</v>
      </c>
      <c r="AD717" t="s">
        <v>3197</v>
      </c>
      <c r="AE717" t="s">
        <v>3197</v>
      </c>
      <c r="AF717" t="s">
        <v>3197</v>
      </c>
    </row>
    <row r="718" spans="1:32" ht="17.25" customHeight="1" x14ac:dyDescent="0.25">
      <c r="A718">
        <v>336206</v>
      </c>
      <c r="B718" t="s">
        <v>1425</v>
      </c>
      <c r="C718" t="s">
        <v>665</v>
      </c>
      <c r="D718" t="s">
        <v>307</v>
      </c>
      <c r="E718" t="s">
        <v>89</v>
      </c>
      <c r="H718" t="s">
        <v>29</v>
      </c>
      <c r="I718" t="s">
        <v>121</v>
      </c>
      <c r="V718" t="s">
        <v>3215</v>
      </c>
      <c r="AA718" t="s">
        <v>3197</v>
      </c>
      <c r="AB718" t="s">
        <v>3197</v>
      </c>
      <c r="AC718" t="s">
        <v>3197</v>
      </c>
      <c r="AD718" t="s">
        <v>3197</v>
      </c>
      <c r="AE718" t="s">
        <v>3197</v>
      </c>
      <c r="AF718" t="s">
        <v>3197</v>
      </c>
    </row>
    <row r="719" spans="1:32" ht="17.25" customHeight="1" x14ac:dyDescent="0.25">
      <c r="A719">
        <v>336208</v>
      </c>
      <c r="B719" t="s">
        <v>1426</v>
      </c>
      <c r="C719" t="s">
        <v>1101</v>
      </c>
      <c r="D719" t="s">
        <v>441</v>
      </c>
      <c r="E719" t="s">
        <v>89</v>
      </c>
      <c r="H719" t="s">
        <v>29</v>
      </c>
      <c r="I719" t="s">
        <v>121</v>
      </c>
      <c r="V719" t="s">
        <v>3215</v>
      </c>
      <c r="AA719" t="s">
        <v>3197</v>
      </c>
      <c r="AB719" t="s">
        <v>3197</v>
      </c>
      <c r="AC719" t="s">
        <v>3197</v>
      </c>
      <c r="AD719" t="s">
        <v>3197</v>
      </c>
      <c r="AE719" t="s">
        <v>3197</v>
      </c>
      <c r="AF719" t="s">
        <v>3197</v>
      </c>
    </row>
    <row r="720" spans="1:32" ht="17.25" customHeight="1" x14ac:dyDescent="0.25">
      <c r="A720">
        <v>336211</v>
      </c>
      <c r="B720" t="s">
        <v>1427</v>
      </c>
      <c r="C720" t="s">
        <v>529</v>
      </c>
      <c r="D720" t="s">
        <v>564</v>
      </c>
      <c r="E720" t="s">
        <v>89</v>
      </c>
      <c r="H720" t="s">
        <v>29</v>
      </c>
      <c r="I720" t="s">
        <v>121</v>
      </c>
      <c r="V720" t="s">
        <v>3215</v>
      </c>
      <c r="AA720" t="s">
        <v>3197</v>
      </c>
      <c r="AB720" t="s">
        <v>3197</v>
      </c>
      <c r="AC720" t="s">
        <v>3197</v>
      </c>
      <c r="AD720" t="s">
        <v>3197</v>
      </c>
      <c r="AE720" t="s">
        <v>3197</v>
      </c>
      <c r="AF720" t="s">
        <v>3197</v>
      </c>
    </row>
    <row r="721" spans="1:32" ht="17.25" customHeight="1" x14ac:dyDescent="0.25">
      <c r="A721">
        <v>336215</v>
      </c>
      <c r="B721" t="s">
        <v>1428</v>
      </c>
      <c r="C721" t="s">
        <v>644</v>
      </c>
      <c r="D721" t="s">
        <v>747</v>
      </c>
      <c r="E721" t="s">
        <v>89</v>
      </c>
      <c r="H721" t="s">
        <v>29</v>
      </c>
      <c r="I721" t="s">
        <v>121</v>
      </c>
      <c r="V721" t="s">
        <v>3215</v>
      </c>
      <c r="AA721" t="s">
        <v>3197</v>
      </c>
      <c r="AB721" t="s">
        <v>3197</v>
      </c>
      <c r="AC721" t="s">
        <v>3197</v>
      </c>
      <c r="AD721" t="s">
        <v>3197</v>
      </c>
      <c r="AE721" t="s">
        <v>3197</v>
      </c>
      <c r="AF721" t="s">
        <v>3197</v>
      </c>
    </row>
    <row r="722" spans="1:32" ht="17.25" customHeight="1" x14ac:dyDescent="0.25">
      <c r="A722">
        <v>336220</v>
      </c>
      <c r="B722" t="s">
        <v>1429</v>
      </c>
      <c r="C722" t="s">
        <v>380</v>
      </c>
      <c r="D722" t="s">
        <v>279</v>
      </c>
      <c r="E722" t="s">
        <v>89</v>
      </c>
      <c r="H722" t="s">
        <v>29</v>
      </c>
      <c r="I722" t="s">
        <v>121</v>
      </c>
      <c r="V722" t="s">
        <v>3215</v>
      </c>
      <c r="AA722" t="s">
        <v>3197</v>
      </c>
      <c r="AB722" t="s">
        <v>3197</v>
      </c>
      <c r="AC722" t="s">
        <v>3197</v>
      </c>
      <c r="AD722" t="s">
        <v>3197</v>
      </c>
      <c r="AE722" t="s">
        <v>3197</v>
      </c>
      <c r="AF722" t="s">
        <v>3197</v>
      </c>
    </row>
    <row r="723" spans="1:32" ht="17.25" customHeight="1" x14ac:dyDescent="0.25">
      <c r="A723">
        <v>336222</v>
      </c>
      <c r="B723" t="s">
        <v>1430</v>
      </c>
      <c r="C723" t="s">
        <v>1431</v>
      </c>
      <c r="D723" t="s">
        <v>578</v>
      </c>
      <c r="E723" t="s">
        <v>89</v>
      </c>
      <c r="H723" t="s">
        <v>29</v>
      </c>
      <c r="I723" t="s">
        <v>121</v>
      </c>
      <c r="V723" t="s">
        <v>3215</v>
      </c>
      <c r="AA723" t="s">
        <v>3197</v>
      </c>
      <c r="AB723" t="s">
        <v>3197</v>
      </c>
      <c r="AC723" t="s">
        <v>3197</v>
      </c>
      <c r="AD723" t="s">
        <v>3197</v>
      </c>
      <c r="AE723" t="s">
        <v>3197</v>
      </c>
      <c r="AF723" t="s">
        <v>3197</v>
      </c>
    </row>
    <row r="724" spans="1:32" ht="17.25" customHeight="1" x14ac:dyDescent="0.25">
      <c r="A724">
        <v>336228</v>
      </c>
      <c r="B724" t="s">
        <v>870</v>
      </c>
      <c r="C724" t="s">
        <v>589</v>
      </c>
      <c r="D724" t="s">
        <v>760</v>
      </c>
      <c r="E724" t="s">
        <v>89</v>
      </c>
      <c r="H724" t="s">
        <v>29</v>
      </c>
      <c r="I724" t="s">
        <v>121</v>
      </c>
      <c r="V724" t="s">
        <v>3215</v>
      </c>
      <c r="AA724" t="s">
        <v>3197</v>
      </c>
      <c r="AB724" t="s">
        <v>3197</v>
      </c>
      <c r="AC724" t="s">
        <v>3197</v>
      </c>
      <c r="AD724" t="s">
        <v>3197</v>
      </c>
      <c r="AE724" t="s">
        <v>3197</v>
      </c>
      <c r="AF724" t="s">
        <v>3197</v>
      </c>
    </row>
    <row r="725" spans="1:32" ht="17.25" customHeight="1" x14ac:dyDescent="0.25">
      <c r="A725">
        <v>336230</v>
      </c>
      <c r="B725" t="s">
        <v>1897</v>
      </c>
      <c r="C725" t="s">
        <v>337</v>
      </c>
      <c r="D725" t="s">
        <v>713</v>
      </c>
      <c r="E725" t="s">
        <v>89</v>
      </c>
      <c r="H725" t="s">
        <v>29</v>
      </c>
      <c r="I725" t="s">
        <v>121</v>
      </c>
      <c r="V725" t="s">
        <v>3215</v>
      </c>
      <c r="AA725" t="s">
        <v>3197</v>
      </c>
      <c r="AB725" t="s">
        <v>3197</v>
      </c>
      <c r="AC725" t="s">
        <v>3197</v>
      </c>
      <c r="AD725" t="s">
        <v>3197</v>
      </c>
      <c r="AE725" t="s">
        <v>3197</v>
      </c>
      <c r="AF725" t="s">
        <v>3197</v>
      </c>
    </row>
    <row r="726" spans="1:32" ht="17.25" customHeight="1" x14ac:dyDescent="0.25">
      <c r="A726">
        <v>336233</v>
      </c>
      <c r="B726" t="s">
        <v>1432</v>
      </c>
      <c r="C726" t="s">
        <v>222</v>
      </c>
      <c r="D726" t="s">
        <v>1433</v>
      </c>
      <c r="E726" t="s">
        <v>89</v>
      </c>
      <c r="H726" t="s">
        <v>29</v>
      </c>
      <c r="I726" t="s">
        <v>121</v>
      </c>
      <c r="V726" t="s">
        <v>3215</v>
      </c>
      <c r="AA726" t="s">
        <v>3197</v>
      </c>
      <c r="AB726" t="s">
        <v>3197</v>
      </c>
      <c r="AC726" t="s">
        <v>3197</v>
      </c>
      <c r="AD726" t="s">
        <v>3197</v>
      </c>
      <c r="AE726" t="s">
        <v>3197</v>
      </c>
      <c r="AF726" t="s">
        <v>3197</v>
      </c>
    </row>
    <row r="727" spans="1:32" ht="17.25" customHeight="1" x14ac:dyDescent="0.25">
      <c r="A727">
        <v>336234</v>
      </c>
      <c r="B727" t="s">
        <v>966</v>
      </c>
      <c r="C727" t="s">
        <v>326</v>
      </c>
      <c r="D727" t="s">
        <v>814</v>
      </c>
      <c r="E727" t="s">
        <v>89</v>
      </c>
      <c r="H727" t="s">
        <v>29</v>
      </c>
      <c r="I727" t="s">
        <v>121</v>
      </c>
      <c r="V727" t="s">
        <v>3215</v>
      </c>
      <c r="AA727" t="s">
        <v>3197</v>
      </c>
      <c r="AB727" t="s">
        <v>3197</v>
      </c>
      <c r="AC727" t="s">
        <v>3197</v>
      </c>
      <c r="AD727" t="s">
        <v>3197</v>
      </c>
      <c r="AE727" t="s">
        <v>3197</v>
      </c>
      <c r="AF727" t="s">
        <v>3197</v>
      </c>
    </row>
    <row r="728" spans="1:32" ht="17.25" customHeight="1" x14ac:dyDescent="0.25">
      <c r="A728">
        <v>336236</v>
      </c>
      <c r="B728" t="s">
        <v>1434</v>
      </c>
      <c r="C728" t="s">
        <v>301</v>
      </c>
      <c r="D728" t="s">
        <v>295</v>
      </c>
      <c r="E728" t="s">
        <v>89</v>
      </c>
      <c r="H728" t="s">
        <v>29</v>
      </c>
      <c r="I728" t="s">
        <v>121</v>
      </c>
      <c r="V728" t="s">
        <v>3215</v>
      </c>
      <c r="AA728" t="s">
        <v>3197</v>
      </c>
      <c r="AB728" t="s">
        <v>3197</v>
      </c>
      <c r="AC728" t="s">
        <v>3197</v>
      </c>
      <c r="AD728" t="s">
        <v>3197</v>
      </c>
      <c r="AE728" t="s">
        <v>3197</v>
      </c>
      <c r="AF728" t="s">
        <v>3197</v>
      </c>
    </row>
    <row r="729" spans="1:32" ht="17.25" customHeight="1" x14ac:dyDescent="0.25">
      <c r="A729">
        <v>336239</v>
      </c>
      <c r="B729" t="s">
        <v>1898</v>
      </c>
      <c r="C729" t="s">
        <v>565</v>
      </c>
      <c r="D729" t="s">
        <v>768</v>
      </c>
      <c r="E729" t="s">
        <v>89</v>
      </c>
      <c r="H729" t="s">
        <v>29</v>
      </c>
      <c r="I729" t="s">
        <v>121</v>
      </c>
      <c r="V729" t="s">
        <v>3215</v>
      </c>
      <c r="AA729" t="s">
        <v>3197</v>
      </c>
      <c r="AB729" t="s">
        <v>3197</v>
      </c>
      <c r="AC729" t="s">
        <v>3197</v>
      </c>
      <c r="AD729" t="s">
        <v>3197</v>
      </c>
      <c r="AE729" t="s">
        <v>3197</v>
      </c>
      <c r="AF729" t="s">
        <v>3197</v>
      </c>
    </row>
    <row r="730" spans="1:32" ht="17.25" customHeight="1" x14ac:dyDescent="0.25">
      <c r="A730">
        <v>336245</v>
      </c>
      <c r="B730" t="s">
        <v>1435</v>
      </c>
      <c r="C730" t="s">
        <v>545</v>
      </c>
      <c r="D730" t="s">
        <v>1436</v>
      </c>
      <c r="E730" t="s">
        <v>89</v>
      </c>
      <c r="H730" t="s">
        <v>29</v>
      </c>
      <c r="I730" t="s">
        <v>121</v>
      </c>
      <c r="V730" t="s">
        <v>3215</v>
      </c>
      <c r="AA730" t="s">
        <v>3197</v>
      </c>
      <c r="AB730" t="s">
        <v>3197</v>
      </c>
      <c r="AC730" t="s">
        <v>3197</v>
      </c>
      <c r="AD730" t="s">
        <v>3197</v>
      </c>
      <c r="AE730" t="s">
        <v>3197</v>
      </c>
      <c r="AF730" t="s">
        <v>3197</v>
      </c>
    </row>
    <row r="731" spans="1:32" ht="17.25" customHeight="1" x14ac:dyDescent="0.25">
      <c r="A731">
        <v>336246</v>
      </c>
      <c r="B731" t="s">
        <v>1435</v>
      </c>
      <c r="C731" t="s">
        <v>2134</v>
      </c>
      <c r="D731" t="s">
        <v>295</v>
      </c>
      <c r="E731" t="s">
        <v>89</v>
      </c>
      <c r="H731" t="s">
        <v>29</v>
      </c>
      <c r="I731" t="s">
        <v>121</v>
      </c>
      <c r="V731" t="s">
        <v>3215</v>
      </c>
      <c r="AA731" t="s">
        <v>3197</v>
      </c>
      <c r="AB731" t="s">
        <v>3197</v>
      </c>
      <c r="AC731" t="s">
        <v>3197</v>
      </c>
      <c r="AD731" t="s">
        <v>3197</v>
      </c>
      <c r="AE731" t="s">
        <v>3197</v>
      </c>
      <c r="AF731" t="s">
        <v>3197</v>
      </c>
    </row>
    <row r="732" spans="1:32" ht="17.25" customHeight="1" x14ac:dyDescent="0.25">
      <c r="A732">
        <v>336247</v>
      </c>
      <c r="B732" t="s">
        <v>1899</v>
      </c>
      <c r="C732" t="s">
        <v>260</v>
      </c>
      <c r="D732" t="s">
        <v>660</v>
      </c>
      <c r="E732" t="s">
        <v>89</v>
      </c>
      <c r="H732" t="s">
        <v>29</v>
      </c>
      <c r="I732" t="s">
        <v>121</v>
      </c>
      <c r="V732" t="s">
        <v>3215</v>
      </c>
      <c r="AA732" t="s">
        <v>3197</v>
      </c>
      <c r="AB732" t="s">
        <v>3197</v>
      </c>
      <c r="AC732" t="s">
        <v>3197</v>
      </c>
      <c r="AD732" t="s">
        <v>3197</v>
      </c>
      <c r="AE732" t="s">
        <v>3197</v>
      </c>
      <c r="AF732" t="s">
        <v>3197</v>
      </c>
    </row>
    <row r="733" spans="1:32" ht="17.25" customHeight="1" x14ac:dyDescent="0.25">
      <c r="A733">
        <v>336250</v>
      </c>
      <c r="B733" t="s">
        <v>869</v>
      </c>
      <c r="C733" t="s">
        <v>1437</v>
      </c>
      <c r="D733" t="s">
        <v>544</v>
      </c>
      <c r="E733" t="s">
        <v>89</v>
      </c>
      <c r="H733" t="s">
        <v>29</v>
      </c>
      <c r="I733" t="s">
        <v>121</v>
      </c>
      <c r="V733" t="s">
        <v>3215</v>
      </c>
      <c r="AA733" t="s">
        <v>3197</v>
      </c>
      <c r="AB733" t="s">
        <v>3197</v>
      </c>
      <c r="AC733" t="s">
        <v>3197</v>
      </c>
      <c r="AD733" t="s">
        <v>3197</v>
      </c>
      <c r="AE733" t="s">
        <v>3197</v>
      </c>
      <c r="AF733" t="s">
        <v>3197</v>
      </c>
    </row>
    <row r="734" spans="1:32" ht="17.25" customHeight="1" x14ac:dyDescent="0.25">
      <c r="A734">
        <v>336253</v>
      </c>
      <c r="B734" t="s">
        <v>1438</v>
      </c>
      <c r="C734" t="s">
        <v>351</v>
      </c>
      <c r="D734" t="s">
        <v>355</v>
      </c>
      <c r="E734" t="s">
        <v>89</v>
      </c>
      <c r="H734" t="s">
        <v>29</v>
      </c>
      <c r="I734" t="s">
        <v>121</v>
      </c>
      <c r="V734" t="s">
        <v>3215</v>
      </c>
      <c r="AA734" t="s">
        <v>3197</v>
      </c>
      <c r="AB734" t="s">
        <v>3197</v>
      </c>
      <c r="AC734" t="s">
        <v>3197</v>
      </c>
      <c r="AD734" t="s">
        <v>3197</v>
      </c>
      <c r="AE734" t="s">
        <v>3197</v>
      </c>
      <c r="AF734" t="s">
        <v>3197</v>
      </c>
    </row>
    <row r="735" spans="1:32" ht="17.25" customHeight="1" x14ac:dyDescent="0.25">
      <c r="A735">
        <v>336254</v>
      </c>
      <c r="B735" t="s">
        <v>2362</v>
      </c>
      <c r="C735" t="s">
        <v>365</v>
      </c>
      <c r="D735" t="s">
        <v>792</v>
      </c>
      <c r="E735" t="s">
        <v>89</v>
      </c>
      <c r="H735" t="s">
        <v>29</v>
      </c>
      <c r="I735" t="s">
        <v>121</v>
      </c>
      <c r="V735" t="s">
        <v>3215</v>
      </c>
      <c r="AA735" t="s">
        <v>3197</v>
      </c>
      <c r="AB735" t="s">
        <v>3197</v>
      </c>
      <c r="AC735" t="s">
        <v>3197</v>
      </c>
      <c r="AD735" t="s">
        <v>3197</v>
      </c>
      <c r="AE735" t="s">
        <v>3197</v>
      </c>
      <c r="AF735" t="s">
        <v>3197</v>
      </c>
    </row>
    <row r="736" spans="1:32" ht="17.25" customHeight="1" x14ac:dyDescent="0.25">
      <c r="A736">
        <v>336256</v>
      </c>
      <c r="B736" t="s">
        <v>1439</v>
      </c>
      <c r="C736" t="s">
        <v>291</v>
      </c>
      <c r="D736" t="s">
        <v>245</v>
      </c>
      <c r="E736" t="s">
        <v>89</v>
      </c>
      <c r="H736" t="s">
        <v>29</v>
      </c>
      <c r="I736" t="s">
        <v>121</v>
      </c>
      <c r="V736" t="s">
        <v>3215</v>
      </c>
      <c r="AA736" t="s">
        <v>3197</v>
      </c>
      <c r="AB736" t="s">
        <v>3197</v>
      </c>
      <c r="AC736" t="s">
        <v>3197</v>
      </c>
      <c r="AD736" t="s">
        <v>3197</v>
      </c>
      <c r="AE736" t="s">
        <v>3197</v>
      </c>
      <c r="AF736" t="s">
        <v>3197</v>
      </c>
    </row>
    <row r="737" spans="1:32" ht="17.25" customHeight="1" x14ac:dyDescent="0.25">
      <c r="A737">
        <v>336257</v>
      </c>
      <c r="B737" t="s">
        <v>2079</v>
      </c>
      <c r="C737" t="s">
        <v>225</v>
      </c>
      <c r="D737" t="s">
        <v>901</v>
      </c>
      <c r="E737" t="s">
        <v>89</v>
      </c>
      <c r="H737" t="s">
        <v>29</v>
      </c>
      <c r="I737" t="s">
        <v>121</v>
      </c>
      <c r="V737" t="s">
        <v>3215</v>
      </c>
      <c r="AA737" t="s">
        <v>3197</v>
      </c>
      <c r="AB737" t="s">
        <v>3197</v>
      </c>
      <c r="AC737" t="s">
        <v>3197</v>
      </c>
      <c r="AD737" t="s">
        <v>3197</v>
      </c>
      <c r="AE737" t="s">
        <v>3197</v>
      </c>
      <c r="AF737" t="s">
        <v>3197</v>
      </c>
    </row>
    <row r="738" spans="1:32" ht="17.25" customHeight="1" x14ac:dyDescent="0.25">
      <c r="A738">
        <v>336260</v>
      </c>
      <c r="B738" t="s">
        <v>1440</v>
      </c>
      <c r="C738" t="s">
        <v>349</v>
      </c>
      <c r="D738" t="s">
        <v>423</v>
      </c>
      <c r="E738" t="s">
        <v>89</v>
      </c>
      <c r="H738" t="s">
        <v>29</v>
      </c>
      <c r="I738" t="s">
        <v>121</v>
      </c>
      <c r="V738" t="s">
        <v>3215</v>
      </c>
      <c r="AA738" t="s">
        <v>3197</v>
      </c>
      <c r="AB738" t="s">
        <v>3197</v>
      </c>
      <c r="AC738" t="s">
        <v>3197</v>
      </c>
      <c r="AD738" t="s">
        <v>3197</v>
      </c>
      <c r="AE738" t="s">
        <v>3197</v>
      </c>
      <c r="AF738" t="s">
        <v>3197</v>
      </c>
    </row>
    <row r="739" spans="1:32" ht="17.25" customHeight="1" x14ac:dyDescent="0.25">
      <c r="A739">
        <v>336261</v>
      </c>
      <c r="B739" t="s">
        <v>992</v>
      </c>
      <c r="C739" t="s">
        <v>303</v>
      </c>
      <c r="D739" t="s">
        <v>594</v>
      </c>
      <c r="E739" t="s">
        <v>89</v>
      </c>
      <c r="H739" t="s">
        <v>29</v>
      </c>
      <c r="I739" t="s">
        <v>121</v>
      </c>
      <c r="V739" t="s">
        <v>3215</v>
      </c>
      <c r="AA739" t="s">
        <v>3197</v>
      </c>
      <c r="AB739" t="s">
        <v>3197</v>
      </c>
      <c r="AC739" t="s">
        <v>3197</v>
      </c>
      <c r="AD739" t="s">
        <v>3197</v>
      </c>
      <c r="AE739" t="s">
        <v>3197</v>
      </c>
      <c r="AF739" t="s">
        <v>3197</v>
      </c>
    </row>
    <row r="740" spans="1:32" ht="17.25" customHeight="1" x14ac:dyDescent="0.25">
      <c r="A740">
        <v>336264</v>
      </c>
      <c r="B740" t="s">
        <v>1441</v>
      </c>
      <c r="C740" t="s">
        <v>303</v>
      </c>
      <c r="D740" t="s">
        <v>367</v>
      </c>
      <c r="E740" t="s">
        <v>89</v>
      </c>
      <c r="H740" t="s">
        <v>29</v>
      </c>
      <c r="I740" t="s">
        <v>121</v>
      </c>
      <c r="V740" t="s">
        <v>3215</v>
      </c>
      <c r="AA740" t="s">
        <v>3197</v>
      </c>
      <c r="AB740" t="s">
        <v>3197</v>
      </c>
      <c r="AC740" t="s">
        <v>3197</v>
      </c>
      <c r="AD740" t="s">
        <v>3197</v>
      </c>
      <c r="AE740" t="s">
        <v>3197</v>
      </c>
      <c r="AF740" t="s">
        <v>3197</v>
      </c>
    </row>
    <row r="741" spans="1:32" ht="17.25" customHeight="1" x14ac:dyDescent="0.25">
      <c r="A741">
        <v>336265</v>
      </c>
      <c r="B741" t="s">
        <v>1442</v>
      </c>
      <c r="C741" t="s">
        <v>514</v>
      </c>
      <c r="D741" t="s">
        <v>572</v>
      </c>
      <c r="E741" t="s">
        <v>89</v>
      </c>
      <c r="H741" t="s">
        <v>29</v>
      </c>
      <c r="I741" t="s">
        <v>121</v>
      </c>
      <c r="V741" t="s">
        <v>3215</v>
      </c>
      <c r="AA741" t="s">
        <v>3197</v>
      </c>
      <c r="AB741" t="s">
        <v>3197</v>
      </c>
      <c r="AC741" t="s">
        <v>3197</v>
      </c>
      <c r="AD741" t="s">
        <v>3197</v>
      </c>
      <c r="AE741" t="s">
        <v>3197</v>
      </c>
      <c r="AF741" t="s">
        <v>3197</v>
      </c>
    </row>
    <row r="742" spans="1:32" ht="17.25" customHeight="1" x14ac:dyDescent="0.25">
      <c r="A742">
        <v>336267</v>
      </c>
      <c r="B742" t="s">
        <v>2109</v>
      </c>
      <c r="C742" t="s">
        <v>714</v>
      </c>
      <c r="D742" t="s">
        <v>223</v>
      </c>
      <c r="E742" t="s">
        <v>89</v>
      </c>
      <c r="H742" t="s">
        <v>29</v>
      </c>
      <c r="I742" t="s">
        <v>121</v>
      </c>
      <c r="V742" t="s">
        <v>3215</v>
      </c>
      <c r="AA742" t="s">
        <v>3197</v>
      </c>
      <c r="AB742" t="s">
        <v>3197</v>
      </c>
      <c r="AC742" t="s">
        <v>3197</v>
      </c>
      <c r="AD742" t="s">
        <v>3197</v>
      </c>
      <c r="AE742" t="s">
        <v>3197</v>
      </c>
      <c r="AF742" t="s">
        <v>3197</v>
      </c>
    </row>
    <row r="743" spans="1:32" ht="17.25" customHeight="1" x14ac:dyDescent="0.25">
      <c r="A743">
        <v>336269</v>
      </c>
      <c r="B743" t="s">
        <v>1443</v>
      </c>
      <c r="C743" t="s">
        <v>233</v>
      </c>
      <c r="D743" t="s">
        <v>1444</v>
      </c>
      <c r="E743" t="s">
        <v>89</v>
      </c>
      <c r="H743" t="s">
        <v>29</v>
      </c>
      <c r="I743" t="s">
        <v>121</v>
      </c>
      <c r="V743" t="s">
        <v>3215</v>
      </c>
      <c r="AA743" t="s">
        <v>3197</v>
      </c>
      <c r="AB743" t="s">
        <v>3197</v>
      </c>
      <c r="AC743" t="s">
        <v>3197</v>
      </c>
      <c r="AD743" t="s">
        <v>3197</v>
      </c>
      <c r="AE743" t="s">
        <v>3197</v>
      </c>
      <c r="AF743" t="s">
        <v>3197</v>
      </c>
    </row>
    <row r="744" spans="1:32" ht="17.25" customHeight="1" x14ac:dyDescent="0.25">
      <c r="A744">
        <v>336270</v>
      </c>
      <c r="B744" t="s">
        <v>1926</v>
      </c>
      <c r="C744" t="s">
        <v>222</v>
      </c>
      <c r="D744" t="s">
        <v>287</v>
      </c>
      <c r="E744" t="s">
        <v>89</v>
      </c>
      <c r="H744" t="s">
        <v>29</v>
      </c>
      <c r="I744" t="s">
        <v>121</v>
      </c>
      <c r="V744" t="s">
        <v>3215</v>
      </c>
      <c r="AA744" t="s">
        <v>3197</v>
      </c>
      <c r="AB744" t="s">
        <v>3197</v>
      </c>
      <c r="AC744" t="s">
        <v>3197</v>
      </c>
      <c r="AD744" t="s">
        <v>3197</v>
      </c>
      <c r="AE744" t="s">
        <v>3197</v>
      </c>
      <c r="AF744" t="s">
        <v>3197</v>
      </c>
    </row>
    <row r="745" spans="1:32" ht="17.25" customHeight="1" x14ac:dyDescent="0.25">
      <c r="A745">
        <v>336271</v>
      </c>
      <c r="B745" t="s">
        <v>1445</v>
      </c>
      <c r="C745" t="s">
        <v>665</v>
      </c>
      <c r="D745" t="s">
        <v>322</v>
      </c>
      <c r="E745" t="s">
        <v>89</v>
      </c>
      <c r="H745" t="s">
        <v>29</v>
      </c>
      <c r="I745" t="s">
        <v>121</v>
      </c>
      <c r="V745" t="s">
        <v>3215</v>
      </c>
      <c r="AA745" t="s">
        <v>3197</v>
      </c>
      <c r="AB745" t="s">
        <v>3197</v>
      </c>
      <c r="AC745" t="s">
        <v>3197</v>
      </c>
      <c r="AD745" t="s">
        <v>3197</v>
      </c>
      <c r="AE745" t="s">
        <v>3197</v>
      </c>
      <c r="AF745" t="s">
        <v>3197</v>
      </c>
    </row>
    <row r="746" spans="1:32" ht="17.25" customHeight="1" x14ac:dyDescent="0.25">
      <c r="A746">
        <v>336272</v>
      </c>
      <c r="B746" t="s">
        <v>1901</v>
      </c>
      <c r="C746" t="s">
        <v>258</v>
      </c>
      <c r="D746" t="s">
        <v>483</v>
      </c>
      <c r="E746" t="s">
        <v>89</v>
      </c>
      <c r="H746" t="s">
        <v>29</v>
      </c>
      <c r="I746" t="s">
        <v>121</v>
      </c>
      <c r="V746" t="s">
        <v>3215</v>
      </c>
      <c r="AA746" t="s">
        <v>3197</v>
      </c>
      <c r="AB746" t="s">
        <v>3197</v>
      </c>
      <c r="AC746" t="s">
        <v>3197</v>
      </c>
      <c r="AD746" t="s">
        <v>3197</v>
      </c>
      <c r="AE746" t="s">
        <v>3197</v>
      </c>
      <c r="AF746" t="s">
        <v>3197</v>
      </c>
    </row>
    <row r="747" spans="1:32" ht="17.25" customHeight="1" x14ac:dyDescent="0.25">
      <c r="A747">
        <v>336280</v>
      </c>
      <c r="B747" t="s">
        <v>1446</v>
      </c>
      <c r="C747" t="s">
        <v>1447</v>
      </c>
      <c r="D747" t="s">
        <v>322</v>
      </c>
      <c r="E747" t="s">
        <v>89</v>
      </c>
      <c r="H747" t="s">
        <v>29</v>
      </c>
      <c r="I747" t="s">
        <v>121</v>
      </c>
      <c r="V747" t="s">
        <v>3215</v>
      </c>
      <c r="AA747" t="s">
        <v>3197</v>
      </c>
      <c r="AB747" t="s">
        <v>3197</v>
      </c>
      <c r="AC747" t="s">
        <v>3197</v>
      </c>
      <c r="AD747" t="s">
        <v>3197</v>
      </c>
      <c r="AE747" t="s">
        <v>3197</v>
      </c>
      <c r="AF747" t="s">
        <v>3197</v>
      </c>
    </row>
    <row r="748" spans="1:32" ht="17.25" customHeight="1" x14ac:dyDescent="0.25">
      <c r="A748">
        <v>336284</v>
      </c>
      <c r="B748" t="s">
        <v>1448</v>
      </c>
      <c r="C748" t="s">
        <v>291</v>
      </c>
      <c r="D748" t="s">
        <v>1449</v>
      </c>
      <c r="E748" t="s">
        <v>89</v>
      </c>
      <c r="H748" t="s">
        <v>29</v>
      </c>
      <c r="I748" t="s">
        <v>121</v>
      </c>
      <c r="V748" t="s">
        <v>3215</v>
      </c>
      <c r="AA748" t="s">
        <v>3197</v>
      </c>
      <c r="AB748" t="s">
        <v>3197</v>
      </c>
      <c r="AC748" t="s">
        <v>3197</v>
      </c>
      <c r="AD748" t="s">
        <v>3197</v>
      </c>
      <c r="AE748" t="s">
        <v>3197</v>
      </c>
      <c r="AF748" t="s">
        <v>3197</v>
      </c>
    </row>
    <row r="749" spans="1:32" ht="17.25" customHeight="1" x14ac:dyDescent="0.25">
      <c r="A749">
        <v>336286</v>
      </c>
      <c r="B749" t="s">
        <v>1450</v>
      </c>
      <c r="C749" t="s">
        <v>1451</v>
      </c>
      <c r="D749" t="s">
        <v>684</v>
      </c>
      <c r="E749" t="s">
        <v>89</v>
      </c>
      <c r="H749" t="s">
        <v>29</v>
      </c>
      <c r="I749" t="s">
        <v>121</v>
      </c>
      <c r="V749" t="s">
        <v>3215</v>
      </c>
      <c r="AA749" t="s">
        <v>3197</v>
      </c>
      <c r="AB749" t="s">
        <v>3197</v>
      </c>
      <c r="AC749" t="s">
        <v>3197</v>
      </c>
      <c r="AD749" t="s">
        <v>3197</v>
      </c>
      <c r="AE749" t="s">
        <v>3197</v>
      </c>
      <c r="AF749" t="s">
        <v>3197</v>
      </c>
    </row>
    <row r="750" spans="1:32" ht="17.25" customHeight="1" x14ac:dyDescent="0.25">
      <c r="A750">
        <v>336288</v>
      </c>
      <c r="B750" t="s">
        <v>942</v>
      </c>
      <c r="C750" t="s">
        <v>356</v>
      </c>
      <c r="D750" t="s">
        <v>472</v>
      </c>
      <c r="E750" t="s">
        <v>89</v>
      </c>
      <c r="H750" t="s">
        <v>29</v>
      </c>
      <c r="I750" t="s">
        <v>121</v>
      </c>
      <c r="V750" t="s">
        <v>3215</v>
      </c>
      <c r="AC750" t="s">
        <v>3197</v>
      </c>
      <c r="AD750" t="s">
        <v>3197</v>
      </c>
      <c r="AE750" t="s">
        <v>3197</v>
      </c>
      <c r="AF750" t="s">
        <v>3197</v>
      </c>
    </row>
    <row r="751" spans="1:32" ht="17.25" customHeight="1" x14ac:dyDescent="0.25">
      <c r="A751">
        <v>336290</v>
      </c>
      <c r="B751" t="s">
        <v>2089</v>
      </c>
      <c r="C751" t="s">
        <v>284</v>
      </c>
      <c r="D751" t="s">
        <v>2090</v>
      </c>
      <c r="E751" t="s">
        <v>89</v>
      </c>
      <c r="H751" t="s">
        <v>29</v>
      </c>
      <c r="I751" t="s">
        <v>121</v>
      </c>
      <c r="V751" t="s">
        <v>3215</v>
      </c>
      <c r="AA751" t="s">
        <v>3197</v>
      </c>
      <c r="AB751" t="s">
        <v>3197</v>
      </c>
      <c r="AC751" t="s">
        <v>3197</v>
      </c>
      <c r="AD751" t="s">
        <v>3197</v>
      </c>
      <c r="AE751" t="s">
        <v>3197</v>
      </c>
      <c r="AF751" t="s">
        <v>3197</v>
      </c>
    </row>
    <row r="752" spans="1:32" ht="17.25" customHeight="1" x14ac:dyDescent="0.25">
      <c r="A752">
        <v>336293</v>
      </c>
      <c r="B752" t="s">
        <v>1452</v>
      </c>
      <c r="C752" t="s">
        <v>262</v>
      </c>
      <c r="D752" t="s">
        <v>253</v>
      </c>
      <c r="E752" t="s">
        <v>89</v>
      </c>
      <c r="H752" t="s">
        <v>29</v>
      </c>
      <c r="I752" t="s">
        <v>121</v>
      </c>
      <c r="V752" t="s">
        <v>3215</v>
      </c>
      <c r="AA752" t="s">
        <v>3197</v>
      </c>
      <c r="AB752" t="s">
        <v>3197</v>
      </c>
      <c r="AC752" t="s">
        <v>3197</v>
      </c>
      <c r="AD752" t="s">
        <v>3197</v>
      </c>
      <c r="AE752" t="s">
        <v>3197</v>
      </c>
      <c r="AF752" t="s">
        <v>3197</v>
      </c>
    </row>
    <row r="753" spans="1:32" ht="17.25" customHeight="1" x14ac:dyDescent="0.25">
      <c r="A753">
        <v>336294</v>
      </c>
      <c r="B753" t="s">
        <v>1453</v>
      </c>
      <c r="C753" t="s">
        <v>479</v>
      </c>
      <c r="D753" t="s">
        <v>490</v>
      </c>
      <c r="E753" t="s">
        <v>89</v>
      </c>
      <c r="H753" t="s">
        <v>29</v>
      </c>
      <c r="I753" t="s">
        <v>121</v>
      </c>
      <c r="V753" t="s">
        <v>3215</v>
      </c>
      <c r="AA753" t="s">
        <v>3197</v>
      </c>
      <c r="AB753" t="s">
        <v>3197</v>
      </c>
      <c r="AC753" t="s">
        <v>3197</v>
      </c>
      <c r="AD753" t="s">
        <v>3197</v>
      </c>
      <c r="AE753" t="s">
        <v>3197</v>
      </c>
      <c r="AF753" t="s">
        <v>3197</v>
      </c>
    </row>
    <row r="754" spans="1:32" ht="17.25" customHeight="1" x14ac:dyDescent="0.25">
      <c r="A754">
        <v>336297</v>
      </c>
      <c r="B754" t="s">
        <v>1454</v>
      </c>
      <c r="C754" t="s">
        <v>265</v>
      </c>
      <c r="D754" t="s">
        <v>801</v>
      </c>
      <c r="E754" t="s">
        <v>89</v>
      </c>
      <c r="H754" t="s">
        <v>29</v>
      </c>
      <c r="I754" t="s">
        <v>121</v>
      </c>
      <c r="V754" t="s">
        <v>3215</v>
      </c>
      <c r="AA754" t="s">
        <v>3197</v>
      </c>
      <c r="AB754" t="s">
        <v>3197</v>
      </c>
      <c r="AC754" t="s">
        <v>3197</v>
      </c>
      <c r="AD754" t="s">
        <v>3197</v>
      </c>
      <c r="AE754" t="s">
        <v>3197</v>
      </c>
      <c r="AF754" t="s">
        <v>3197</v>
      </c>
    </row>
    <row r="755" spans="1:32" ht="17.25" customHeight="1" x14ac:dyDescent="0.25">
      <c r="A755">
        <v>336298</v>
      </c>
      <c r="B755" t="s">
        <v>1455</v>
      </c>
      <c r="C755" t="s">
        <v>265</v>
      </c>
      <c r="D755" t="s">
        <v>1456</v>
      </c>
      <c r="E755" t="s">
        <v>89</v>
      </c>
      <c r="H755" t="s">
        <v>29</v>
      </c>
      <c r="I755" t="s">
        <v>121</v>
      </c>
      <c r="V755" t="s">
        <v>3215</v>
      </c>
      <c r="AA755" t="s">
        <v>3197</v>
      </c>
      <c r="AB755" t="s">
        <v>3197</v>
      </c>
      <c r="AC755" t="s">
        <v>3197</v>
      </c>
      <c r="AD755" t="s">
        <v>3197</v>
      </c>
      <c r="AE755" t="s">
        <v>3197</v>
      </c>
      <c r="AF755" t="s">
        <v>3197</v>
      </c>
    </row>
    <row r="756" spans="1:32" ht="17.25" customHeight="1" x14ac:dyDescent="0.25">
      <c r="A756">
        <v>336302</v>
      </c>
      <c r="B756" t="s">
        <v>1457</v>
      </c>
      <c r="C756" t="s">
        <v>418</v>
      </c>
      <c r="D756" t="s">
        <v>429</v>
      </c>
      <c r="E756" t="s">
        <v>89</v>
      </c>
      <c r="H756" t="s">
        <v>29</v>
      </c>
      <c r="I756" t="s">
        <v>121</v>
      </c>
      <c r="V756" t="s">
        <v>3215</v>
      </c>
      <c r="AA756" t="s">
        <v>3197</v>
      </c>
      <c r="AB756" t="s">
        <v>3197</v>
      </c>
      <c r="AC756" t="s">
        <v>3197</v>
      </c>
      <c r="AD756" t="s">
        <v>3197</v>
      </c>
      <c r="AE756" t="s">
        <v>3197</v>
      </c>
      <c r="AF756" t="s">
        <v>3197</v>
      </c>
    </row>
    <row r="757" spans="1:32" ht="17.25" customHeight="1" x14ac:dyDescent="0.25">
      <c r="A757">
        <v>336303</v>
      </c>
      <c r="B757" t="s">
        <v>2125</v>
      </c>
      <c r="C757" t="s">
        <v>500</v>
      </c>
      <c r="D757" t="s">
        <v>382</v>
      </c>
      <c r="E757" t="s">
        <v>89</v>
      </c>
      <c r="H757" t="s">
        <v>29</v>
      </c>
      <c r="I757" t="s">
        <v>121</v>
      </c>
      <c r="V757" t="s">
        <v>3215</v>
      </c>
      <c r="AA757" t="s">
        <v>3197</v>
      </c>
      <c r="AB757" t="s">
        <v>3197</v>
      </c>
      <c r="AC757" t="s">
        <v>3197</v>
      </c>
      <c r="AD757" t="s">
        <v>3197</v>
      </c>
      <c r="AE757" t="s">
        <v>3197</v>
      </c>
      <c r="AF757" t="s">
        <v>3197</v>
      </c>
    </row>
    <row r="758" spans="1:32" ht="17.25" customHeight="1" x14ac:dyDescent="0.25">
      <c r="A758">
        <v>336304</v>
      </c>
      <c r="B758" t="s">
        <v>450</v>
      </c>
      <c r="C758" t="s">
        <v>517</v>
      </c>
      <c r="D758" t="s">
        <v>478</v>
      </c>
      <c r="E758" t="s">
        <v>89</v>
      </c>
      <c r="H758" t="s">
        <v>29</v>
      </c>
      <c r="I758" t="s">
        <v>121</v>
      </c>
      <c r="V758" t="s">
        <v>3215</v>
      </c>
      <c r="AA758" t="s">
        <v>3197</v>
      </c>
      <c r="AB758" t="s">
        <v>3197</v>
      </c>
      <c r="AC758" t="s">
        <v>3197</v>
      </c>
      <c r="AD758" t="s">
        <v>3197</v>
      </c>
      <c r="AE758" t="s">
        <v>3197</v>
      </c>
      <c r="AF758" t="s">
        <v>3197</v>
      </c>
    </row>
    <row r="759" spans="1:32" ht="17.25" customHeight="1" x14ac:dyDescent="0.25">
      <c r="A759">
        <v>336305</v>
      </c>
      <c r="B759" t="s">
        <v>450</v>
      </c>
      <c r="C759" t="s">
        <v>349</v>
      </c>
      <c r="D759" t="s">
        <v>1107</v>
      </c>
      <c r="E759" t="s">
        <v>89</v>
      </c>
      <c r="H759" t="s">
        <v>29</v>
      </c>
      <c r="I759" t="s">
        <v>121</v>
      </c>
      <c r="V759" t="s">
        <v>3215</v>
      </c>
      <c r="AA759" t="s">
        <v>3197</v>
      </c>
      <c r="AB759" t="s">
        <v>3197</v>
      </c>
      <c r="AC759" t="s">
        <v>3197</v>
      </c>
      <c r="AD759" t="s">
        <v>3197</v>
      </c>
      <c r="AE759" t="s">
        <v>3197</v>
      </c>
      <c r="AF759" t="s">
        <v>3197</v>
      </c>
    </row>
    <row r="760" spans="1:32" ht="17.25" customHeight="1" x14ac:dyDescent="0.25">
      <c r="A760">
        <v>336308</v>
      </c>
      <c r="B760" t="s">
        <v>1458</v>
      </c>
      <c r="C760" t="s">
        <v>732</v>
      </c>
      <c r="D760" t="s">
        <v>483</v>
      </c>
      <c r="E760" t="s">
        <v>89</v>
      </c>
      <c r="H760" t="s">
        <v>29</v>
      </c>
      <c r="I760" t="s">
        <v>121</v>
      </c>
      <c r="V760" t="s">
        <v>3215</v>
      </c>
      <c r="AA760" t="s">
        <v>3197</v>
      </c>
      <c r="AB760" t="s">
        <v>3197</v>
      </c>
      <c r="AC760" t="s">
        <v>3197</v>
      </c>
      <c r="AD760" t="s">
        <v>3197</v>
      </c>
      <c r="AE760" t="s">
        <v>3197</v>
      </c>
      <c r="AF760" t="s">
        <v>3197</v>
      </c>
    </row>
    <row r="761" spans="1:32" ht="17.25" customHeight="1" x14ac:dyDescent="0.25">
      <c r="A761">
        <v>336309</v>
      </c>
      <c r="B761" t="s">
        <v>923</v>
      </c>
      <c r="C761" t="s">
        <v>383</v>
      </c>
      <c r="D761" t="s">
        <v>235</v>
      </c>
      <c r="E761" t="s">
        <v>89</v>
      </c>
      <c r="H761" t="s">
        <v>29</v>
      </c>
      <c r="I761" t="s">
        <v>121</v>
      </c>
      <c r="V761" t="s">
        <v>3215</v>
      </c>
      <c r="AA761" t="s">
        <v>3197</v>
      </c>
      <c r="AB761" t="s">
        <v>3197</v>
      </c>
      <c r="AC761" t="s">
        <v>3197</v>
      </c>
      <c r="AD761" t="s">
        <v>3197</v>
      </c>
      <c r="AE761" t="s">
        <v>3197</v>
      </c>
      <c r="AF761" t="s">
        <v>3197</v>
      </c>
    </row>
    <row r="762" spans="1:32" ht="17.25" customHeight="1" x14ac:dyDescent="0.25">
      <c r="A762">
        <v>336312</v>
      </c>
      <c r="B762" t="s">
        <v>1981</v>
      </c>
      <c r="C762" t="s">
        <v>350</v>
      </c>
      <c r="D762" t="s">
        <v>1456</v>
      </c>
      <c r="E762" t="s">
        <v>89</v>
      </c>
      <c r="H762" t="s">
        <v>29</v>
      </c>
      <c r="I762" t="s">
        <v>121</v>
      </c>
      <c r="V762" t="s">
        <v>3215</v>
      </c>
      <c r="AA762" t="s">
        <v>3197</v>
      </c>
      <c r="AB762" t="s">
        <v>3197</v>
      </c>
      <c r="AC762" t="s">
        <v>3197</v>
      </c>
      <c r="AD762" t="s">
        <v>3197</v>
      </c>
      <c r="AE762" t="s">
        <v>3197</v>
      </c>
      <c r="AF762" t="s">
        <v>3197</v>
      </c>
    </row>
    <row r="763" spans="1:32" ht="17.25" customHeight="1" x14ac:dyDescent="0.25">
      <c r="A763">
        <v>336313</v>
      </c>
      <c r="B763" t="s">
        <v>1927</v>
      </c>
      <c r="C763" t="s">
        <v>233</v>
      </c>
      <c r="D763" t="s">
        <v>287</v>
      </c>
      <c r="E763" t="s">
        <v>89</v>
      </c>
      <c r="H763" t="s">
        <v>29</v>
      </c>
      <c r="I763" t="s">
        <v>121</v>
      </c>
      <c r="V763" t="s">
        <v>3215</v>
      </c>
      <c r="AA763" t="s">
        <v>3197</v>
      </c>
      <c r="AB763" t="s">
        <v>3197</v>
      </c>
      <c r="AC763" t="s">
        <v>3197</v>
      </c>
      <c r="AD763" t="s">
        <v>3197</v>
      </c>
      <c r="AE763" t="s">
        <v>3197</v>
      </c>
      <c r="AF763" t="s">
        <v>3197</v>
      </c>
    </row>
    <row r="764" spans="1:32" ht="17.25" customHeight="1" x14ac:dyDescent="0.25">
      <c r="A764">
        <v>336317</v>
      </c>
      <c r="B764" t="s">
        <v>1928</v>
      </c>
      <c r="C764" t="s">
        <v>389</v>
      </c>
      <c r="D764" t="s">
        <v>504</v>
      </c>
      <c r="E764" t="s">
        <v>89</v>
      </c>
      <c r="H764" t="s">
        <v>29</v>
      </c>
      <c r="I764" t="s">
        <v>121</v>
      </c>
      <c r="V764" t="s">
        <v>3215</v>
      </c>
      <c r="AA764" t="s">
        <v>3197</v>
      </c>
      <c r="AB764" t="s">
        <v>3197</v>
      </c>
      <c r="AC764" t="s">
        <v>3197</v>
      </c>
      <c r="AD764" t="s">
        <v>3197</v>
      </c>
      <c r="AE764" t="s">
        <v>3197</v>
      </c>
      <c r="AF764" t="s">
        <v>3197</v>
      </c>
    </row>
    <row r="765" spans="1:32" ht="17.25" customHeight="1" x14ac:dyDescent="0.25">
      <c r="A765">
        <v>336318</v>
      </c>
      <c r="B765" t="s">
        <v>1459</v>
      </c>
      <c r="C765" t="s">
        <v>612</v>
      </c>
      <c r="D765" t="s">
        <v>1147</v>
      </c>
      <c r="E765" t="s">
        <v>89</v>
      </c>
      <c r="H765" t="s">
        <v>29</v>
      </c>
      <c r="I765" t="s">
        <v>121</v>
      </c>
      <c r="V765" t="s">
        <v>3215</v>
      </c>
      <c r="AA765" t="s">
        <v>3197</v>
      </c>
      <c r="AB765" t="s">
        <v>3197</v>
      </c>
      <c r="AC765" t="s">
        <v>3197</v>
      </c>
      <c r="AD765" t="s">
        <v>3197</v>
      </c>
      <c r="AE765" t="s">
        <v>3197</v>
      </c>
      <c r="AF765" t="s">
        <v>3197</v>
      </c>
    </row>
    <row r="766" spans="1:32" ht="17.25" customHeight="1" x14ac:dyDescent="0.25">
      <c r="A766">
        <v>336319</v>
      </c>
      <c r="B766" t="s">
        <v>1460</v>
      </c>
      <c r="C766" t="s">
        <v>554</v>
      </c>
      <c r="D766" t="s">
        <v>655</v>
      </c>
      <c r="E766" t="s">
        <v>89</v>
      </c>
      <c r="H766" t="s">
        <v>29</v>
      </c>
      <c r="I766" t="s">
        <v>121</v>
      </c>
      <c r="V766" t="s">
        <v>3215</v>
      </c>
      <c r="AA766" t="s">
        <v>3197</v>
      </c>
      <c r="AB766" t="s">
        <v>3197</v>
      </c>
      <c r="AC766" t="s">
        <v>3197</v>
      </c>
      <c r="AD766" t="s">
        <v>3197</v>
      </c>
      <c r="AE766" t="s">
        <v>3197</v>
      </c>
      <c r="AF766" t="s">
        <v>3197</v>
      </c>
    </row>
    <row r="767" spans="1:32" ht="17.25" customHeight="1" x14ac:dyDescent="0.25">
      <c r="A767">
        <v>336320</v>
      </c>
      <c r="B767" t="s">
        <v>1461</v>
      </c>
      <c r="C767" t="s">
        <v>303</v>
      </c>
      <c r="D767" t="s">
        <v>540</v>
      </c>
      <c r="E767" t="s">
        <v>89</v>
      </c>
      <c r="H767" t="s">
        <v>29</v>
      </c>
      <c r="I767" t="s">
        <v>121</v>
      </c>
      <c r="V767" t="s">
        <v>3215</v>
      </c>
      <c r="AA767" t="s">
        <v>3197</v>
      </c>
      <c r="AB767" t="s">
        <v>3197</v>
      </c>
      <c r="AC767" t="s">
        <v>3197</v>
      </c>
      <c r="AD767" t="s">
        <v>3197</v>
      </c>
      <c r="AE767" t="s">
        <v>3197</v>
      </c>
      <c r="AF767" t="s">
        <v>3197</v>
      </c>
    </row>
    <row r="768" spans="1:32" ht="17.25" customHeight="1" x14ac:dyDescent="0.25">
      <c r="A768">
        <v>336321</v>
      </c>
      <c r="B768" t="s">
        <v>2091</v>
      </c>
      <c r="C768" t="s">
        <v>415</v>
      </c>
      <c r="D768" t="s">
        <v>417</v>
      </c>
      <c r="E768" t="s">
        <v>89</v>
      </c>
      <c r="H768" t="s">
        <v>29</v>
      </c>
      <c r="I768" t="s">
        <v>121</v>
      </c>
      <c r="V768" t="s">
        <v>3215</v>
      </c>
      <c r="AA768" t="s">
        <v>3197</v>
      </c>
      <c r="AB768" t="s">
        <v>3197</v>
      </c>
      <c r="AC768" t="s">
        <v>3197</v>
      </c>
      <c r="AD768" t="s">
        <v>3197</v>
      </c>
      <c r="AE768" t="s">
        <v>3197</v>
      </c>
      <c r="AF768" t="s">
        <v>3197</v>
      </c>
    </row>
    <row r="769" spans="1:32" ht="17.25" customHeight="1" x14ac:dyDescent="0.25">
      <c r="A769">
        <v>336323</v>
      </c>
      <c r="B769" t="s">
        <v>1929</v>
      </c>
      <c r="C769" t="s">
        <v>817</v>
      </c>
      <c r="D769" t="s">
        <v>254</v>
      </c>
      <c r="E769" t="s">
        <v>89</v>
      </c>
      <c r="H769" t="s">
        <v>29</v>
      </c>
      <c r="I769" t="s">
        <v>121</v>
      </c>
      <c r="V769" t="s">
        <v>3215</v>
      </c>
      <c r="AA769" t="s">
        <v>3197</v>
      </c>
      <c r="AB769" t="s">
        <v>3197</v>
      </c>
      <c r="AC769" t="s">
        <v>3197</v>
      </c>
      <c r="AD769" t="s">
        <v>3197</v>
      </c>
      <c r="AE769" t="s">
        <v>3197</v>
      </c>
      <c r="AF769" t="s">
        <v>3197</v>
      </c>
    </row>
    <row r="770" spans="1:32" ht="17.25" customHeight="1" x14ac:dyDescent="0.25">
      <c r="A770">
        <v>336326</v>
      </c>
      <c r="B770" t="s">
        <v>1930</v>
      </c>
      <c r="C770" t="s">
        <v>278</v>
      </c>
      <c r="D770" t="s">
        <v>1375</v>
      </c>
      <c r="E770" t="s">
        <v>89</v>
      </c>
      <c r="H770" t="s">
        <v>29</v>
      </c>
      <c r="I770" t="s">
        <v>121</v>
      </c>
      <c r="V770" t="s">
        <v>3215</v>
      </c>
      <c r="AA770" t="s">
        <v>3197</v>
      </c>
      <c r="AB770" t="s">
        <v>3197</v>
      </c>
      <c r="AC770" t="s">
        <v>3197</v>
      </c>
      <c r="AD770" t="s">
        <v>3197</v>
      </c>
      <c r="AE770" t="s">
        <v>3197</v>
      </c>
      <c r="AF770" t="s">
        <v>3197</v>
      </c>
    </row>
    <row r="771" spans="1:32" ht="17.25" customHeight="1" x14ac:dyDescent="0.25">
      <c r="A771">
        <v>336327</v>
      </c>
      <c r="B771" t="s">
        <v>1902</v>
      </c>
      <c r="C771" t="s">
        <v>580</v>
      </c>
      <c r="D771" t="s">
        <v>1903</v>
      </c>
      <c r="E771" t="s">
        <v>89</v>
      </c>
      <c r="H771" t="s">
        <v>29</v>
      </c>
      <c r="I771" t="s">
        <v>121</v>
      </c>
      <c r="V771" t="s">
        <v>3215</v>
      </c>
      <c r="AA771" t="s">
        <v>3197</v>
      </c>
      <c r="AB771" t="s">
        <v>3197</v>
      </c>
      <c r="AC771" t="s">
        <v>3197</v>
      </c>
      <c r="AD771" t="s">
        <v>3197</v>
      </c>
      <c r="AE771" t="s">
        <v>3197</v>
      </c>
      <c r="AF771" t="s">
        <v>3197</v>
      </c>
    </row>
    <row r="772" spans="1:32" ht="17.25" customHeight="1" x14ac:dyDescent="0.25">
      <c r="A772">
        <v>336331</v>
      </c>
      <c r="B772" t="s">
        <v>1462</v>
      </c>
      <c r="C772" t="s">
        <v>324</v>
      </c>
      <c r="D772" t="s">
        <v>309</v>
      </c>
      <c r="E772" t="s">
        <v>89</v>
      </c>
      <c r="H772" t="s">
        <v>29</v>
      </c>
      <c r="I772" t="s">
        <v>121</v>
      </c>
      <c r="V772" t="s">
        <v>3215</v>
      </c>
      <c r="AA772" t="s">
        <v>3197</v>
      </c>
      <c r="AB772" t="s">
        <v>3197</v>
      </c>
      <c r="AC772" t="s">
        <v>3197</v>
      </c>
      <c r="AD772" t="s">
        <v>3197</v>
      </c>
      <c r="AE772" t="s">
        <v>3197</v>
      </c>
      <c r="AF772" t="s">
        <v>3197</v>
      </c>
    </row>
    <row r="773" spans="1:32" ht="17.25" customHeight="1" x14ac:dyDescent="0.25">
      <c r="A773">
        <v>336333</v>
      </c>
      <c r="B773" t="s">
        <v>1904</v>
      </c>
      <c r="C773" t="s">
        <v>565</v>
      </c>
      <c r="D773" t="s">
        <v>983</v>
      </c>
      <c r="E773" t="s">
        <v>89</v>
      </c>
      <c r="H773" t="s">
        <v>29</v>
      </c>
      <c r="I773" t="s">
        <v>121</v>
      </c>
      <c r="V773" t="s">
        <v>3215</v>
      </c>
      <c r="AA773" t="s">
        <v>3197</v>
      </c>
      <c r="AB773" t="s">
        <v>3197</v>
      </c>
      <c r="AC773" t="s">
        <v>3197</v>
      </c>
      <c r="AD773" t="s">
        <v>3197</v>
      </c>
      <c r="AE773" t="s">
        <v>3197</v>
      </c>
      <c r="AF773" t="s">
        <v>3197</v>
      </c>
    </row>
    <row r="774" spans="1:32" ht="17.25" customHeight="1" x14ac:dyDescent="0.25">
      <c r="A774">
        <v>336339</v>
      </c>
      <c r="B774" t="s">
        <v>1905</v>
      </c>
      <c r="C774" t="s">
        <v>1906</v>
      </c>
      <c r="D774" t="s">
        <v>614</v>
      </c>
      <c r="E774" t="s">
        <v>89</v>
      </c>
      <c r="H774" t="s">
        <v>29</v>
      </c>
      <c r="I774" t="s">
        <v>121</v>
      </c>
      <c r="V774" t="s">
        <v>3215</v>
      </c>
      <c r="AA774" t="s">
        <v>3197</v>
      </c>
      <c r="AB774" t="s">
        <v>3197</v>
      </c>
      <c r="AC774" t="s">
        <v>3197</v>
      </c>
      <c r="AD774" t="s">
        <v>3197</v>
      </c>
      <c r="AE774" t="s">
        <v>3197</v>
      </c>
      <c r="AF774" t="s">
        <v>3197</v>
      </c>
    </row>
    <row r="775" spans="1:32" ht="17.25" customHeight="1" x14ac:dyDescent="0.25">
      <c r="A775">
        <v>336342</v>
      </c>
      <c r="B775" t="s">
        <v>1463</v>
      </c>
      <c r="C775" t="s">
        <v>1464</v>
      </c>
      <c r="D775" t="s">
        <v>375</v>
      </c>
      <c r="E775" t="s">
        <v>89</v>
      </c>
      <c r="H775" t="s">
        <v>29</v>
      </c>
      <c r="I775" t="s">
        <v>121</v>
      </c>
      <c r="V775" t="s">
        <v>3215</v>
      </c>
      <c r="AA775" t="s">
        <v>3197</v>
      </c>
      <c r="AB775" t="s">
        <v>3197</v>
      </c>
      <c r="AC775" t="s">
        <v>3197</v>
      </c>
      <c r="AD775" t="s">
        <v>3197</v>
      </c>
      <c r="AE775" t="s">
        <v>3197</v>
      </c>
      <c r="AF775" t="s">
        <v>3197</v>
      </c>
    </row>
    <row r="776" spans="1:32" ht="17.25" customHeight="1" x14ac:dyDescent="0.25">
      <c r="A776">
        <v>336347</v>
      </c>
      <c r="B776" t="s">
        <v>1465</v>
      </c>
      <c r="C776" t="s">
        <v>225</v>
      </c>
      <c r="D776" t="s">
        <v>1466</v>
      </c>
      <c r="E776" t="s">
        <v>89</v>
      </c>
      <c r="H776" t="s">
        <v>29</v>
      </c>
      <c r="I776" t="s">
        <v>121</v>
      </c>
      <c r="V776" t="s">
        <v>3215</v>
      </c>
      <c r="AA776" t="s">
        <v>3197</v>
      </c>
      <c r="AB776" t="s">
        <v>3197</v>
      </c>
      <c r="AC776" t="s">
        <v>3197</v>
      </c>
      <c r="AD776" t="s">
        <v>3197</v>
      </c>
      <c r="AE776" t="s">
        <v>3197</v>
      </c>
      <c r="AF776" t="s">
        <v>3197</v>
      </c>
    </row>
    <row r="777" spans="1:32" ht="17.25" customHeight="1" x14ac:dyDescent="0.25">
      <c r="A777">
        <v>336349</v>
      </c>
      <c r="B777" t="s">
        <v>1468</v>
      </c>
      <c r="C777" t="s">
        <v>242</v>
      </c>
      <c r="D777" t="s">
        <v>469</v>
      </c>
      <c r="E777" t="s">
        <v>89</v>
      </c>
      <c r="H777" t="s">
        <v>29</v>
      </c>
      <c r="I777" t="s">
        <v>121</v>
      </c>
      <c r="V777" t="s">
        <v>3215</v>
      </c>
      <c r="AA777" t="s">
        <v>3197</v>
      </c>
      <c r="AB777" t="s">
        <v>3197</v>
      </c>
      <c r="AC777" t="s">
        <v>3197</v>
      </c>
      <c r="AD777" t="s">
        <v>3197</v>
      </c>
      <c r="AE777" t="s">
        <v>3197</v>
      </c>
      <c r="AF777" t="s">
        <v>3197</v>
      </c>
    </row>
    <row r="778" spans="1:32" ht="17.25" customHeight="1" x14ac:dyDescent="0.25">
      <c r="A778">
        <v>336350</v>
      </c>
      <c r="B778" t="s">
        <v>1907</v>
      </c>
      <c r="C778" t="s">
        <v>497</v>
      </c>
      <c r="D778" t="s">
        <v>1908</v>
      </c>
      <c r="E778" t="s">
        <v>89</v>
      </c>
      <c r="H778" t="s">
        <v>29</v>
      </c>
      <c r="I778" t="s">
        <v>121</v>
      </c>
      <c r="V778" t="s">
        <v>3215</v>
      </c>
      <c r="AA778" t="s">
        <v>3197</v>
      </c>
      <c r="AB778" t="s">
        <v>3197</v>
      </c>
      <c r="AC778" t="s">
        <v>3197</v>
      </c>
      <c r="AD778" t="s">
        <v>3197</v>
      </c>
      <c r="AE778" t="s">
        <v>3197</v>
      </c>
      <c r="AF778" t="s">
        <v>3197</v>
      </c>
    </row>
    <row r="779" spans="1:32" ht="17.25" customHeight="1" x14ac:dyDescent="0.25">
      <c r="A779">
        <v>336363</v>
      </c>
      <c r="B779" t="s">
        <v>1469</v>
      </c>
      <c r="C779" t="s">
        <v>345</v>
      </c>
      <c r="D779" t="s">
        <v>1470</v>
      </c>
      <c r="E779" t="s">
        <v>89</v>
      </c>
      <c r="H779" t="s">
        <v>29</v>
      </c>
      <c r="I779" t="s">
        <v>121</v>
      </c>
      <c r="V779" t="s">
        <v>3215</v>
      </c>
      <c r="AA779" t="s">
        <v>3197</v>
      </c>
      <c r="AB779" t="s">
        <v>3197</v>
      </c>
      <c r="AC779" t="s">
        <v>3197</v>
      </c>
      <c r="AD779" t="s">
        <v>3197</v>
      </c>
      <c r="AE779" t="s">
        <v>3197</v>
      </c>
      <c r="AF779" t="s">
        <v>3197</v>
      </c>
    </row>
    <row r="780" spans="1:32" ht="17.25" customHeight="1" x14ac:dyDescent="0.25">
      <c r="A780">
        <v>336365</v>
      </c>
      <c r="B780" t="s">
        <v>1471</v>
      </c>
      <c r="C780" t="s">
        <v>361</v>
      </c>
      <c r="D780" t="s">
        <v>325</v>
      </c>
      <c r="E780" t="s">
        <v>89</v>
      </c>
      <c r="H780" t="s">
        <v>29</v>
      </c>
      <c r="I780" t="s">
        <v>121</v>
      </c>
      <c r="V780" t="s">
        <v>3215</v>
      </c>
      <c r="AA780" t="s">
        <v>3197</v>
      </c>
      <c r="AB780" t="s">
        <v>3197</v>
      </c>
      <c r="AC780" t="s">
        <v>3197</v>
      </c>
      <c r="AD780" t="s">
        <v>3197</v>
      </c>
      <c r="AE780" t="s">
        <v>3197</v>
      </c>
      <c r="AF780" t="s">
        <v>3197</v>
      </c>
    </row>
    <row r="781" spans="1:32" ht="17.25" customHeight="1" x14ac:dyDescent="0.25">
      <c r="A781">
        <v>336370</v>
      </c>
      <c r="B781" t="s">
        <v>1473</v>
      </c>
      <c r="C781" t="s">
        <v>286</v>
      </c>
      <c r="D781" t="s">
        <v>234</v>
      </c>
      <c r="E781" t="s">
        <v>89</v>
      </c>
      <c r="H781" t="s">
        <v>29</v>
      </c>
      <c r="I781" t="s">
        <v>121</v>
      </c>
      <c r="V781" t="s">
        <v>3215</v>
      </c>
      <c r="AA781" t="s">
        <v>3197</v>
      </c>
      <c r="AB781" t="s">
        <v>3197</v>
      </c>
      <c r="AC781" t="s">
        <v>3197</v>
      </c>
      <c r="AD781" t="s">
        <v>3197</v>
      </c>
      <c r="AE781" t="s">
        <v>3197</v>
      </c>
      <c r="AF781" t="s">
        <v>3197</v>
      </c>
    </row>
    <row r="782" spans="1:32" ht="17.25" customHeight="1" x14ac:dyDescent="0.25">
      <c r="A782">
        <v>336374</v>
      </c>
      <c r="B782" t="s">
        <v>1909</v>
      </c>
      <c r="C782" t="s">
        <v>334</v>
      </c>
      <c r="D782" t="s">
        <v>764</v>
      </c>
      <c r="E782" t="s">
        <v>89</v>
      </c>
      <c r="H782" t="s">
        <v>29</v>
      </c>
      <c r="I782" t="s">
        <v>121</v>
      </c>
      <c r="V782" t="s">
        <v>3215</v>
      </c>
      <c r="AA782" t="s">
        <v>3197</v>
      </c>
      <c r="AB782" t="s">
        <v>3197</v>
      </c>
      <c r="AC782" t="s">
        <v>3197</v>
      </c>
      <c r="AD782" t="s">
        <v>3197</v>
      </c>
      <c r="AE782" t="s">
        <v>3197</v>
      </c>
      <c r="AF782" t="s">
        <v>3197</v>
      </c>
    </row>
    <row r="783" spans="1:32" ht="17.25" customHeight="1" x14ac:dyDescent="0.25">
      <c r="A783">
        <v>336375</v>
      </c>
      <c r="B783" t="s">
        <v>1474</v>
      </c>
      <c r="C783" t="s">
        <v>258</v>
      </c>
      <c r="D783" t="s">
        <v>713</v>
      </c>
      <c r="E783" t="s">
        <v>89</v>
      </c>
      <c r="H783" t="s">
        <v>29</v>
      </c>
      <c r="I783" t="s">
        <v>121</v>
      </c>
      <c r="V783" t="s">
        <v>3215</v>
      </c>
      <c r="AA783" t="s">
        <v>3197</v>
      </c>
      <c r="AB783" t="s">
        <v>3197</v>
      </c>
      <c r="AC783" t="s">
        <v>3197</v>
      </c>
      <c r="AD783" t="s">
        <v>3197</v>
      </c>
      <c r="AE783" t="s">
        <v>3197</v>
      </c>
      <c r="AF783" t="s">
        <v>3197</v>
      </c>
    </row>
    <row r="784" spans="1:32" ht="17.25" customHeight="1" x14ac:dyDescent="0.25">
      <c r="A784">
        <v>336378</v>
      </c>
      <c r="B784" t="s">
        <v>2080</v>
      </c>
      <c r="C784" t="s">
        <v>273</v>
      </c>
      <c r="D784" t="s">
        <v>441</v>
      </c>
      <c r="E784" t="s">
        <v>89</v>
      </c>
      <c r="H784" t="s">
        <v>29</v>
      </c>
      <c r="I784" t="s">
        <v>121</v>
      </c>
      <c r="V784" t="s">
        <v>3215</v>
      </c>
      <c r="AA784" t="s">
        <v>3197</v>
      </c>
      <c r="AB784" t="s">
        <v>3197</v>
      </c>
      <c r="AC784" t="s">
        <v>3197</v>
      </c>
      <c r="AD784" t="s">
        <v>3197</v>
      </c>
      <c r="AE784" t="s">
        <v>3197</v>
      </c>
      <c r="AF784" t="s">
        <v>3197</v>
      </c>
    </row>
    <row r="785" spans="1:32" ht="17.25" customHeight="1" x14ac:dyDescent="0.25">
      <c r="A785">
        <v>336382</v>
      </c>
      <c r="B785" t="s">
        <v>1475</v>
      </c>
      <c r="C785" t="s">
        <v>539</v>
      </c>
      <c r="D785" t="s">
        <v>254</v>
      </c>
      <c r="E785" t="s">
        <v>89</v>
      </c>
      <c r="H785" t="s">
        <v>29</v>
      </c>
      <c r="I785" t="s">
        <v>121</v>
      </c>
      <c r="V785" t="s">
        <v>3215</v>
      </c>
      <c r="AA785" t="s">
        <v>3197</v>
      </c>
      <c r="AB785" t="s">
        <v>3197</v>
      </c>
      <c r="AC785" t="s">
        <v>3197</v>
      </c>
      <c r="AD785" t="s">
        <v>3197</v>
      </c>
      <c r="AE785" t="s">
        <v>3197</v>
      </c>
      <c r="AF785" t="s">
        <v>3197</v>
      </c>
    </row>
    <row r="786" spans="1:32" ht="17.25" customHeight="1" x14ac:dyDescent="0.25">
      <c r="A786">
        <v>336383</v>
      </c>
      <c r="B786" t="s">
        <v>2207</v>
      </c>
      <c r="C786" t="s">
        <v>242</v>
      </c>
      <c r="D786" t="s">
        <v>462</v>
      </c>
      <c r="E786" t="s">
        <v>89</v>
      </c>
      <c r="H786" t="s">
        <v>29</v>
      </c>
      <c r="I786" t="s">
        <v>121</v>
      </c>
      <c r="V786" t="s">
        <v>3215</v>
      </c>
      <c r="AA786" t="s">
        <v>3197</v>
      </c>
      <c r="AB786" t="s">
        <v>3197</v>
      </c>
      <c r="AC786" t="s">
        <v>3197</v>
      </c>
      <c r="AD786" t="s">
        <v>3197</v>
      </c>
      <c r="AE786" t="s">
        <v>3197</v>
      </c>
      <c r="AF786" t="s">
        <v>3197</v>
      </c>
    </row>
    <row r="787" spans="1:32" ht="17.25" customHeight="1" x14ac:dyDescent="0.25">
      <c r="A787">
        <v>336385</v>
      </c>
      <c r="B787" t="s">
        <v>1476</v>
      </c>
      <c r="C787" t="s">
        <v>303</v>
      </c>
      <c r="D787" t="s">
        <v>504</v>
      </c>
      <c r="E787" t="s">
        <v>89</v>
      </c>
      <c r="H787" t="s">
        <v>29</v>
      </c>
      <c r="I787" t="s">
        <v>121</v>
      </c>
      <c r="V787" t="s">
        <v>3215</v>
      </c>
      <c r="AA787" t="s">
        <v>3197</v>
      </c>
      <c r="AB787" t="s">
        <v>3197</v>
      </c>
      <c r="AC787" t="s">
        <v>3197</v>
      </c>
      <c r="AD787" t="s">
        <v>3197</v>
      </c>
      <c r="AE787" t="s">
        <v>3197</v>
      </c>
      <c r="AF787" t="s">
        <v>3197</v>
      </c>
    </row>
    <row r="788" spans="1:32" ht="17.25" customHeight="1" x14ac:dyDescent="0.25">
      <c r="A788">
        <v>336392</v>
      </c>
      <c r="B788" t="s">
        <v>236</v>
      </c>
      <c r="C788" t="s">
        <v>303</v>
      </c>
      <c r="D788" t="s">
        <v>1477</v>
      </c>
      <c r="E788" t="s">
        <v>89</v>
      </c>
      <c r="H788" t="s">
        <v>29</v>
      </c>
      <c r="I788" t="s">
        <v>121</v>
      </c>
      <c r="V788" t="s">
        <v>3215</v>
      </c>
      <c r="AA788" t="s">
        <v>3197</v>
      </c>
      <c r="AB788" t="s">
        <v>3197</v>
      </c>
      <c r="AC788" t="s">
        <v>3197</v>
      </c>
      <c r="AD788" t="s">
        <v>3197</v>
      </c>
      <c r="AE788" t="s">
        <v>3197</v>
      </c>
      <c r="AF788" t="s">
        <v>3197</v>
      </c>
    </row>
    <row r="789" spans="1:32" ht="17.25" customHeight="1" x14ac:dyDescent="0.25">
      <c r="A789">
        <v>336393</v>
      </c>
      <c r="B789" t="s">
        <v>1478</v>
      </c>
      <c r="C789" t="s">
        <v>225</v>
      </c>
      <c r="D789" t="s">
        <v>1479</v>
      </c>
      <c r="E789" t="s">
        <v>89</v>
      </c>
      <c r="H789" t="s">
        <v>29</v>
      </c>
      <c r="I789" t="s">
        <v>121</v>
      </c>
      <c r="V789" t="s">
        <v>3215</v>
      </c>
      <c r="AA789" t="s">
        <v>3197</v>
      </c>
      <c r="AB789" t="s">
        <v>3197</v>
      </c>
      <c r="AC789" t="s">
        <v>3197</v>
      </c>
      <c r="AD789" t="s">
        <v>3197</v>
      </c>
      <c r="AE789" t="s">
        <v>3197</v>
      </c>
      <c r="AF789" t="s">
        <v>3197</v>
      </c>
    </row>
    <row r="790" spans="1:32" ht="17.25" customHeight="1" x14ac:dyDescent="0.25">
      <c r="A790">
        <v>336397</v>
      </c>
      <c r="B790" t="s">
        <v>1480</v>
      </c>
      <c r="C790" t="s">
        <v>242</v>
      </c>
      <c r="D790" t="s">
        <v>486</v>
      </c>
      <c r="E790" t="s">
        <v>89</v>
      </c>
      <c r="H790" t="s">
        <v>29</v>
      </c>
      <c r="I790" t="s">
        <v>121</v>
      </c>
      <c r="V790" t="s">
        <v>3215</v>
      </c>
      <c r="AA790" t="s">
        <v>3197</v>
      </c>
      <c r="AB790" t="s">
        <v>3197</v>
      </c>
      <c r="AC790" t="s">
        <v>3197</v>
      </c>
      <c r="AD790" t="s">
        <v>3197</v>
      </c>
      <c r="AE790" t="s">
        <v>3197</v>
      </c>
      <c r="AF790" t="s">
        <v>3197</v>
      </c>
    </row>
    <row r="791" spans="1:32" ht="17.25" customHeight="1" x14ac:dyDescent="0.25">
      <c r="A791">
        <v>336398</v>
      </c>
      <c r="B791" t="s">
        <v>1481</v>
      </c>
      <c r="C791" t="s">
        <v>242</v>
      </c>
      <c r="D791" t="s">
        <v>768</v>
      </c>
      <c r="E791" t="s">
        <v>89</v>
      </c>
      <c r="H791" t="s">
        <v>29</v>
      </c>
      <c r="I791" t="s">
        <v>121</v>
      </c>
      <c r="V791" t="s">
        <v>3215</v>
      </c>
      <c r="AA791" t="s">
        <v>3197</v>
      </c>
      <c r="AB791" t="s">
        <v>3197</v>
      </c>
      <c r="AC791" t="s">
        <v>3197</v>
      </c>
      <c r="AD791" t="s">
        <v>3197</v>
      </c>
      <c r="AE791" t="s">
        <v>3197</v>
      </c>
      <c r="AF791" t="s">
        <v>3197</v>
      </c>
    </row>
    <row r="792" spans="1:32" ht="17.25" customHeight="1" x14ac:dyDescent="0.25">
      <c r="A792">
        <v>336404</v>
      </c>
      <c r="B792" t="s">
        <v>2437</v>
      </c>
      <c r="C792" t="s">
        <v>225</v>
      </c>
      <c r="D792" t="s">
        <v>375</v>
      </c>
      <c r="E792" t="s">
        <v>89</v>
      </c>
      <c r="H792" t="s">
        <v>29</v>
      </c>
      <c r="I792" t="s">
        <v>121</v>
      </c>
      <c r="V792" t="s">
        <v>3215</v>
      </c>
      <c r="AA792" t="s">
        <v>3197</v>
      </c>
      <c r="AB792" t="s">
        <v>3197</v>
      </c>
      <c r="AC792" t="s">
        <v>3197</v>
      </c>
      <c r="AD792" t="s">
        <v>3197</v>
      </c>
      <c r="AE792" t="s">
        <v>3197</v>
      </c>
      <c r="AF792" t="s">
        <v>3197</v>
      </c>
    </row>
    <row r="793" spans="1:32" ht="17.25" customHeight="1" x14ac:dyDescent="0.25">
      <c r="A793">
        <v>336405</v>
      </c>
      <c r="B793" t="s">
        <v>2081</v>
      </c>
      <c r="C793" t="s">
        <v>349</v>
      </c>
      <c r="D793" t="s">
        <v>944</v>
      </c>
      <c r="E793" t="s">
        <v>89</v>
      </c>
      <c r="H793" t="s">
        <v>29</v>
      </c>
      <c r="I793" t="s">
        <v>121</v>
      </c>
      <c r="V793" t="s">
        <v>3215</v>
      </c>
      <c r="AA793" t="s">
        <v>3197</v>
      </c>
      <c r="AB793" t="s">
        <v>3197</v>
      </c>
      <c r="AC793" t="s">
        <v>3197</v>
      </c>
      <c r="AD793" t="s">
        <v>3197</v>
      </c>
      <c r="AE793" t="s">
        <v>3197</v>
      </c>
      <c r="AF793" t="s">
        <v>3197</v>
      </c>
    </row>
    <row r="794" spans="1:32" ht="17.25" customHeight="1" x14ac:dyDescent="0.25">
      <c r="A794">
        <v>336408</v>
      </c>
      <c r="B794" t="s">
        <v>1482</v>
      </c>
      <c r="C794" t="s">
        <v>683</v>
      </c>
      <c r="D794" t="s">
        <v>253</v>
      </c>
      <c r="E794" t="s">
        <v>89</v>
      </c>
      <c r="H794" t="s">
        <v>29</v>
      </c>
      <c r="I794" t="s">
        <v>121</v>
      </c>
      <c r="V794" t="s">
        <v>3215</v>
      </c>
      <c r="AA794" t="s">
        <v>3197</v>
      </c>
      <c r="AB794" t="s">
        <v>3197</v>
      </c>
      <c r="AC794" t="s">
        <v>3197</v>
      </c>
      <c r="AD794" t="s">
        <v>3197</v>
      </c>
      <c r="AE794" t="s">
        <v>3197</v>
      </c>
      <c r="AF794" t="s">
        <v>3197</v>
      </c>
    </row>
    <row r="795" spans="1:32" ht="17.25" customHeight="1" x14ac:dyDescent="0.25">
      <c r="A795">
        <v>336409</v>
      </c>
      <c r="B795" t="s">
        <v>1483</v>
      </c>
      <c r="C795" t="s">
        <v>291</v>
      </c>
      <c r="D795" t="s">
        <v>372</v>
      </c>
      <c r="E795" t="s">
        <v>89</v>
      </c>
      <c r="H795" t="s">
        <v>29</v>
      </c>
      <c r="I795" t="s">
        <v>121</v>
      </c>
      <c r="V795" t="s">
        <v>3215</v>
      </c>
      <c r="AA795" t="s">
        <v>3197</v>
      </c>
      <c r="AB795" t="s">
        <v>3197</v>
      </c>
      <c r="AC795" t="s">
        <v>3197</v>
      </c>
      <c r="AD795" t="s">
        <v>3197</v>
      </c>
      <c r="AE795" t="s">
        <v>3197</v>
      </c>
      <c r="AF795" t="s">
        <v>3197</v>
      </c>
    </row>
    <row r="796" spans="1:32" ht="17.25" customHeight="1" x14ac:dyDescent="0.25">
      <c r="A796">
        <v>336413</v>
      </c>
      <c r="B796" t="s">
        <v>1484</v>
      </c>
      <c r="C796" t="s">
        <v>242</v>
      </c>
      <c r="D796" t="s">
        <v>355</v>
      </c>
      <c r="E796" t="s">
        <v>89</v>
      </c>
      <c r="H796" t="s">
        <v>29</v>
      </c>
      <c r="I796" t="s">
        <v>121</v>
      </c>
      <c r="V796" t="s">
        <v>3215</v>
      </c>
      <c r="AA796" t="s">
        <v>3197</v>
      </c>
      <c r="AB796" t="s">
        <v>3197</v>
      </c>
      <c r="AC796" t="s">
        <v>3197</v>
      </c>
      <c r="AD796" t="s">
        <v>3197</v>
      </c>
      <c r="AE796" t="s">
        <v>3197</v>
      </c>
      <c r="AF796" t="s">
        <v>3197</v>
      </c>
    </row>
    <row r="797" spans="1:32" ht="17.25" customHeight="1" x14ac:dyDescent="0.25">
      <c r="A797">
        <v>336417</v>
      </c>
      <c r="B797" t="s">
        <v>1485</v>
      </c>
      <c r="C797" t="s">
        <v>246</v>
      </c>
      <c r="D797" t="s">
        <v>504</v>
      </c>
      <c r="E797" t="s">
        <v>89</v>
      </c>
      <c r="H797" t="s">
        <v>29</v>
      </c>
      <c r="I797" t="s">
        <v>121</v>
      </c>
      <c r="V797" t="s">
        <v>3215</v>
      </c>
      <c r="AA797" t="s">
        <v>3197</v>
      </c>
      <c r="AB797" t="s">
        <v>3197</v>
      </c>
      <c r="AC797" t="s">
        <v>3197</v>
      </c>
      <c r="AD797" t="s">
        <v>3197</v>
      </c>
      <c r="AE797" t="s">
        <v>3197</v>
      </c>
      <c r="AF797" t="s">
        <v>3197</v>
      </c>
    </row>
    <row r="798" spans="1:32" ht="17.25" customHeight="1" x14ac:dyDescent="0.25">
      <c r="A798">
        <v>336419</v>
      </c>
      <c r="B798" t="s">
        <v>1486</v>
      </c>
      <c r="C798" t="s">
        <v>242</v>
      </c>
      <c r="D798" t="s">
        <v>1487</v>
      </c>
      <c r="E798" t="s">
        <v>89</v>
      </c>
      <c r="H798" t="s">
        <v>29</v>
      </c>
      <c r="I798" t="s">
        <v>121</v>
      </c>
      <c r="V798" t="s">
        <v>3215</v>
      </c>
      <c r="AA798" t="s">
        <v>3197</v>
      </c>
      <c r="AB798" t="s">
        <v>3197</v>
      </c>
      <c r="AC798" t="s">
        <v>3197</v>
      </c>
      <c r="AD798" t="s">
        <v>3197</v>
      </c>
      <c r="AE798" t="s">
        <v>3197</v>
      </c>
      <c r="AF798" t="s">
        <v>3197</v>
      </c>
    </row>
    <row r="799" spans="1:32" ht="17.25" customHeight="1" x14ac:dyDescent="0.25">
      <c r="A799">
        <v>336421</v>
      </c>
      <c r="B799" t="s">
        <v>2110</v>
      </c>
      <c r="C799" t="s">
        <v>502</v>
      </c>
      <c r="D799" t="s">
        <v>2111</v>
      </c>
      <c r="E799" t="s">
        <v>89</v>
      </c>
      <c r="H799" t="s">
        <v>29</v>
      </c>
      <c r="I799" t="s">
        <v>121</v>
      </c>
      <c r="V799" t="s">
        <v>3215</v>
      </c>
      <c r="AA799" t="s">
        <v>3197</v>
      </c>
      <c r="AB799" t="s">
        <v>3197</v>
      </c>
      <c r="AC799" t="s">
        <v>3197</v>
      </c>
      <c r="AD799" t="s">
        <v>3197</v>
      </c>
      <c r="AE799" t="s">
        <v>3197</v>
      </c>
      <c r="AF799" t="s">
        <v>3197</v>
      </c>
    </row>
    <row r="800" spans="1:32" ht="17.25" customHeight="1" x14ac:dyDescent="0.25">
      <c r="A800">
        <v>336424</v>
      </c>
      <c r="B800" t="s">
        <v>1489</v>
      </c>
      <c r="C800" t="s">
        <v>948</v>
      </c>
      <c r="D800" t="s">
        <v>631</v>
      </c>
      <c r="E800" t="s">
        <v>89</v>
      </c>
      <c r="H800" t="s">
        <v>29</v>
      </c>
      <c r="I800" t="s">
        <v>121</v>
      </c>
      <c r="V800" t="s">
        <v>3215</v>
      </c>
      <c r="AA800" t="s">
        <v>3197</v>
      </c>
      <c r="AB800" t="s">
        <v>3197</v>
      </c>
      <c r="AC800" t="s">
        <v>3197</v>
      </c>
      <c r="AD800" t="s">
        <v>3197</v>
      </c>
      <c r="AE800" t="s">
        <v>3197</v>
      </c>
      <c r="AF800" t="s">
        <v>3197</v>
      </c>
    </row>
    <row r="801" spans="1:32" ht="17.25" customHeight="1" x14ac:dyDescent="0.25">
      <c r="A801">
        <v>336429</v>
      </c>
      <c r="B801" t="s">
        <v>1490</v>
      </c>
      <c r="C801" t="s">
        <v>632</v>
      </c>
      <c r="D801" t="s">
        <v>295</v>
      </c>
      <c r="E801" t="s">
        <v>89</v>
      </c>
      <c r="H801" t="s">
        <v>29</v>
      </c>
      <c r="I801" t="s">
        <v>121</v>
      </c>
      <c r="V801" t="s">
        <v>3215</v>
      </c>
      <c r="AA801" t="s">
        <v>3197</v>
      </c>
      <c r="AB801" t="s">
        <v>3197</v>
      </c>
      <c r="AC801" t="s">
        <v>3197</v>
      </c>
      <c r="AD801" t="s">
        <v>3197</v>
      </c>
      <c r="AE801" t="s">
        <v>3197</v>
      </c>
      <c r="AF801" t="s">
        <v>3197</v>
      </c>
    </row>
    <row r="802" spans="1:32" ht="17.25" customHeight="1" x14ac:dyDescent="0.25">
      <c r="A802">
        <v>336434</v>
      </c>
      <c r="B802" t="s">
        <v>1491</v>
      </c>
      <c r="C802" t="s">
        <v>225</v>
      </c>
      <c r="D802" t="s">
        <v>288</v>
      </c>
      <c r="E802" t="s">
        <v>89</v>
      </c>
      <c r="H802" t="s">
        <v>29</v>
      </c>
      <c r="I802" t="s">
        <v>121</v>
      </c>
      <c r="V802" t="s">
        <v>3215</v>
      </c>
      <c r="AA802" t="s">
        <v>3197</v>
      </c>
      <c r="AB802" t="s">
        <v>3197</v>
      </c>
      <c r="AC802" t="s">
        <v>3197</v>
      </c>
      <c r="AD802" t="s">
        <v>3197</v>
      </c>
      <c r="AE802" t="s">
        <v>3197</v>
      </c>
      <c r="AF802" t="s">
        <v>3197</v>
      </c>
    </row>
    <row r="803" spans="1:32" ht="17.25" customHeight="1" x14ac:dyDescent="0.25">
      <c r="A803">
        <v>336437</v>
      </c>
      <c r="B803" t="s">
        <v>1492</v>
      </c>
      <c r="C803" t="s">
        <v>545</v>
      </c>
      <c r="D803" t="s">
        <v>348</v>
      </c>
      <c r="E803" t="s">
        <v>89</v>
      </c>
      <c r="H803" t="s">
        <v>29</v>
      </c>
      <c r="I803" t="s">
        <v>121</v>
      </c>
      <c r="V803" t="s">
        <v>3215</v>
      </c>
      <c r="AA803" t="s">
        <v>3197</v>
      </c>
      <c r="AB803" t="s">
        <v>3197</v>
      </c>
      <c r="AC803" t="s">
        <v>3197</v>
      </c>
      <c r="AD803" t="s">
        <v>3197</v>
      </c>
      <c r="AE803" t="s">
        <v>3197</v>
      </c>
      <c r="AF803" t="s">
        <v>3197</v>
      </c>
    </row>
    <row r="804" spans="1:32" ht="17.25" customHeight="1" x14ac:dyDescent="0.25">
      <c r="A804">
        <v>336438</v>
      </c>
      <c r="B804" t="s">
        <v>1493</v>
      </c>
      <c r="C804" t="s">
        <v>624</v>
      </c>
      <c r="D804" t="s">
        <v>296</v>
      </c>
      <c r="E804" t="s">
        <v>89</v>
      </c>
      <c r="H804" t="s">
        <v>29</v>
      </c>
      <c r="I804" t="s">
        <v>121</v>
      </c>
      <c r="V804" t="s">
        <v>3215</v>
      </c>
      <c r="AA804" t="s">
        <v>3197</v>
      </c>
      <c r="AB804" t="s">
        <v>3197</v>
      </c>
      <c r="AC804" t="s">
        <v>3197</v>
      </c>
      <c r="AD804" t="s">
        <v>3197</v>
      </c>
      <c r="AE804" t="s">
        <v>3197</v>
      </c>
      <c r="AF804" t="s">
        <v>3197</v>
      </c>
    </row>
    <row r="805" spans="1:32" ht="17.25" customHeight="1" x14ac:dyDescent="0.25">
      <c r="A805">
        <v>336439</v>
      </c>
      <c r="B805" t="s">
        <v>2112</v>
      </c>
      <c r="C805" t="s">
        <v>225</v>
      </c>
      <c r="D805" t="s">
        <v>2113</v>
      </c>
      <c r="E805" t="s">
        <v>90</v>
      </c>
      <c r="F805">
        <v>33613</v>
      </c>
      <c r="G805" t="s">
        <v>40</v>
      </c>
      <c r="H805" t="s">
        <v>29</v>
      </c>
      <c r="I805" t="s">
        <v>121</v>
      </c>
      <c r="J805" t="s">
        <v>1081</v>
      </c>
      <c r="L805" t="s">
        <v>40</v>
      </c>
      <c r="V805" t="s">
        <v>3215</v>
      </c>
      <c r="AE805" t="s">
        <v>3197</v>
      </c>
      <c r="AF805" t="s">
        <v>3197</v>
      </c>
    </row>
    <row r="806" spans="1:32" ht="17.25" customHeight="1" x14ac:dyDescent="0.25">
      <c r="A806">
        <v>336441</v>
      </c>
      <c r="B806" t="s">
        <v>1494</v>
      </c>
      <c r="C806" t="s">
        <v>1495</v>
      </c>
      <c r="D806" t="s">
        <v>416</v>
      </c>
      <c r="E806" t="s">
        <v>89</v>
      </c>
      <c r="H806" t="s">
        <v>29</v>
      </c>
      <c r="I806" t="s">
        <v>121</v>
      </c>
      <c r="V806" t="s">
        <v>3215</v>
      </c>
      <c r="AA806" t="s">
        <v>3197</v>
      </c>
      <c r="AB806" t="s">
        <v>3197</v>
      </c>
      <c r="AC806" t="s">
        <v>3197</v>
      </c>
      <c r="AD806" t="s">
        <v>3197</v>
      </c>
      <c r="AE806" t="s">
        <v>3197</v>
      </c>
      <c r="AF806" t="s">
        <v>3197</v>
      </c>
    </row>
    <row r="807" spans="1:32" ht="17.25" customHeight="1" x14ac:dyDescent="0.25">
      <c r="A807">
        <v>336443</v>
      </c>
      <c r="B807" t="s">
        <v>1496</v>
      </c>
      <c r="C807" t="s">
        <v>383</v>
      </c>
      <c r="D807" t="s">
        <v>292</v>
      </c>
      <c r="E807" t="s">
        <v>89</v>
      </c>
      <c r="H807" t="s">
        <v>29</v>
      </c>
      <c r="I807" t="s">
        <v>121</v>
      </c>
      <c r="V807" t="s">
        <v>3215</v>
      </c>
      <c r="AA807" t="s">
        <v>3197</v>
      </c>
      <c r="AB807" t="s">
        <v>3197</v>
      </c>
      <c r="AC807" t="s">
        <v>3197</v>
      </c>
      <c r="AD807" t="s">
        <v>3197</v>
      </c>
      <c r="AE807" t="s">
        <v>3197</v>
      </c>
      <c r="AF807" t="s">
        <v>3197</v>
      </c>
    </row>
    <row r="808" spans="1:32" ht="17.25" customHeight="1" x14ac:dyDescent="0.25">
      <c r="A808">
        <v>336445</v>
      </c>
      <c r="B808" t="s">
        <v>1497</v>
      </c>
      <c r="C808" t="s">
        <v>474</v>
      </c>
      <c r="D808" t="s">
        <v>253</v>
      </c>
      <c r="E808" t="s">
        <v>89</v>
      </c>
      <c r="H808" t="s">
        <v>29</v>
      </c>
      <c r="I808" t="s">
        <v>121</v>
      </c>
      <c r="V808" t="s">
        <v>3215</v>
      </c>
      <c r="AA808" t="s">
        <v>3197</v>
      </c>
      <c r="AB808" t="s">
        <v>3197</v>
      </c>
      <c r="AC808" t="s">
        <v>3197</v>
      </c>
      <c r="AD808" t="s">
        <v>3197</v>
      </c>
      <c r="AE808" t="s">
        <v>3197</v>
      </c>
      <c r="AF808" t="s">
        <v>3197</v>
      </c>
    </row>
    <row r="809" spans="1:32" ht="17.25" customHeight="1" x14ac:dyDescent="0.25">
      <c r="A809">
        <v>336448</v>
      </c>
      <c r="B809" t="s">
        <v>1498</v>
      </c>
      <c r="C809" t="s">
        <v>1499</v>
      </c>
      <c r="D809" t="s">
        <v>875</v>
      </c>
      <c r="E809" t="s">
        <v>89</v>
      </c>
      <c r="H809" t="s">
        <v>29</v>
      </c>
      <c r="I809" t="s">
        <v>121</v>
      </c>
      <c r="V809" t="s">
        <v>3215</v>
      </c>
      <c r="AA809" t="s">
        <v>3197</v>
      </c>
      <c r="AB809" t="s">
        <v>3197</v>
      </c>
      <c r="AC809" t="s">
        <v>3197</v>
      </c>
      <c r="AD809" t="s">
        <v>3197</v>
      </c>
      <c r="AE809" t="s">
        <v>3197</v>
      </c>
      <c r="AF809" t="s">
        <v>3197</v>
      </c>
    </row>
    <row r="810" spans="1:32" ht="17.25" customHeight="1" x14ac:dyDescent="0.25">
      <c r="A810">
        <v>336453</v>
      </c>
      <c r="B810" t="s">
        <v>2357</v>
      </c>
      <c r="C810" t="s">
        <v>1101</v>
      </c>
      <c r="D810" t="s">
        <v>366</v>
      </c>
      <c r="E810" t="s">
        <v>89</v>
      </c>
      <c r="H810" t="s">
        <v>29</v>
      </c>
      <c r="I810" t="s">
        <v>121</v>
      </c>
      <c r="V810" t="s">
        <v>3215</v>
      </c>
      <c r="AB810" t="s">
        <v>3197</v>
      </c>
      <c r="AC810" t="s">
        <v>3197</v>
      </c>
      <c r="AD810" t="s">
        <v>3197</v>
      </c>
      <c r="AE810" t="s">
        <v>3197</v>
      </c>
      <c r="AF810" t="s">
        <v>3197</v>
      </c>
    </row>
    <row r="811" spans="1:32" ht="17.25" customHeight="1" x14ac:dyDescent="0.25">
      <c r="A811">
        <v>336457</v>
      </c>
      <c r="B811" t="s">
        <v>1500</v>
      </c>
      <c r="C811" t="s">
        <v>873</v>
      </c>
      <c r="D811" t="s">
        <v>773</v>
      </c>
      <c r="E811" t="s">
        <v>89</v>
      </c>
      <c r="H811" t="s">
        <v>29</v>
      </c>
      <c r="I811" t="s">
        <v>121</v>
      </c>
      <c r="V811" t="s">
        <v>3215</v>
      </c>
      <c r="AA811" t="s">
        <v>3197</v>
      </c>
      <c r="AB811" t="s">
        <v>3197</v>
      </c>
      <c r="AC811" t="s">
        <v>3197</v>
      </c>
      <c r="AD811" t="s">
        <v>3197</v>
      </c>
      <c r="AE811" t="s">
        <v>3197</v>
      </c>
      <c r="AF811" t="s">
        <v>3197</v>
      </c>
    </row>
    <row r="812" spans="1:32" ht="17.25" customHeight="1" x14ac:dyDescent="0.25">
      <c r="A812">
        <v>336459</v>
      </c>
      <c r="B812" t="s">
        <v>1501</v>
      </c>
      <c r="C812" t="s">
        <v>874</v>
      </c>
      <c r="D812" t="s">
        <v>781</v>
      </c>
      <c r="E812" t="s">
        <v>89</v>
      </c>
      <c r="H812" t="s">
        <v>29</v>
      </c>
      <c r="I812" t="s">
        <v>121</v>
      </c>
      <c r="V812" t="s">
        <v>3215</v>
      </c>
      <c r="AA812" t="s">
        <v>3197</v>
      </c>
      <c r="AB812" t="s">
        <v>3197</v>
      </c>
      <c r="AC812" t="s">
        <v>3197</v>
      </c>
      <c r="AD812" t="s">
        <v>3197</v>
      </c>
      <c r="AE812" t="s">
        <v>3197</v>
      </c>
      <c r="AF812" t="s">
        <v>3197</v>
      </c>
    </row>
    <row r="813" spans="1:32" ht="17.25" customHeight="1" x14ac:dyDescent="0.25">
      <c r="A813">
        <v>336460</v>
      </c>
      <c r="B813" t="s">
        <v>1502</v>
      </c>
      <c r="C813" t="s">
        <v>761</v>
      </c>
      <c r="D813" t="s">
        <v>1503</v>
      </c>
      <c r="E813" t="s">
        <v>89</v>
      </c>
      <c r="H813" t="s">
        <v>29</v>
      </c>
      <c r="I813" t="s">
        <v>121</v>
      </c>
      <c r="V813" t="s">
        <v>3215</v>
      </c>
      <c r="AA813" t="s">
        <v>3197</v>
      </c>
      <c r="AB813" t="s">
        <v>3197</v>
      </c>
      <c r="AC813" t="s">
        <v>3197</v>
      </c>
      <c r="AD813" t="s">
        <v>3197</v>
      </c>
      <c r="AE813" t="s">
        <v>3197</v>
      </c>
      <c r="AF813" t="s">
        <v>3197</v>
      </c>
    </row>
    <row r="814" spans="1:32" ht="17.25" customHeight="1" x14ac:dyDescent="0.25">
      <c r="A814">
        <v>336462</v>
      </c>
      <c r="B814" t="s">
        <v>1504</v>
      </c>
      <c r="C814" t="s">
        <v>545</v>
      </c>
      <c r="D814" t="s">
        <v>523</v>
      </c>
      <c r="E814" t="s">
        <v>89</v>
      </c>
      <c r="H814" t="s">
        <v>29</v>
      </c>
      <c r="I814" t="s">
        <v>121</v>
      </c>
      <c r="V814" t="s">
        <v>3215</v>
      </c>
      <c r="AA814" t="s">
        <v>3197</v>
      </c>
      <c r="AB814" t="s">
        <v>3197</v>
      </c>
      <c r="AC814" t="s">
        <v>3197</v>
      </c>
      <c r="AD814" t="s">
        <v>3197</v>
      </c>
      <c r="AE814" t="s">
        <v>3197</v>
      </c>
      <c r="AF814" t="s">
        <v>3197</v>
      </c>
    </row>
    <row r="815" spans="1:32" ht="17.25" customHeight="1" x14ac:dyDescent="0.25">
      <c r="A815">
        <v>336463</v>
      </c>
      <c r="B815" t="s">
        <v>1505</v>
      </c>
      <c r="C815" t="s">
        <v>225</v>
      </c>
      <c r="D815" t="s">
        <v>519</v>
      </c>
      <c r="E815" t="s">
        <v>89</v>
      </c>
      <c r="H815" t="s">
        <v>29</v>
      </c>
      <c r="I815" t="s">
        <v>121</v>
      </c>
      <c r="V815" t="s">
        <v>3215</v>
      </c>
      <c r="AA815" t="s">
        <v>3197</v>
      </c>
      <c r="AB815" t="s">
        <v>3197</v>
      </c>
      <c r="AC815" t="s">
        <v>3197</v>
      </c>
      <c r="AD815" t="s">
        <v>3197</v>
      </c>
      <c r="AE815" t="s">
        <v>3197</v>
      </c>
      <c r="AF815" t="s">
        <v>3197</v>
      </c>
    </row>
    <row r="816" spans="1:32" ht="17.25" customHeight="1" x14ac:dyDescent="0.25">
      <c r="A816">
        <v>336468</v>
      </c>
      <c r="B816" t="s">
        <v>1506</v>
      </c>
      <c r="C816" t="s">
        <v>334</v>
      </c>
      <c r="D816" t="s">
        <v>234</v>
      </c>
      <c r="E816" t="s">
        <v>89</v>
      </c>
      <c r="H816" t="s">
        <v>29</v>
      </c>
      <c r="I816" t="s">
        <v>121</v>
      </c>
      <c r="V816" t="s">
        <v>3215</v>
      </c>
      <c r="AA816" t="s">
        <v>3197</v>
      </c>
      <c r="AB816" t="s">
        <v>3197</v>
      </c>
      <c r="AC816" t="s">
        <v>3197</v>
      </c>
      <c r="AD816" t="s">
        <v>3197</v>
      </c>
      <c r="AE816" t="s">
        <v>3197</v>
      </c>
      <c r="AF816" t="s">
        <v>3197</v>
      </c>
    </row>
    <row r="817" spans="1:32" ht="17.25" customHeight="1" x14ac:dyDescent="0.25">
      <c r="A817">
        <v>336471</v>
      </c>
      <c r="B817" t="s">
        <v>2226</v>
      </c>
      <c r="C817" t="s">
        <v>525</v>
      </c>
      <c r="D817" t="s">
        <v>353</v>
      </c>
      <c r="E817" t="s">
        <v>89</v>
      </c>
      <c r="H817" t="s">
        <v>29</v>
      </c>
      <c r="I817" t="s">
        <v>121</v>
      </c>
      <c r="V817" t="s">
        <v>3215</v>
      </c>
      <c r="AA817" t="s">
        <v>3197</v>
      </c>
      <c r="AB817" t="s">
        <v>3197</v>
      </c>
      <c r="AC817" t="s">
        <v>3197</v>
      </c>
      <c r="AD817" t="s">
        <v>3197</v>
      </c>
      <c r="AE817" t="s">
        <v>3197</v>
      </c>
      <c r="AF817" t="s">
        <v>3197</v>
      </c>
    </row>
    <row r="818" spans="1:32" ht="17.25" customHeight="1" x14ac:dyDescent="0.25">
      <c r="A818">
        <v>336474</v>
      </c>
      <c r="B818" t="s">
        <v>2126</v>
      </c>
      <c r="C818" t="s">
        <v>262</v>
      </c>
      <c r="D818" t="s">
        <v>245</v>
      </c>
      <c r="E818" t="s">
        <v>89</v>
      </c>
      <c r="H818" t="s">
        <v>29</v>
      </c>
      <c r="I818" t="s">
        <v>121</v>
      </c>
      <c r="V818" t="s">
        <v>3215</v>
      </c>
      <c r="AA818" t="s">
        <v>3197</v>
      </c>
      <c r="AB818" t="s">
        <v>3197</v>
      </c>
      <c r="AC818" t="s">
        <v>3197</v>
      </c>
      <c r="AD818" t="s">
        <v>3197</v>
      </c>
      <c r="AE818" t="s">
        <v>3197</v>
      </c>
      <c r="AF818" t="s">
        <v>3197</v>
      </c>
    </row>
    <row r="819" spans="1:32" ht="17.25" customHeight="1" x14ac:dyDescent="0.25">
      <c r="A819">
        <v>336476</v>
      </c>
      <c r="B819" t="s">
        <v>1507</v>
      </c>
      <c r="C819" t="s">
        <v>376</v>
      </c>
      <c r="D819" t="s">
        <v>971</v>
      </c>
      <c r="E819" t="s">
        <v>89</v>
      </c>
      <c r="H819" t="s">
        <v>29</v>
      </c>
      <c r="I819" t="s">
        <v>121</v>
      </c>
      <c r="V819" t="s">
        <v>3215</v>
      </c>
      <c r="AA819" t="s">
        <v>3197</v>
      </c>
      <c r="AB819" t="s">
        <v>3197</v>
      </c>
      <c r="AC819" t="s">
        <v>3197</v>
      </c>
      <c r="AD819" t="s">
        <v>3197</v>
      </c>
      <c r="AE819" t="s">
        <v>3197</v>
      </c>
      <c r="AF819" t="s">
        <v>3197</v>
      </c>
    </row>
    <row r="820" spans="1:32" ht="17.25" customHeight="1" x14ac:dyDescent="0.25">
      <c r="A820">
        <v>336477</v>
      </c>
      <c r="B820" t="s">
        <v>1508</v>
      </c>
      <c r="C820" t="s">
        <v>997</v>
      </c>
      <c r="D820" t="s">
        <v>283</v>
      </c>
      <c r="E820" t="s">
        <v>89</v>
      </c>
      <c r="H820" t="s">
        <v>29</v>
      </c>
      <c r="I820" t="s">
        <v>121</v>
      </c>
      <c r="V820" t="s">
        <v>3215</v>
      </c>
      <c r="AA820" t="s">
        <v>3197</v>
      </c>
      <c r="AB820" t="s">
        <v>3197</v>
      </c>
      <c r="AC820" t="s">
        <v>3197</v>
      </c>
      <c r="AD820" t="s">
        <v>3197</v>
      </c>
      <c r="AE820" t="s">
        <v>3197</v>
      </c>
      <c r="AF820" t="s">
        <v>3197</v>
      </c>
    </row>
    <row r="821" spans="1:32" ht="17.25" customHeight="1" x14ac:dyDescent="0.25">
      <c r="A821">
        <v>336480</v>
      </c>
      <c r="B821" t="s">
        <v>2523</v>
      </c>
      <c r="C821" t="s">
        <v>794</v>
      </c>
      <c r="D821" t="s">
        <v>693</v>
      </c>
      <c r="E821" t="s">
        <v>89</v>
      </c>
      <c r="H821" t="s">
        <v>29</v>
      </c>
      <c r="I821" t="s">
        <v>121</v>
      </c>
      <c r="V821" t="s">
        <v>3215</v>
      </c>
      <c r="AA821" t="s">
        <v>3197</v>
      </c>
      <c r="AB821" t="s">
        <v>3197</v>
      </c>
      <c r="AC821" t="s">
        <v>3197</v>
      </c>
      <c r="AD821" t="s">
        <v>3197</v>
      </c>
      <c r="AE821" t="s">
        <v>3197</v>
      </c>
      <c r="AF821" t="s">
        <v>3197</v>
      </c>
    </row>
    <row r="822" spans="1:32" ht="17.25" customHeight="1" x14ac:dyDescent="0.25">
      <c r="A822">
        <v>336481</v>
      </c>
      <c r="B822" t="s">
        <v>1509</v>
      </c>
      <c r="C822" t="s">
        <v>233</v>
      </c>
      <c r="D822" t="s">
        <v>245</v>
      </c>
      <c r="E822" t="s">
        <v>89</v>
      </c>
      <c r="H822" t="s">
        <v>29</v>
      </c>
      <c r="I822" t="s">
        <v>121</v>
      </c>
      <c r="V822" t="s">
        <v>3215</v>
      </c>
      <c r="AA822" t="s">
        <v>3197</v>
      </c>
      <c r="AB822" t="s">
        <v>3197</v>
      </c>
      <c r="AC822" t="s">
        <v>3197</v>
      </c>
      <c r="AD822" t="s">
        <v>3197</v>
      </c>
      <c r="AE822" t="s">
        <v>3197</v>
      </c>
      <c r="AF822" t="s">
        <v>3197</v>
      </c>
    </row>
    <row r="823" spans="1:32" ht="17.25" customHeight="1" x14ac:dyDescent="0.25">
      <c r="A823">
        <v>336486</v>
      </c>
      <c r="B823" t="s">
        <v>1510</v>
      </c>
      <c r="C823" t="s">
        <v>1142</v>
      </c>
      <c r="D823" t="s">
        <v>322</v>
      </c>
      <c r="E823" t="s">
        <v>89</v>
      </c>
      <c r="H823" t="s">
        <v>29</v>
      </c>
      <c r="I823" t="s">
        <v>121</v>
      </c>
      <c r="V823" t="s">
        <v>3215</v>
      </c>
      <c r="AA823" t="s">
        <v>3197</v>
      </c>
      <c r="AB823" t="s">
        <v>3197</v>
      </c>
      <c r="AC823" t="s">
        <v>3197</v>
      </c>
      <c r="AD823" t="s">
        <v>3197</v>
      </c>
      <c r="AE823" t="s">
        <v>3197</v>
      </c>
      <c r="AF823" t="s">
        <v>3197</v>
      </c>
    </row>
    <row r="824" spans="1:32" ht="17.25" customHeight="1" x14ac:dyDescent="0.25">
      <c r="A824">
        <v>336491</v>
      </c>
      <c r="B824" t="s">
        <v>1511</v>
      </c>
      <c r="C824" t="s">
        <v>683</v>
      </c>
      <c r="D824" t="s">
        <v>481</v>
      </c>
      <c r="E824" t="s">
        <v>89</v>
      </c>
      <c r="H824" t="s">
        <v>29</v>
      </c>
      <c r="I824" t="s">
        <v>121</v>
      </c>
      <c r="V824" t="s">
        <v>3215</v>
      </c>
      <c r="AA824" t="s">
        <v>3197</v>
      </c>
      <c r="AB824" t="s">
        <v>3197</v>
      </c>
      <c r="AC824" t="s">
        <v>3197</v>
      </c>
      <c r="AD824" t="s">
        <v>3197</v>
      </c>
      <c r="AE824" t="s">
        <v>3197</v>
      </c>
      <c r="AF824" t="s">
        <v>3197</v>
      </c>
    </row>
    <row r="825" spans="1:32" ht="17.25" customHeight="1" x14ac:dyDescent="0.25">
      <c r="A825">
        <v>336494</v>
      </c>
      <c r="B825" t="s">
        <v>1512</v>
      </c>
      <c r="C825" t="s">
        <v>580</v>
      </c>
      <c r="D825" t="s">
        <v>530</v>
      </c>
      <c r="E825" t="s">
        <v>89</v>
      </c>
      <c r="H825" t="s">
        <v>29</v>
      </c>
      <c r="I825" t="s">
        <v>121</v>
      </c>
      <c r="V825" t="s">
        <v>3215</v>
      </c>
      <c r="AA825" t="s">
        <v>3197</v>
      </c>
      <c r="AB825" t="s">
        <v>3197</v>
      </c>
      <c r="AC825" t="s">
        <v>3197</v>
      </c>
      <c r="AD825" t="s">
        <v>3197</v>
      </c>
      <c r="AE825" t="s">
        <v>3197</v>
      </c>
      <c r="AF825" t="s">
        <v>3197</v>
      </c>
    </row>
    <row r="826" spans="1:32" ht="17.25" customHeight="1" x14ac:dyDescent="0.25">
      <c r="A826">
        <v>336500</v>
      </c>
      <c r="B826" t="s">
        <v>2227</v>
      </c>
      <c r="C826" t="s">
        <v>845</v>
      </c>
      <c r="D826" t="s">
        <v>295</v>
      </c>
      <c r="E826" t="s">
        <v>89</v>
      </c>
      <c r="H826" t="s">
        <v>29</v>
      </c>
      <c r="I826" t="s">
        <v>121</v>
      </c>
      <c r="V826" t="s">
        <v>3215</v>
      </c>
      <c r="AA826" t="s">
        <v>3197</v>
      </c>
      <c r="AB826" t="s">
        <v>3197</v>
      </c>
      <c r="AC826" t="s">
        <v>3197</v>
      </c>
      <c r="AD826" t="s">
        <v>3197</v>
      </c>
      <c r="AE826" t="s">
        <v>3197</v>
      </c>
      <c r="AF826" t="s">
        <v>3197</v>
      </c>
    </row>
    <row r="827" spans="1:32" ht="17.25" customHeight="1" x14ac:dyDescent="0.25">
      <c r="A827">
        <v>336501</v>
      </c>
      <c r="B827" t="s">
        <v>1515</v>
      </c>
      <c r="C827" t="s">
        <v>1516</v>
      </c>
      <c r="D827" t="s">
        <v>250</v>
      </c>
      <c r="E827" t="s">
        <v>89</v>
      </c>
      <c r="H827" t="s">
        <v>29</v>
      </c>
      <c r="I827" t="s">
        <v>121</v>
      </c>
      <c r="V827" t="s">
        <v>3215</v>
      </c>
      <c r="AA827" t="s">
        <v>3197</v>
      </c>
      <c r="AB827" t="s">
        <v>3197</v>
      </c>
      <c r="AC827" t="s">
        <v>3197</v>
      </c>
      <c r="AD827" t="s">
        <v>3197</v>
      </c>
      <c r="AE827" t="s">
        <v>3197</v>
      </c>
      <c r="AF827" t="s">
        <v>3197</v>
      </c>
    </row>
    <row r="828" spans="1:32" ht="17.25" customHeight="1" x14ac:dyDescent="0.25">
      <c r="A828">
        <v>336503</v>
      </c>
      <c r="B828" t="s">
        <v>1517</v>
      </c>
      <c r="C828" t="s">
        <v>376</v>
      </c>
      <c r="D828" t="s">
        <v>243</v>
      </c>
      <c r="E828" t="s">
        <v>89</v>
      </c>
      <c r="H828" t="s">
        <v>29</v>
      </c>
      <c r="I828" t="s">
        <v>121</v>
      </c>
      <c r="V828" t="s">
        <v>3215</v>
      </c>
      <c r="AA828" t="s">
        <v>3197</v>
      </c>
      <c r="AB828" t="s">
        <v>3197</v>
      </c>
      <c r="AC828" t="s">
        <v>3197</v>
      </c>
      <c r="AD828" t="s">
        <v>3197</v>
      </c>
      <c r="AE828" t="s">
        <v>3197</v>
      </c>
      <c r="AF828" t="s">
        <v>3197</v>
      </c>
    </row>
    <row r="829" spans="1:32" ht="17.25" customHeight="1" x14ac:dyDescent="0.25">
      <c r="A829">
        <v>336509</v>
      </c>
      <c r="B829" t="s">
        <v>1958</v>
      </c>
      <c r="C829" t="s">
        <v>1959</v>
      </c>
      <c r="D829" t="s">
        <v>1960</v>
      </c>
      <c r="E829" t="s">
        <v>89</v>
      </c>
      <c r="H829" t="s">
        <v>29</v>
      </c>
      <c r="I829" t="s">
        <v>121</v>
      </c>
      <c r="V829" t="s">
        <v>3215</v>
      </c>
      <c r="AA829" t="s">
        <v>3197</v>
      </c>
      <c r="AB829" t="s">
        <v>3197</v>
      </c>
      <c r="AC829" t="s">
        <v>3197</v>
      </c>
      <c r="AD829" t="s">
        <v>3197</v>
      </c>
      <c r="AE829" t="s">
        <v>3197</v>
      </c>
      <c r="AF829" t="s">
        <v>3197</v>
      </c>
    </row>
    <row r="830" spans="1:32" ht="17.25" customHeight="1" x14ac:dyDescent="0.25">
      <c r="A830">
        <v>336511</v>
      </c>
      <c r="B830" t="s">
        <v>2114</v>
      </c>
      <c r="C830" t="s">
        <v>624</v>
      </c>
      <c r="D830" t="s">
        <v>523</v>
      </c>
      <c r="E830" t="s">
        <v>89</v>
      </c>
      <c r="H830" t="s">
        <v>29</v>
      </c>
      <c r="I830" t="s">
        <v>121</v>
      </c>
      <c r="V830" t="s">
        <v>3215</v>
      </c>
      <c r="AA830" t="s">
        <v>3197</v>
      </c>
      <c r="AB830" t="s">
        <v>3197</v>
      </c>
      <c r="AC830" t="s">
        <v>3197</v>
      </c>
      <c r="AD830" t="s">
        <v>3197</v>
      </c>
      <c r="AE830" t="s">
        <v>3197</v>
      </c>
      <c r="AF830" t="s">
        <v>3197</v>
      </c>
    </row>
    <row r="831" spans="1:32" ht="17.25" customHeight="1" x14ac:dyDescent="0.25">
      <c r="A831">
        <v>336513</v>
      </c>
      <c r="B831" t="s">
        <v>1518</v>
      </c>
      <c r="C831" t="s">
        <v>554</v>
      </c>
      <c r="D831" t="s">
        <v>1519</v>
      </c>
      <c r="E831" t="s">
        <v>89</v>
      </c>
      <c r="H831" t="s">
        <v>29</v>
      </c>
      <c r="I831" t="s">
        <v>121</v>
      </c>
      <c r="V831" t="s">
        <v>3215</v>
      </c>
      <c r="AA831" t="s">
        <v>3197</v>
      </c>
      <c r="AB831" t="s">
        <v>3197</v>
      </c>
      <c r="AC831" t="s">
        <v>3197</v>
      </c>
      <c r="AD831" t="s">
        <v>3197</v>
      </c>
      <c r="AE831" t="s">
        <v>3197</v>
      </c>
      <c r="AF831" t="s">
        <v>3197</v>
      </c>
    </row>
    <row r="832" spans="1:32" ht="17.25" customHeight="1" x14ac:dyDescent="0.25">
      <c r="A832">
        <v>336514</v>
      </c>
      <c r="B832" t="s">
        <v>1520</v>
      </c>
      <c r="C832" t="s">
        <v>407</v>
      </c>
      <c r="D832" t="s">
        <v>353</v>
      </c>
      <c r="E832" t="s">
        <v>90</v>
      </c>
      <c r="F832">
        <v>33242</v>
      </c>
      <c r="G832" t="s">
        <v>50</v>
      </c>
      <c r="H832" t="s">
        <v>29</v>
      </c>
      <c r="I832" t="s">
        <v>121</v>
      </c>
      <c r="V832" t="s">
        <v>3215</v>
      </c>
      <c r="AB832" t="s">
        <v>3197</v>
      </c>
      <c r="AC832" t="s">
        <v>3197</v>
      </c>
      <c r="AD832" t="s">
        <v>3197</v>
      </c>
      <c r="AE832" t="s">
        <v>3197</v>
      </c>
      <c r="AF832" t="s">
        <v>3197</v>
      </c>
    </row>
    <row r="833" spans="1:32" ht="17.25" customHeight="1" x14ac:dyDescent="0.25">
      <c r="A833">
        <v>336522</v>
      </c>
      <c r="B833" t="s">
        <v>1521</v>
      </c>
      <c r="C833" t="s">
        <v>1522</v>
      </c>
      <c r="D833" t="s">
        <v>1523</v>
      </c>
      <c r="E833" t="s">
        <v>90</v>
      </c>
      <c r="H833" t="s">
        <v>29</v>
      </c>
      <c r="I833" t="s">
        <v>121</v>
      </c>
      <c r="V833" t="s">
        <v>3215</v>
      </c>
      <c r="AA833" t="s">
        <v>3197</v>
      </c>
      <c r="AB833" t="s">
        <v>3197</v>
      </c>
      <c r="AC833" t="s">
        <v>3197</v>
      </c>
      <c r="AD833" t="s">
        <v>3197</v>
      </c>
      <c r="AE833" t="s">
        <v>3197</v>
      </c>
      <c r="AF833" t="s">
        <v>3197</v>
      </c>
    </row>
    <row r="834" spans="1:32" ht="17.25" customHeight="1" x14ac:dyDescent="0.25">
      <c r="A834">
        <v>336525</v>
      </c>
      <c r="B834" t="s">
        <v>2129</v>
      </c>
      <c r="C834" t="s">
        <v>242</v>
      </c>
      <c r="D834" t="s">
        <v>408</v>
      </c>
      <c r="E834" t="s">
        <v>90</v>
      </c>
      <c r="H834" t="s">
        <v>29</v>
      </c>
      <c r="I834" t="s">
        <v>121</v>
      </c>
      <c r="V834" t="s">
        <v>3215</v>
      </c>
      <c r="AA834" t="s">
        <v>3197</v>
      </c>
      <c r="AB834" t="s">
        <v>3197</v>
      </c>
      <c r="AC834" t="s">
        <v>3197</v>
      </c>
      <c r="AD834" t="s">
        <v>3197</v>
      </c>
      <c r="AE834" t="s">
        <v>3197</v>
      </c>
      <c r="AF834" t="s">
        <v>3197</v>
      </c>
    </row>
    <row r="835" spans="1:32" ht="17.25" customHeight="1" x14ac:dyDescent="0.25">
      <c r="A835">
        <v>336528</v>
      </c>
      <c r="B835" t="s">
        <v>1524</v>
      </c>
      <c r="C835" t="s">
        <v>664</v>
      </c>
      <c r="D835" t="s">
        <v>1090</v>
      </c>
      <c r="E835" t="s">
        <v>90</v>
      </c>
      <c r="H835" t="s">
        <v>29</v>
      </c>
      <c r="I835" t="s">
        <v>121</v>
      </c>
      <c r="V835" t="s">
        <v>3215</v>
      </c>
      <c r="AA835" t="s">
        <v>3197</v>
      </c>
      <c r="AB835" t="s">
        <v>3197</v>
      </c>
      <c r="AC835" t="s">
        <v>3197</v>
      </c>
      <c r="AD835" t="s">
        <v>3197</v>
      </c>
      <c r="AE835" t="s">
        <v>3197</v>
      </c>
      <c r="AF835" t="s">
        <v>3197</v>
      </c>
    </row>
    <row r="836" spans="1:32" ht="17.25" customHeight="1" x14ac:dyDescent="0.25">
      <c r="A836">
        <v>336531</v>
      </c>
      <c r="B836" t="s">
        <v>2208</v>
      </c>
      <c r="C836" t="s">
        <v>233</v>
      </c>
      <c r="D836" t="s">
        <v>2209</v>
      </c>
      <c r="E836" t="s">
        <v>90</v>
      </c>
      <c r="H836" t="s">
        <v>29</v>
      </c>
      <c r="I836" t="s">
        <v>121</v>
      </c>
      <c r="V836" t="s">
        <v>3215</v>
      </c>
      <c r="AA836" t="s">
        <v>3197</v>
      </c>
      <c r="AB836" t="s">
        <v>3197</v>
      </c>
      <c r="AC836" t="s">
        <v>3197</v>
      </c>
      <c r="AD836" t="s">
        <v>3197</v>
      </c>
      <c r="AE836" t="s">
        <v>3197</v>
      </c>
      <c r="AF836" t="s">
        <v>3197</v>
      </c>
    </row>
    <row r="837" spans="1:32" ht="17.25" customHeight="1" x14ac:dyDescent="0.25">
      <c r="A837">
        <v>336534</v>
      </c>
      <c r="B837" t="s">
        <v>2312</v>
      </c>
      <c r="C837" t="s">
        <v>701</v>
      </c>
      <c r="D837" t="s">
        <v>234</v>
      </c>
      <c r="E837" t="s">
        <v>90</v>
      </c>
      <c r="H837" t="s">
        <v>29</v>
      </c>
      <c r="I837" t="s">
        <v>121</v>
      </c>
      <c r="V837" t="s">
        <v>3215</v>
      </c>
      <c r="AA837" t="s">
        <v>3197</v>
      </c>
      <c r="AB837" t="s">
        <v>3197</v>
      </c>
      <c r="AC837" t="s">
        <v>3197</v>
      </c>
      <c r="AD837" t="s">
        <v>3197</v>
      </c>
      <c r="AE837" t="s">
        <v>3197</v>
      </c>
      <c r="AF837" t="s">
        <v>3197</v>
      </c>
    </row>
    <row r="838" spans="1:32" ht="17.25" customHeight="1" x14ac:dyDescent="0.25">
      <c r="A838">
        <v>336535</v>
      </c>
      <c r="B838" t="s">
        <v>1931</v>
      </c>
      <c r="C838" t="s">
        <v>326</v>
      </c>
      <c r="D838" t="s">
        <v>805</v>
      </c>
      <c r="E838" t="s">
        <v>90</v>
      </c>
      <c r="H838" t="s">
        <v>29</v>
      </c>
      <c r="I838" t="s">
        <v>121</v>
      </c>
      <c r="V838" t="s">
        <v>3215</v>
      </c>
      <c r="AA838" t="s">
        <v>3197</v>
      </c>
      <c r="AB838" t="s">
        <v>3197</v>
      </c>
      <c r="AC838" t="s">
        <v>3197</v>
      </c>
      <c r="AD838" t="s">
        <v>3197</v>
      </c>
      <c r="AE838" t="s">
        <v>3197</v>
      </c>
      <c r="AF838" t="s">
        <v>3197</v>
      </c>
    </row>
    <row r="839" spans="1:32" ht="17.25" customHeight="1" x14ac:dyDescent="0.25">
      <c r="A839">
        <v>336544</v>
      </c>
      <c r="B839" t="s">
        <v>2244</v>
      </c>
      <c r="C839" t="s">
        <v>225</v>
      </c>
      <c r="D839" t="s">
        <v>2245</v>
      </c>
      <c r="E839" t="s">
        <v>90</v>
      </c>
      <c r="H839" t="s">
        <v>29</v>
      </c>
      <c r="I839" t="s">
        <v>121</v>
      </c>
      <c r="V839" t="s">
        <v>3215</v>
      </c>
      <c r="AB839" t="s">
        <v>3197</v>
      </c>
      <c r="AC839" t="s">
        <v>3197</v>
      </c>
      <c r="AD839" t="s">
        <v>3197</v>
      </c>
      <c r="AE839" t="s">
        <v>3197</v>
      </c>
      <c r="AF839" t="s">
        <v>3197</v>
      </c>
    </row>
    <row r="840" spans="1:32" ht="17.25" customHeight="1" x14ac:dyDescent="0.25">
      <c r="A840">
        <v>336547</v>
      </c>
      <c r="B840" t="s">
        <v>1525</v>
      </c>
      <c r="C840" t="s">
        <v>1526</v>
      </c>
      <c r="D840" t="s">
        <v>384</v>
      </c>
      <c r="E840" t="s">
        <v>90</v>
      </c>
      <c r="H840" t="s">
        <v>29</v>
      </c>
      <c r="I840" t="s">
        <v>121</v>
      </c>
      <c r="V840" t="s">
        <v>3215</v>
      </c>
      <c r="AA840" t="s">
        <v>3197</v>
      </c>
      <c r="AB840" t="s">
        <v>3197</v>
      </c>
      <c r="AC840" t="s">
        <v>3197</v>
      </c>
      <c r="AD840" t="s">
        <v>3197</v>
      </c>
      <c r="AE840" t="s">
        <v>3197</v>
      </c>
      <c r="AF840" t="s">
        <v>3197</v>
      </c>
    </row>
    <row r="841" spans="1:32" ht="17.25" customHeight="1" x14ac:dyDescent="0.25">
      <c r="A841">
        <v>336549</v>
      </c>
      <c r="B841" t="s">
        <v>1527</v>
      </c>
      <c r="C841" t="s">
        <v>568</v>
      </c>
      <c r="D841" t="s">
        <v>585</v>
      </c>
      <c r="E841" t="s">
        <v>90</v>
      </c>
      <c r="H841" t="s">
        <v>29</v>
      </c>
      <c r="I841" t="s">
        <v>121</v>
      </c>
      <c r="V841" t="s">
        <v>3215</v>
      </c>
      <c r="AA841" t="s">
        <v>3197</v>
      </c>
      <c r="AB841" t="s">
        <v>3197</v>
      </c>
      <c r="AC841" t="s">
        <v>3197</v>
      </c>
      <c r="AD841" t="s">
        <v>3197</v>
      </c>
      <c r="AE841" t="s">
        <v>3197</v>
      </c>
      <c r="AF841" t="s">
        <v>3197</v>
      </c>
    </row>
    <row r="842" spans="1:32" ht="17.25" customHeight="1" x14ac:dyDescent="0.25">
      <c r="A842">
        <v>336566</v>
      </c>
      <c r="B842" t="s">
        <v>1910</v>
      </c>
      <c r="C842" t="s">
        <v>859</v>
      </c>
      <c r="D842" t="s">
        <v>277</v>
      </c>
      <c r="E842" t="s">
        <v>90</v>
      </c>
      <c r="H842" t="s">
        <v>29</v>
      </c>
      <c r="I842" t="s">
        <v>121</v>
      </c>
      <c r="V842" t="s">
        <v>3215</v>
      </c>
      <c r="AA842" t="s">
        <v>3197</v>
      </c>
      <c r="AB842" t="s">
        <v>3197</v>
      </c>
      <c r="AC842" t="s">
        <v>3197</v>
      </c>
      <c r="AD842" t="s">
        <v>3197</v>
      </c>
      <c r="AE842" t="s">
        <v>3197</v>
      </c>
      <c r="AF842" t="s">
        <v>3197</v>
      </c>
    </row>
    <row r="843" spans="1:32" ht="17.25" customHeight="1" x14ac:dyDescent="0.25">
      <c r="A843">
        <v>336575</v>
      </c>
      <c r="B843" t="s">
        <v>2228</v>
      </c>
      <c r="C843" t="s">
        <v>634</v>
      </c>
      <c r="D843" t="s">
        <v>853</v>
      </c>
      <c r="E843" t="s">
        <v>90</v>
      </c>
      <c r="H843" t="s">
        <v>29</v>
      </c>
      <c r="I843" t="s">
        <v>121</v>
      </c>
      <c r="V843" t="s">
        <v>3215</v>
      </c>
      <c r="AA843" t="s">
        <v>3197</v>
      </c>
      <c r="AB843" t="s">
        <v>3197</v>
      </c>
      <c r="AC843" t="s">
        <v>3197</v>
      </c>
      <c r="AD843" t="s">
        <v>3197</v>
      </c>
      <c r="AE843" t="s">
        <v>3197</v>
      </c>
      <c r="AF843" t="s">
        <v>3197</v>
      </c>
    </row>
    <row r="844" spans="1:32" ht="17.25" customHeight="1" x14ac:dyDescent="0.25">
      <c r="A844">
        <v>336578</v>
      </c>
      <c r="B844" t="s">
        <v>2239</v>
      </c>
      <c r="C844" t="s">
        <v>794</v>
      </c>
      <c r="D844" t="s">
        <v>2240</v>
      </c>
      <c r="E844" t="s">
        <v>90</v>
      </c>
      <c r="F844">
        <v>33322</v>
      </c>
      <c r="G844" t="s">
        <v>2241</v>
      </c>
      <c r="H844" t="s">
        <v>29</v>
      </c>
      <c r="I844" t="s">
        <v>121</v>
      </c>
      <c r="V844" t="s">
        <v>3215</v>
      </c>
      <c r="AB844" t="s">
        <v>3197</v>
      </c>
      <c r="AC844" t="s">
        <v>3197</v>
      </c>
      <c r="AD844" t="s">
        <v>3197</v>
      </c>
      <c r="AE844" t="s">
        <v>3197</v>
      </c>
      <c r="AF844" t="s">
        <v>3197</v>
      </c>
    </row>
    <row r="845" spans="1:32" ht="17.25" customHeight="1" x14ac:dyDescent="0.25">
      <c r="A845">
        <v>336579</v>
      </c>
      <c r="B845" t="s">
        <v>1528</v>
      </c>
      <c r="C845" t="s">
        <v>811</v>
      </c>
      <c r="D845" t="s">
        <v>730</v>
      </c>
      <c r="E845" t="s">
        <v>90</v>
      </c>
      <c r="H845" t="s">
        <v>29</v>
      </c>
      <c r="I845" t="s">
        <v>121</v>
      </c>
      <c r="V845" t="s">
        <v>3215</v>
      </c>
      <c r="AA845" t="s">
        <v>3197</v>
      </c>
      <c r="AB845" t="s">
        <v>3197</v>
      </c>
      <c r="AC845" t="s">
        <v>3197</v>
      </c>
      <c r="AD845" t="s">
        <v>3197</v>
      </c>
      <c r="AE845" t="s">
        <v>3197</v>
      </c>
      <c r="AF845" t="s">
        <v>3197</v>
      </c>
    </row>
    <row r="846" spans="1:32" ht="17.25" customHeight="1" x14ac:dyDescent="0.25">
      <c r="A846">
        <v>336580</v>
      </c>
      <c r="B846" t="s">
        <v>1529</v>
      </c>
      <c r="C846" t="s">
        <v>1530</v>
      </c>
      <c r="D846" t="s">
        <v>293</v>
      </c>
      <c r="E846" t="s">
        <v>90</v>
      </c>
      <c r="H846" t="s">
        <v>29</v>
      </c>
      <c r="I846" t="s">
        <v>121</v>
      </c>
      <c r="V846" t="s">
        <v>3215</v>
      </c>
      <c r="AA846" t="s">
        <v>3197</v>
      </c>
      <c r="AB846" t="s">
        <v>3197</v>
      </c>
      <c r="AC846" t="s">
        <v>3197</v>
      </c>
      <c r="AD846" t="s">
        <v>3197</v>
      </c>
      <c r="AE846" t="s">
        <v>3197</v>
      </c>
      <c r="AF846" t="s">
        <v>3197</v>
      </c>
    </row>
    <row r="847" spans="1:32" ht="17.25" customHeight="1" x14ac:dyDescent="0.25">
      <c r="A847">
        <v>336581</v>
      </c>
      <c r="B847" t="s">
        <v>1531</v>
      </c>
      <c r="C847" t="s">
        <v>225</v>
      </c>
      <c r="D847" t="s">
        <v>1532</v>
      </c>
      <c r="E847" t="s">
        <v>90</v>
      </c>
      <c r="H847" t="s">
        <v>29</v>
      </c>
      <c r="I847" t="s">
        <v>121</v>
      </c>
      <c r="V847" t="s">
        <v>3215</v>
      </c>
      <c r="AA847" t="s">
        <v>3197</v>
      </c>
      <c r="AB847" t="s">
        <v>3197</v>
      </c>
      <c r="AC847" t="s">
        <v>3197</v>
      </c>
      <c r="AD847" t="s">
        <v>3197</v>
      </c>
      <c r="AE847" t="s">
        <v>3197</v>
      </c>
      <c r="AF847" t="s">
        <v>3197</v>
      </c>
    </row>
    <row r="848" spans="1:32" ht="17.25" customHeight="1" x14ac:dyDescent="0.25">
      <c r="A848">
        <v>336582</v>
      </c>
      <c r="B848" t="s">
        <v>2313</v>
      </c>
      <c r="C848" t="s">
        <v>2314</v>
      </c>
      <c r="D848" t="s">
        <v>907</v>
      </c>
      <c r="E848" t="s">
        <v>90</v>
      </c>
      <c r="H848" t="s">
        <v>29</v>
      </c>
      <c r="I848" t="s">
        <v>121</v>
      </c>
      <c r="V848" t="s">
        <v>3215</v>
      </c>
      <c r="AA848" t="s">
        <v>3197</v>
      </c>
      <c r="AB848" t="s">
        <v>3197</v>
      </c>
      <c r="AC848" t="s">
        <v>3197</v>
      </c>
      <c r="AD848" t="s">
        <v>3197</v>
      </c>
      <c r="AE848" t="s">
        <v>3197</v>
      </c>
      <c r="AF848" t="s">
        <v>3197</v>
      </c>
    </row>
    <row r="849" spans="1:32" ht="17.25" customHeight="1" x14ac:dyDescent="0.25">
      <c r="A849">
        <v>336585</v>
      </c>
      <c r="B849" t="s">
        <v>1533</v>
      </c>
      <c r="C849" t="s">
        <v>242</v>
      </c>
      <c r="D849" t="s">
        <v>317</v>
      </c>
      <c r="E849" t="s">
        <v>90</v>
      </c>
      <c r="H849" t="s">
        <v>29</v>
      </c>
      <c r="I849" t="s">
        <v>121</v>
      </c>
      <c r="V849" t="s">
        <v>3215</v>
      </c>
      <c r="AA849" t="s">
        <v>3197</v>
      </c>
      <c r="AB849" t="s">
        <v>3197</v>
      </c>
      <c r="AC849" t="s">
        <v>3197</v>
      </c>
      <c r="AD849" t="s">
        <v>3197</v>
      </c>
      <c r="AE849" t="s">
        <v>3197</v>
      </c>
      <c r="AF849" t="s">
        <v>3197</v>
      </c>
    </row>
    <row r="850" spans="1:32" ht="17.25" customHeight="1" x14ac:dyDescent="0.25">
      <c r="A850">
        <v>336596</v>
      </c>
      <c r="B850" t="s">
        <v>2229</v>
      </c>
      <c r="C850" t="s">
        <v>225</v>
      </c>
      <c r="D850" t="s">
        <v>566</v>
      </c>
      <c r="E850" t="s">
        <v>90</v>
      </c>
      <c r="H850" t="s">
        <v>29</v>
      </c>
      <c r="I850" t="s">
        <v>121</v>
      </c>
      <c r="V850" t="s">
        <v>3215</v>
      </c>
      <c r="AA850" t="s">
        <v>3197</v>
      </c>
      <c r="AB850" t="s">
        <v>3197</v>
      </c>
      <c r="AC850" t="s">
        <v>3197</v>
      </c>
      <c r="AD850" t="s">
        <v>3197</v>
      </c>
      <c r="AE850" t="s">
        <v>3197</v>
      </c>
      <c r="AF850" t="s">
        <v>3197</v>
      </c>
    </row>
    <row r="851" spans="1:32" ht="17.25" customHeight="1" x14ac:dyDescent="0.25">
      <c r="A851">
        <v>336600</v>
      </c>
      <c r="B851" t="s">
        <v>1534</v>
      </c>
      <c r="C851" t="s">
        <v>352</v>
      </c>
      <c r="D851" t="s">
        <v>700</v>
      </c>
      <c r="E851" t="s">
        <v>90</v>
      </c>
      <c r="H851" t="s">
        <v>29</v>
      </c>
      <c r="I851" t="s">
        <v>121</v>
      </c>
      <c r="V851" t="s">
        <v>3215</v>
      </c>
      <c r="AA851" t="s">
        <v>3197</v>
      </c>
      <c r="AB851" t="s">
        <v>3197</v>
      </c>
      <c r="AC851" t="s">
        <v>3197</v>
      </c>
      <c r="AD851" t="s">
        <v>3197</v>
      </c>
      <c r="AE851" t="s">
        <v>3197</v>
      </c>
      <c r="AF851" t="s">
        <v>3197</v>
      </c>
    </row>
    <row r="852" spans="1:32" ht="17.25" customHeight="1" x14ac:dyDescent="0.25">
      <c r="A852">
        <v>336601</v>
      </c>
      <c r="B852" t="s">
        <v>1535</v>
      </c>
      <c r="C852" t="s">
        <v>415</v>
      </c>
      <c r="D852" t="s">
        <v>1536</v>
      </c>
      <c r="E852" t="s">
        <v>90</v>
      </c>
      <c r="H852" t="s">
        <v>29</v>
      </c>
      <c r="I852" t="s">
        <v>121</v>
      </c>
      <c r="V852" t="s">
        <v>3215</v>
      </c>
      <c r="AA852" t="s">
        <v>3197</v>
      </c>
      <c r="AB852" t="s">
        <v>3197</v>
      </c>
      <c r="AC852" t="s">
        <v>3197</v>
      </c>
      <c r="AD852" t="s">
        <v>3197</v>
      </c>
      <c r="AE852" t="s">
        <v>3197</v>
      </c>
      <c r="AF852" t="s">
        <v>3197</v>
      </c>
    </row>
    <row r="853" spans="1:32" ht="17.25" customHeight="1" x14ac:dyDescent="0.25">
      <c r="A853">
        <v>336603</v>
      </c>
      <c r="B853" t="s">
        <v>2092</v>
      </c>
      <c r="C853" t="s">
        <v>341</v>
      </c>
      <c r="D853" t="s">
        <v>416</v>
      </c>
      <c r="E853" t="s">
        <v>90</v>
      </c>
      <c r="H853" t="s">
        <v>29</v>
      </c>
      <c r="I853" t="s">
        <v>121</v>
      </c>
      <c r="V853" t="s">
        <v>3215</v>
      </c>
      <c r="AB853" t="s">
        <v>3197</v>
      </c>
      <c r="AC853" t="s">
        <v>3197</v>
      </c>
      <c r="AD853" t="s">
        <v>3197</v>
      </c>
      <c r="AE853" t="s">
        <v>3197</v>
      </c>
      <c r="AF853" t="s">
        <v>3197</v>
      </c>
    </row>
    <row r="854" spans="1:32" ht="17.25" customHeight="1" x14ac:dyDescent="0.25">
      <c r="A854">
        <v>336610</v>
      </c>
      <c r="B854" t="s">
        <v>2236</v>
      </c>
      <c r="C854" t="s">
        <v>225</v>
      </c>
      <c r="D854" t="s">
        <v>295</v>
      </c>
      <c r="E854" t="s">
        <v>90</v>
      </c>
      <c r="H854" t="s">
        <v>29</v>
      </c>
      <c r="I854" t="s">
        <v>121</v>
      </c>
      <c r="V854" t="s">
        <v>3215</v>
      </c>
      <c r="AA854" t="s">
        <v>3197</v>
      </c>
      <c r="AB854" t="s">
        <v>3197</v>
      </c>
      <c r="AC854" t="s">
        <v>3197</v>
      </c>
      <c r="AD854" t="s">
        <v>3197</v>
      </c>
      <c r="AE854" t="s">
        <v>3197</v>
      </c>
      <c r="AF854" t="s">
        <v>3197</v>
      </c>
    </row>
    <row r="855" spans="1:32" ht="17.25" customHeight="1" x14ac:dyDescent="0.25">
      <c r="A855">
        <v>336616</v>
      </c>
      <c r="B855" t="s">
        <v>2133</v>
      </c>
      <c r="C855" t="s">
        <v>963</v>
      </c>
      <c r="D855" t="s">
        <v>270</v>
      </c>
      <c r="E855" t="s">
        <v>89</v>
      </c>
      <c r="F855">
        <v>35242</v>
      </c>
      <c r="G855" t="s">
        <v>80</v>
      </c>
      <c r="H855" t="s">
        <v>29</v>
      </c>
      <c r="I855" t="s">
        <v>121</v>
      </c>
      <c r="V855" t="s">
        <v>3215</v>
      </c>
      <c r="AB855" t="s">
        <v>3197</v>
      </c>
      <c r="AC855" t="s">
        <v>3197</v>
      </c>
      <c r="AD855" t="s">
        <v>3197</v>
      </c>
      <c r="AE855" t="s">
        <v>3197</v>
      </c>
      <c r="AF855" t="s">
        <v>3197</v>
      </c>
    </row>
    <row r="856" spans="1:32" ht="17.25" customHeight="1" x14ac:dyDescent="0.25">
      <c r="A856">
        <v>336630</v>
      </c>
      <c r="B856" t="s">
        <v>1539</v>
      </c>
      <c r="C856" t="s">
        <v>1540</v>
      </c>
      <c r="D856" t="s">
        <v>1541</v>
      </c>
      <c r="E856" t="s">
        <v>90</v>
      </c>
      <c r="H856" t="s">
        <v>29</v>
      </c>
      <c r="I856" t="s">
        <v>121</v>
      </c>
      <c r="V856" t="s">
        <v>3215</v>
      </c>
      <c r="AA856" t="s">
        <v>3197</v>
      </c>
      <c r="AB856" t="s">
        <v>3197</v>
      </c>
      <c r="AC856" t="s">
        <v>3197</v>
      </c>
      <c r="AD856" t="s">
        <v>3197</v>
      </c>
      <c r="AE856" t="s">
        <v>3197</v>
      </c>
      <c r="AF856" t="s">
        <v>3197</v>
      </c>
    </row>
    <row r="857" spans="1:32" ht="17.25" customHeight="1" x14ac:dyDescent="0.25">
      <c r="A857">
        <v>336632</v>
      </c>
      <c r="B857" t="s">
        <v>1542</v>
      </c>
      <c r="C857" t="s">
        <v>334</v>
      </c>
      <c r="D857" t="s">
        <v>829</v>
      </c>
      <c r="E857" t="s">
        <v>90</v>
      </c>
      <c r="H857" t="s">
        <v>29</v>
      </c>
      <c r="I857" t="s">
        <v>121</v>
      </c>
      <c r="V857" t="s">
        <v>3215</v>
      </c>
      <c r="AA857" t="s">
        <v>3197</v>
      </c>
      <c r="AB857" t="s">
        <v>3197</v>
      </c>
      <c r="AC857" t="s">
        <v>3197</v>
      </c>
      <c r="AD857" t="s">
        <v>3197</v>
      </c>
      <c r="AE857" t="s">
        <v>3197</v>
      </c>
      <c r="AF857" t="s">
        <v>3197</v>
      </c>
    </row>
    <row r="858" spans="1:32" ht="17.25" customHeight="1" x14ac:dyDescent="0.25">
      <c r="A858">
        <v>336634</v>
      </c>
      <c r="B858" t="s">
        <v>1543</v>
      </c>
      <c r="C858" t="s">
        <v>242</v>
      </c>
      <c r="D858" t="s">
        <v>1083</v>
      </c>
      <c r="E858" t="s">
        <v>90</v>
      </c>
      <c r="H858" t="s">
        <v>29</v>
      </c>
      <c r="I858" t="s">
        <v>121</v>
      </c>
      <c r="V858" t="s">
        <v>3215</v>
      </c>
      <c r="AA858" t="s">
        <v>3197</v>
      </c>
      <c r="AB858" t="s">
        <v>3197</v>
      </c>
      <c r="AC858" t="s">
        <v>3197</v>
      </c>
      <c r="AD858" t="s">
        <v>3197</v>
      </c>
      <c r="AE858" t="s">
        <v>3197</v>
      </c>
      <c r="AF858" t="s">
        <v>3197</v>
      </c>
    </row>
    <row r="859" spans="1:32" ht="17.25" customHeight="1" x14ac:dyDescent="0.25">
      <c r="A859">
        <v>336638</v>
      </c>
      <c r="B859" t="s">
        <v>2210</v>
      </c>
      <c r="C859" t="s">
        <v>222</v>
      </c>
      <c r="D859" t="s">
        <v>499</v>
      </c>
      <c r="E859" t="s">
        <v>89</v>
      </c>
      <c r="H859" t="s">
        <v>29</v>
      </c>
      <c r="I859" t="s">
        <v>121</v>
      </c>
      <c r="V859" t="s">
        <v>3215</v>
      </c>
      <c r="AA859" t="s">
        <v>3197</v>
      </c>
      <c r="AB859" t="s">
        <v>3197</v>
      </c>
      <c r="AC859" t="s">
        <v>3197</v>
      </c>
      <c r="AD859" t="s">
        <v>3197</v>
      </c>
      <c r="AE859" t="s">
        <v>3197</v>
      </c>
      <c r="AF859" t="s">
        <v>3197</v>
      </c>
    </row>
    <row r="860" spans="1:32" ht="17.25" customHeight="1" x14ac:dyDescent="0.25">
      <c r="A860">
        <v>336639</v>
      </c>
      <c r="B860" t="s">
        <v>1544</v>
      </c>
      <c r="C860" t="s">
        <v>455</v>
      </c>
      <c r="D860" t="s">
        <v>700</v>
      </c>
      <c r="E860" t="s">
        <v>89</v>
      </c>
      <c r="H860" t="s">
        <v>29</v>
      </c>
      <c r="I860" t="s">
        <v>121</v>
      </c>
      <c r="V860" t="s">
        <v>3215</v>
      </c>
      <c r="AA860" t="s">
        <v>3197</v>
      </c>
      <c r="AB860" t="s">
        <v>3197</v>
      </c>
      <c r="AC860" t="s">
        <v>3197</v>
      </c>
      <c r="AD860" t="s">
        <v>3197</v>
      </c>
      <c r="AE860" t="s">
        <v>3197</v>
      </c>
      <c r="AF860" t="s">
        <v>3197</v>
      </c>
    </row>
    <row r="861" spans="1:32" ht="17.25" customHeight="1" x14ac:dyDescent="0.25">
      <c r="A861">
        <v>336640</v>
      </c>
      <c r="B861" t="s">
        <v>1545</v>
      </c>
      <c r="C861" t="s">
        <v>242</v>
      </c>
      <c r="D861" t="s">
        <v>408</v>
      </c>
      <c r="E861" t="s">
        <v>89</v>
      </c>
      <c r="H861" t="s">
        <v>29</v>
      </c>
      <c r="I861" t="s">
        <v>121</v>
      </c>
      <c r="V861" t="s">
        <v>3215</v>
      </c>
      <c r="AA861" t="s">
        <v>3197</v>
      </c>
      <c r="AB861" t="s">
        <v>3197</v>
      </c>
      <c r="AC861" t="s">
        <v>3197</v>
      </c>
      <c r="AD861" t="s">
        <v>3197</v>
      </c>
      <c r="AE861" t="s">
        <v>3197</v>
      </c>
      <c r="AF861" t="s">
        <v>3197</v>
      </c>
    </row>
    <row r="862" spans="1:32" ht="17.25" customHeight="1" x14ac:dyDescent="0.25">
      <c r="A862">
        <v>336641</v>
      </c>
      <c r="B862" t="s">
        <v>1546</v>
      </c>
      <c r="C862" t="s">
        <v>258</v>
      </c>
      <c r="D862" t="s">
        <v>1466</v>
      </c>
      <c r="E862" t="s">
        <v>89</v>
      </c>
      <c r="H862" t="s">
        <v>29</v>
      </c>
      <c r="I862" t="s">
        <v>121</v>
      </c>
      <c r="V862" t="s">
        <v>3215</v>
      </c>
      <c r="AA862" t="s">
        <v>3197</v>
      </c>
      <c r="AB862" t="s">
        <v>3197</v>
      </c>
      <c r="AC862" t="s">
        <v>3197</v>
      </c>
      <c r="AD862" t="s">
        <v>3197</v>
      </c>
      <c r="AE862" t="s">
        <v>3197</v>
      </c>
      <c r="AF862" t="s">
        <v>3197</v>
      </c>
    </row>
    <row r="863" spans="1:32" ht="17.25" customHeight="1" x14ac:dyDescent="0.25">
      <c r="A863">
        <v>336646</v>
      </c>
      <c r="B863" t="s">
        <v>1911</v>
      </c>
      <c r="C863" t="s">
        <v>840</v>
      </c>
      <c r="D863" t="s">
        <v>1912</v>
      </c>
      <c r="E863" t="s">
        <v>89</v>
      </c>
      <c r="H863" t="s">
        <v>29</v>
      </c>
      <c r="I863" t="s">
        <v>121</v>
      </c>
      <c r="V863" t="s">
        <v>3215</v>
      </c>
      <c r="AA863" t="s">
        <v>3197</v>
      </c>
      <c r="AB863" t="s">
        <v>3197</v>
      </c>
      <c r="AC863" t="s">
        <v>3197</v>
      </c>
      <c r="AD863" t="s">
        <v>3197</v>
      </c>
      <c r="AE863" t="s">
        <v>3197</v>
      </c>
      <c r="AF863" t="s">
        <v>3197</v>
      </c>
    </row>
    <row r="864" spans="1:32" ht="17.25" customHeight="1" x14ac:dyDescent="0.25">
      <c r="A864">
        <v>336647</v>
      </c>
      <c r="B864" t="s">
        <v>1547</v>
      </c>
      <c r="C864" t="s">
        <v>387</v>
      </c>
      <c r="D864" t="s">
        <v>504</v>
      </c>
      <c r="E864" t="s">
        <v>89</v>
      </c>
      <c r="H864" t="s">
        <v>29</v>
      </c>
      <c r="I864" t="s">
        <v>121</v>
      </c>
      <c r="V864" t="s">
        <v>3215</v>
      </c>
      <c r="AA864" t="s">
        <v>3197</v>
      </c>
      <c r="AB864" t="s">
        <v>3197</v>
      </c>
      <c r="AC864" t="s">
        <v>3197</v>
      </c>
      <c r="AD864" t="s">
        <v>3197</v>
      </c>
      <c r="AE864" t="s">
        <v>3197</v>
      </c>
      <c r="AF864" t="s">
        <v>3197</v>
      </c>
    </row>
    <row r="865" spans="1:32" ht="17.25" customHeight="1" x14ac:dyDescent="0.25">
      <c r="A865">
        <v>336656</v>
      </c>
      <c r="B865" t="s">
        <v>1548</v>
      </c>
      <c r="C865" t="s">
        <v>545</v>
      </c>
      <c r="D865" t="s">
        <v>330</v>
      </c>
      <c r="E865" t="s">
        <v>89</v>
      </c>
      <c r="H865" t="s">
        <v>29</v>
      </c>
      <c r="I865" t="s">
        <v>121</v>
      </c>
      <c r="V865" t="s">
        <v>3215</v>
      </c>
      <c r="AA865" t="s">
        <v>3197</v>
      </c>
      <c r="AB865" t="s">
        <v>3197</v>
      </c>
      <c r="AC865" t="s">
        <v>3197</v>
      </c>
      <c r="AD865" t="s">
        <v>3197</v>
      </c>
      <c r="AE865" t="s">
        <v>3197</v>
      </c>
      <c r="AF865" t="s">
        <v>3197</v>
      </c>
    </row>
    <row r="866" spans="1:32" ht="17.25" customHeight="1" x14ac:dyDescent="0.25">
      <c r="A866">
        <v>336657</v>
      </c>
      <c r="B866" t="s">
        <v>1549</v>
      </c>
      <c r="C866" t="s">
        <v>337</v>
      </c>
      <c r="D866" t="s">
        <v>436</v>
      </c>
      <c r="E866" t="s">
        <v>89</v>
      </c>
      <c r="H866" t="s">
        <v>29</v>
      </c>
      <c r="I866" t="s">
        <v>121</v>
      </c>
      <c r="V866" t="s">
        <v>3215</v>
      </c>
      <c r="AA866" t="s">
        <v>3197</v>
      </c>
      <c r="AB866" t="s">
        <v>3197</v>
      </c>
      <c r="AC866" t="s">
        <v>3197</v>
      </c>
      <c r="AD866" t="s">
        <v>3197</v>
      </c>
      <c r="AE866" t="s">
        <v>3197</v>
      </c>
      <c r="AF866" t="s">
        <v>3197</v>
      </c>
    </row>
    <row r="867" spans="1:32" ht="17.25" customHeight="1" x14ac:dyDescent="0.25">
      <c r="A867">
        <v>336659</v>
      </c>
      <c r="B867" t="s">
        <v>1550</v>
      </c>
      <c r="C867" t="s">
        <v>370</v>
      </c>
      <c r="D867" t="s">
        <v>578</v>
      </c>
      <c r="E867" t="s">
        <v>89</v>
      </c>
      <c r="H867" t="s">
        <v>29</v>
      </c>
      <c r="I867" t="s">
        <v>121</v>
      </c>
      <c r="V867" t="s">
        <v>3215</v>
      </c>
      <c r="AA867" t="s">
        <v>3197</v>
      </c>
      <c r="AB867" t="s">
        <v>3197</v>
      </c>
      <c r="AC867" t="s">
        <v>3197</v>
      </c>
      <c r="AD867" t="s">
        <v>3197</v>
      </c>
      <c r="AE867" t="s">
        <v>3197</v>
      </c>
      <c r="AF867" t="s">
        <v>3197</v>
      </c>
    </row>
    <row r="868" spans="1:32" ht="17.25" customHeight="1" x14ac:dyDescent="0.25">
      <c r="A868">
        <v>336660</v>
      </c>
      <c r="B868" t="s">
        <v>1551</v>
      </c>
      <c r="C868" t="s">
        <v>638</v>
      </c>
      <c r="D868" t="s">
        <v>797</v>
      </c>
      <c r="E868" t="s">
        <v>89</v>
      </c>
      <c r="H868" t="s">
        <v>29</v>
      </c>
      <c r="I868" t="s">
        <v>121</v>
      </c>
      <c r="V868" t="s">
        <v>3215</v>
      </c>
      <c r="AA868" t="s">
        <v>3197</v>
      </c>
      <c r="AB868" t="s">
        <v>3197</v>
      </c>
      <c r="AC868" t="s">
        <v>3197</v>
      </c>
      <c r="AD868" t="s">
        <v>3197</v>
      </c>
      <c r="AE868" t="s">
        <v>3197</v>
      </c>
      <c r="AF868" t="s">
        <v>3197</v>
      </c>
    </row>
    <row r="869" spans="1:32" ht="17.25" customHeight="1" x14ac:dyDescent="0.25">
      <c r="A869">
        <v>336667</v>
      </c>
      <c r="B869" t="s">
        <v>2221</v>
      </c>
      <c r="C869" t="s">
        <v>2122</v>
      </c>
      <c r="D869" t="s">
        <v>372</v>
      </c>
      <c r="E869" t="s">
        <v>89</v>
      </c>
      <c r="H869" t="s">
        <v>29</v>
      </c>
      <c r="I869" t="s">
        <v>121</v>
      </c>
      <c r="V869" t="s">
        <v>3215</v>
      </c>
      <c r="AA869" t="s">
        <v>3197</v>
      </c>
      <c r="AB869" t="s">
        <v>3197</v>
      </c>
      <c r="AC869" t="s">
        <v>3197</v>
      </c>
      <c r="AD869" t="s">
        <v>3197</v>
      </c>
      <c r="AE869" t="s">
        <v>3197</v>
      </c>
      <c r="AF869" t="s">
        <v>3197</v>
      </c>
    </row>
    <row r="870" spans="1:32" ht="17.25" customHeight="1" x14ac:dyDescent="0.25">
      <c r="A870">
        <v>336673</v>
      </c>
      <c r="B870" t="s">
        <v>1552</v>
      </c>
      <c r="C870" t="s">
        <v>262</v>
      </c>
      <c r="D870" t="s">
        <v>1553</v>
      </c>
      <c r="E870" t="s">
        <v>89</v>
      </c>
      <c r="H870" t="s">
        <v>29</v>
      </c>
      <c r="I870" t="s">
        <v>121</v>
      </c>
      <c r="V870" t="s">
        <v>3215</v>
      </c>
      <c r="AA870" t="s">
        <v>3197</v>
      </c>
      <c r="AB870" t="s">
        <v>3197</v>
      </c>
      <c r="AC870" t="s">
        <v>3197</v>
      </c>
      <c r="AD870" t="s">
        <v>3197</v>
      </c>
      <c r="AE870" t="s">
        <v>3197</v>
      </c>
      <c r="AF870" t="s">
        <v>3197</v>
      </c>
    </row>
    <row r="871" spans="1:32" ht="17.25" customHeight="1" x14ac:dyDescent="0.25">
      <c r="A871">
        <v>336677</v>
      </c>
      <c r="B871" t="s">
        <v>1554</v>
      </c>
      <c r="C871" t="s">
        <v>242</v>
      </c>
      <c r="D871" t="s">
        <v>235</v>
      </c>
      <c r="E871" t="s">
        <v>89</v>
      </c>
      <c r="H871" t="s">
        <v>29</v>
      </c>
      <c r="I871" t="s">
        <v>121</v>
      </c>
      <c r="V871" t="s">
        <v>3215</v>
      </c>
      <c r="AA871" t="s">
        <v>3197</v>
      </c>
      <c r="AB871" t="s">
        <v>3197</v>
      </c>
      <c r="AC871" t="s">
        <v>3197</v>
      </c>
      <c r="AD871" t="s">
        <v>3197</v>
      </c>
      <c r="AE871" t="s">
        <v>3197</v>
      </c>
      <c r="AF871" t="s">
        <v>3197</v>
      </c>
    </row>
    <row r="872" spans="1:32" ht="17.25" customHeight="1" x14ac:dyDescent="0.25">
      <c r="A872">
        <v>336684</v>
      </c>
      <c r="B872" t="s">
        <v>1555</v>
      </c>
      <c r="C872" t="s">
        <v>529</v>
      </c>
      <c r="D872" t="s">
        <v>441</v>
      </c>
      <c r="E872" t="s">
        <v>89</v>
      </c>
      <c r="H872" t="s">
        <v>29</v>
      </c>
      <c r="I872" t="s">
        <v>121</v>
      </c>
      <c r="V872" t="s">
        <v>3215</v>
      </c>
      <c r="AA872" t="s">
        <v>3197</v>
      </c>
      <c r="AB872" t="s">
        <v>3197</v>
      </c>
      <c r="AC872" t="s">
        <v>3197</v>
      </c>
      <c r="AD872" t="s">
        <v>3197</v>
      </c>
      <c r="AE872" t="s">
        <v>3197</v>
      </c>
      <c r="AF872" t="s">
        <v>3197</v>
      </c>
    </row>
    <row r="873" spans="1:32" ht="17.25" customHeight="1" x14ac:dyDescent="0.25">
      <c r="A873">
        <v>336688</v>
      </c>
      <c r="B873" t="s">
        <v>2115</v>
      </c>
      <c r="C873" t="s">
        <v>418</v>
      </c>
      <c r="D873" t="s">
        <v>235</v>
      </c>
      <c r="E873" t="s">
        <v>89</v>
      </c>
      <c r="H873" t="s">
        <v>29</v>
      </c>
      <c r="I873" t="s">
        <v>121</v>
      </c>
      <c r="V873" t="s">
        <v>3215</v>
      </c>
      <c r="AA873" t="s">
        <v>3197</v>
      </c>
      <c r="AB873" t="s">
        <v>3197</v>
      </c>
      <c r="AC873" t="s">
        <v>3197</v>
      </c>
      <c r="AD873" t="s">
        <v>3197</v>
      </c>
      <c r="AE873" t="s">
        <v>3197</v>
      </c>
      <c r="AF873" t="s">
        <v>3197</v>
      </c>
    </row>
    <row r="874" spans="1:32" ht="17.25" customHeight="1" x14ac:dyDescent="0.25">
      <c r="A874">
        <v>336691</v>
      </c>
      <c r="B874" t="s">
        <v>1556</v>
      </c>
      <c r="C874" t="s">
        <v>242</v>
      </c>
      <c r="D874" t="s">
        <v>594</v>
      </c>
      <c r="E874" t="s">
        <v>89</v>
      </c>
      <c r="H874" t="s">
        <v>29</v>
      </c>
      <c r="I874" t="s">
        <v>121</v>
      </c>
      <c r="V874" t="s">
        <v>3215</v>
      </c>
      <c r="AA874" t="s">
        <v>3197</v>
      </c>
      <c r="AB874" t="s">
        <v>3197</v>
      </c>
      <c r="AC874" t="s">
        <v>3197</v>
      </c>
      <c r="AD874" t="s">
        <v>3197</v>
      </c>
      <c r="AE874" t="s">
        <v>3197</v>
      </c>
      <c r="AF874" t="s">
        <v>3197</v>
      </c>
    </row>
    <row r="875" spans="1:32" ht="17.25" customHeight="1" x14ac:dyDescent="0.25">
      <c r="A875">
        <v>336698</v>
      </c>
      <c r="B875" t="s">
        <v>2093</v>
      </c>
      <c r="C875" t="s">
        <v>374</v>
      </c>
      <c r="D875" t="s">
        <v>2094</v>
      </c>
      <c r="E875" t="s">
        <v>89</v>
      </c>
      <c r="H875" t="s">
        <v>29</v>
      </c>
      <c r="I875" t="s">
        <v>121</v>
      </c>
      <c r="V875" t="s">
        <v>3215</v>
      </c>
      <c r="AA875" t="s">
        <v>3197</v>
      </c>
      <c r="AB875" t="s">
        <v>3197</v>
      </c>
      <c r="AC875" t="s">
        <v>3197</v>
      </c>
      <c r="AD875" t="s">
        <v>3197</v>
      </c>
      <c r="AE875" t="s">
        <v>3197</v>
      </c>
      <c r="AF875" t="s">
        <v>3197</v>
      </c>
    </row>
    <row r="876" spans="1:32" ht="17.25" customHeight="1" x14ac:dyDescent="0.25">
      <c r="A876">
        <v>336703</v>
      </c>
      <c r="B876" t="s">
        <v>2095</v>
      </c>
      <c r="C876" t="s">
        <v>888</v>
      </c>
      <c r="D876" t="s">
        <v>1102</v>
      </c>
      <c r="E876" t="s">
        <v>89</v>
      </c>
      <c r="H876" t="s">
        <v>29</v>
      </c>
      <c r="I876" t="s">
        <v>121</v>
      </c>
      <c r="V876" t="s">
        <v>3215</v>
      </c>
      <c r="AA876" t="s">
        <v>3197</v>
      </c>
      <c r="AB876" t="s">
        <v>3197</v>
      </c>
      <c r="AC876" t="s">
        <v>3197</v>
      </c>
      <c r="AD876" t="s">
        <v>3197</v>
      </c>
      <c r="AE876" t="s">
        <v>3197</v>
      </c>
      <c r="AF876" t="s">
        <v>3197</v>
      </c>
    </row>
    <row r="877" spans="1:32" ht="17.25" customHeight="1" x14ac:dyDescent="0.25">
      <c r="A877">
        <v>336705</v>
      </c>
      <c r="B877" t="s">
        <v>1557</v>
      </c>
      <c r="C877" t="s">
        <v>242</v>
      </c>
      <c r="D877" t="s">
        <v>662</v>
      </c>
      <c r="E877" t="s">
        <v>89</v>
      </c>
      <c r="H877" t="s">
        <v>29</v>
      </c>
      <c r="I877" t="s">
        <v>121</v>
      </c>
      <c r="V877" t="s">
        <v>3215</v>
      </c>
      <c r="AA877" t="s">
        <v>3197</v>
      </c>
      <c r="AB877" t="s">
        <v>3197</v>
      </c>
      <c r="AC877" t="s">
        <v>3197</v>
      </c>
      <c r="AD877" t="s">
        <v>3197</v>
      </c>
      <c r="AE877" t="s">
        <v>3197</v>
      </c>
      <c r="AF877" t="s">
        <v>3197</v>
      </c>
    </row>
    <row r="878" spans="1:32" ht="17.25" customHeight="1" x14ac:dyDescent="0.25">
      <c r="A878">
        <v>336706</v>
      </c>
      <c r="B878" t="s">
        <v>1558</v>
      </c>
      <c r="C878" t="s">
        <v>331</v>
      </c>
      <c r="D878" t="s">
        <v>312</v>
      </c>
      <c r="E878" t="s">
        <v>89</v>
      </c>
      <c r="H878" t="s">
        <v>29</v>
      </c>
      <c r="I878" t="s">
        <v>121</v>
      </c>
      <c r="V878" t="s">
        <v>3215</v>
      </c>
      <c r="AA878" t="s">
        <v>3197</v>
      </c>
      <c r="AB878" t="s">
        <v>3197</v>
      </c>
      <c r="AC878" t="s">
        <v>3197</v>
      </c>
      <c r="AD878" t="s">
        <v>3197</v>
      </c>
      <c r="AE878" t="s">
        <v>3197</v>
      </c>
      <c r="AF878" t="s">
        <v>3197</v>
      </c>
    </row>
    <row r="879" spans="1:32" ht="17.25" customHeight="1" x14ac:dyDescent="0.25">
      <c r="A879">
        <v>336710</v>
      </c>
      <c r="B879" t="s">
        <v>2363</v>
      </c>
      <c r="C879" t="s">
        <v>514</v>
      </c>
      <c r="D879" t="s">
        <v>758</v>
      </c>
      <c r="E879" t="s">
        <v>89</v>
      </c>
      <c r="H879" t="s">
        <v>29</v>
      </c>
      <c r="I879" t="s">
        <v>121</v>
      </c>
      <c r="V879" t="s">
        <v>3215</v>
      </c>
      <c r="AA879" t="s">
        <v>3197</v>
      </c>
      <c r="AB879" t="s">
        <v>3197</v>
      </c>
      <c r="AC879" t="s">
        <v>3197</v>
      </c>
      <c r="AD879" t="s">
        <v>3197</v>
      </c>
      <c r="AE879" t="s">
        <v>3197</v>
      </c>
      <c r="AF879" t="s">
        <v>3197</v>
      </c>
    </row>
    <row r="880" spans="1:32" ht="17.25" customHeight="1" x14ac:dyDescent="0.25">
      <c r="A880">
        <v>336715</v>
      </c>
      <c r="B880" t="s">
        <v>1559</v>
      </c>
      <c r="C880" t="s">
        <v>506</v>
      </c>
      <c r="D880" t="s">
        <v>795</v>
      </c>
      <c r="E880" t="s">
        <v>89</v>
      </c>
      <c r="H880" t="s">
        <v>29</v>
      </c>
      <c r="I880" t="s">
        <v>121</v>
      </c>
      <c r="V880" t="s">
        <v>3215</v>
      </c>
      <c r="AA880" t="s">
        <v>3197</v>
      </c>
      <c r="AB880" t="s">
        <v>3197</v>
      </c>
      <c r="AC880" t="s">
        <v>3197</v>
      </c>
      <c r="AD880" t="s">
        <v>3197</v>
      </c>
      <c r="AE880" t="s">
        <v>3197</v>
      </c>
      <c r="AF880" t="s">
        <v>3197</v>
      </c>
    </row>
    <row r="881" spans="1:32" ht="17.25" customHeight="1" x14ac:dyDescent="0.25">
      <c r="A881">
        <v>336716</v>
      </c>
      <c r="B881" t="s">
        <v>1560</v>
      </c>
      <c r="C881" t="s">
        <v>1561</v>
      </c>
      <c r="D881" t="s">
        <v>556</v>
      </c>
      <c r="E881" t="s">
        <v>89</v>
      </c>
      <c r="H881" t="s">
        <v>29</v>
      </c>
      <c r="I881" t="s">
        <v>121</v>
      </c>
      <c r="V881" t="s">
        <v>3215</v>
      </c>
      <c r="AA881" t="s">
        <v>3197</v>
      </c>
      <c r="AB881" t="s">
        <v>3197</v>
      </c>
      <c r="AC881" t="s">
        <v>3197</v>
      </c>
      <c r="AD881" t="s">
        <v>3197</v>
      </c>
      <c r="AE881" t="s">
        <v>3197</v>
      </c>
      <c r="AF881" t="s">
        <v>3197</v>
      </c>
    </row>
    <row r="882" spans="1:32" ht="17.25" customHeight="1" x14ac:dyDescent="0.25">
      <c r="A882">
        <v>336721</v>
      </c>
      <c r="B882" t="s">
        <v>2230</v>
      </c>
      <c r="C882" t="s">
        <v>242</v>
      </c>
      <c r="D882" t="s">
        <v>2231</v>
      </c>
      <c r="E882" t="s">
        <v>89</v>
      </c>
      <c r="H882" t="s">
        <v>29</v>
      </c>
      <c r="I882" t="s">
        <v>121</v>
      </c>
      <c r="V882" t="s">
        <v>3215</v>
      </c>
      <c r="AA882" t="s">
        <v>3197</v>
      </c>
      <c r="AB882" t="s">
        <v>3197</v>
      </c>
      <c r="AC882" t="s">
        <v>3197</v>
      </c>
      <c r="AD882" t="s">
        <v>3197</v>
      </c>
      <c r="AE882" t="s">
        <v>3197</v>
      </c>
      <c r="AF882" t="s">
        <v>3197</v>
      </c>
    </row>
    <row r="883" spans="1:32" ht="17.25" customHeight="1" x14ac:dyDescent="0.25">
      <c r="A883">
        <v>336722</v>
      </c>
      <c r="B883" t="s">
        <v>1562</v>
      </c>
      <c r="C883" t="s">
        <v>762</v>
      </c>
      <c r="D883" t="s">
        <v>404</v>
      </c>
      <c r="E883" t="s">
        <v>89</v>
      </c>
      <c r="H883" t="s">
        <v>29</v>
      </c>
      <c r="I883" t="s">
        <v>121</v>
      </c>
      <c r="V883" t="s">
        <v>3215</v>
      </c>
      <c r="AA883" t="s">
        <v>3197</v>
      </c>
      <c r="AB883" t="s">
        <v>3197</v>
      </c>
      <c r="AC883" t="s">
        <v>3197</v>
      </c>
      <c r="AD883" t="s">
        <v>3197</v>
      </c>
      <c r="AE883" t="s">
        <v>3197</v>
      </c>
      <c r="AF883" t="s">
        <v>3197</v>
      </c>
    </row>
    <row r="884" spans="1:32" ht="17.25" customHeight="1" x14ac:dyDescent="0.25">
      <c r="A884">
        <v>336738</v>
      </c>
      <c r="B884" t="s">
        <v>447</v>
      </c>
      <c r="C884" t="s">
        <v>222</v>
      </c>
      <c r="D884" t="s">
        <v>829</v>
      </c>
      <c r="E884" t="s">
        <v>89</v>
      </c>
      <c r="H884" t="s">
        <v>29</v>
      </c>
      <c r="I884" t="s">
        <v>121</v>
      </c>
      <c r="V884" t="s">
        <v>3215</v>
      </c>
      <c r="AA884" t="s">
        <v>3197</v>
      </c>
      <c r="AB884" t="s">
        <v>3197</v>
      </c>
      <c r="AC884" t="s">
        <v>3197</v>
      </c>
      <c r="AD884" t="s">
        <v>3197</v>
      </c>
      <c r="AE884" t="s">
        <v>3197</v>
      </c>
      <c r="AF884" t="s">
        <v>3197</v>
      </c>
    </row>
    <row r="885" spans="1:32" ht="17.25" customHeight="1" x14ac:dyDescent="0.25">
      <c r="A885">
        <v>336743</v>
      </c>
      <c r="B885" t="s">
        <v>1563</v>
      </c>
      <c r="C885" t="s">
        <v>652</v>
      </c>
      <c r="D885" t="s">
        <v>330</v>
      </c>
      <c r="E885" t="s">
        <v>89</v>
      </c>
      <c r="H885" t="s">
        <v>29</v>
      </c>
      <c r="I885" t="s">
        <v>121</v>
      </c>
      <c r="V885" t="s">
        <v>3215</v>
      </c>
      <c r="AA885" t="s">
        <v>3197</v>
      </c>
      <c r="AB885" t="s">
        <v>3197</v>
      </c>
      <c r="AC885" t="s">
        <v>3197</v>
      </c>
      <c r="AD885" t="s">
        <v>3197</v>
      </c>
      <c r="AE885" t="s">
        <v>3197</v>
      </c>
      <c r="AF885" t="s">
        <v>3197</v>
      </c>
    </row>
    <row r="886" spans="1:32" ht="17.25" customHeight="1" x14ac:dyDescent="0.25">
      <c r="A886">
        <v>336906</v>
      </c>
      <c r="B886" t="s">
        <v>2366</v>
      </c>
      <c r="C886" t="s">
        <v>225</v>
      </c>
      <c r="E886" t="s">
        <v>89</v>
      </c>
      <c r="H886" t="s">
        <v>29</v>
      </c>
      <c r="I886" t="s">
        <v>121</v>
      </c>
      <c r="V886" t="s">
        <v>3215</v>
      </c>
      <c r="AA886" t="s">
        <v>3197</v>
      </c>
      <c r="AB886" t="s">
        <v>3197</v>
      </c>
      <c r="AC886" t="s">
        <v>3197</v>
      </c>
      <c r="AD886" t="s">
        <v>3197</v>
      </c>
      <c r="AE886" t="s">
        <v>3197</v>
      </c>
      <c r="AF886" t="s">
        <v>3197</v>
      </c>
    </row>
    <row r="887" spans="1:32" ht="17.25" customHeight="1" x14ac:dyDescent="0.25">
      <c r="A887">
        <v>336954</v>
      </c>
      <c r="B887" t="s">
        <v>2299</v>
      </c>
      <c r="C887" t="s">
        <v>291</v>
      </c>
      <c r="D887" t="s">
        <v>2300</v>
      </c>
      <c r="E887" t="s">
        <v>89</v>
      </c>
      <c r="H887" t="s">
        <v>29</v>
      </c>
      <c r="I887" t="s">
        <v>121</v>
      </c>
      <c r="V887" t="s">
        <v>3215</v>
      </c>
      <c r="AA887" t="s">
        <v>3197</v>
      </c>
      <c r="AB887" t="s">
        <v>3197</v>
      </c>
      <c r="AC887" t="s">
        <v>3197</v>
      </c>
      <c r="AD887" t="s">
        <v>3197</v>
      </c>
      <c r="AE887" t="s">
        <v>3197</v>
      </c>
      <c r="AF887" t="s">
        <v>3197</v>
      </c>
    </row>
    <row r="888" spans="1:32" ht="17.25" customHeight="1" x14ac:dyDescent="0.25">
      <c r="A888">
        <v>336999</v>
      </c>
      <c r="B888" t="s">
        <v>2374</v>
      </c>
      <c r="C888" t="s">
        <v>225</v>
      </c>
      <c r="D888" t="s">
        <v>322</v>
      </c>
      <c r="E888" t="s">
        <v>90</v>
      </c>
      <c r="H888" t="s">
        <v>29</v>
      </c>
      <c r="I888" t="s">
        <v>121</v>
      </c>
      <c r="V888" t="s">
        <v>3215</v>
      </c>
      <c r="AA888" t="s">
        <v>3197</v>
      </c>
      <c r="AB888" t="s">
        <v>3197</v>
      </c>
      <c r="AC888" t="s">
        <v>3197</v>
      </c>
      <c r="AD888" t="s">
        <v>3197</v>
      </c>
      <c r="AE888" t="s">
        <v>3197</v>
      </c>
      <c r="AF888" t="s">
        <v>3197</v>
      </c>
    </row>
    <row r="889" spans="1:32" ht="17.25" customHeight="1" x14ac:dyDescent="0.25">
      <c r="A889">
        <v>337008</v>
      </c>
      <c r="B889" t="s">
        <v>2373</v>
      </c>
      <c r="C889" t="s">
        <v>697</v>
      </c>
      <c r="D889" t="s">
        <v>540</v>
      </c>
      <c r="E889" t="s">
        <v>89</v>
      </c>
      <c r="H889" t="s">
        <v>29</v>
      </c>
      <c r="I889" t="s">
        <v>121</v>
      </c>
      <c r="V889" t="s">
        <v>3215</v>
      </c>
      <c r="AA889" t="s">
        <v>3197</v>
      </c>
      <c r="AB889" t="s">
        <v>3197</v>
      </c>
      <c r="AC889" t="s">
        <v>3197</v>
      </c>
      <c r="AD889" t="s">
        <v>3197</v>
      </c>
      <c r="AE889" t="s">
        <v>3197</v>
      </c>
      <c r="AF889" t="s">
        <v>3197</v>
      </c>
    </row>
    <row r="890" spans="1:32" ht="17.25" customHeight="1" x14ac:dyDescent="0.25">
      <c r="A890">
        <v>337189</v>
      </c>
      <c r="B890" t="s">
        <v>2304</v>
      </c>
      <c r="C890" t="s">
        <v>326</v>
      </c>
      <c r="D890" t="s">
        <v>515</v>
      </c>
      <c r="E890" t="s">
        <v>89</v>
      </c>
      <c r="H890" t="s">
        <v>29</v>
      </c>
      <c r="I890" t="s">
        <v>121</v>
      </c>
      <c r="V890" t="s">
        <v>3215</v>
      </c>
      <c r="AA890" t="s">
        <v>3197</v>
      </c>
      <c r="AB890" t="s">
        <v>3197</v>
      </c>
      <c r="AC890" t="s">
        <v>3197</v>
      </c>
      <c r="AD890" t="s">
        <v>3197</v>
      </c>
      <c r="AE890" t="s">
        <v>3197</v>
      </c>
      <c r="AF890" t="s">
        <v>3197</v>
      </c>
    </row>
    <row r="891" spans="1:32" ht="17.25" customHeight="1" x14ac:dyDescent="0.25">
      <c r="A891">
        <v>337225</v>
      </c>
      <c r="B891" t="s">
        <v>1564</v>
      </c>
      <c r="C891" t="s">
        <v>334</v>
      </c>
      <c r="D891" t="s">
        <v>408</v>
      </c>
      <c r="E891" t="s">
        <v>89</v>
      </c>
      <c r="H891" t="s">
        <v>29</v>
      </c>
      <c r="I891" t="s">
        <v>121</v>
      </c>
      <c r="V891" t="s">
        <v>3215</v>
      </c>
      <c r="AA891" t="s">
        <v>3197</v>
      </c>
      <c r="AB891" t="s">
        <v>3197</v>
      </c>
      <c r="AC891" t="s">
        <v>3197</v>
      </c>
      <c r="AD891" t="s">
        <v>3197</v>
      </c>
      <c r="AE891" t="s">
        <v>3197</v>
      </c>
      <c r="AF891" t="s">
        <v>3197</v>
      </c>
    </row>
    <row r="892" spans="1:32" ht="17.25" customHeight="1" x14ac:dyDescent="0.25">
      <c r="A892">
        <v>337227</v>
      </c>
      <c r="B892" t="s">
        <v>1565</v>
      </c>
      <c r="C892" t="s">
        <v>242</v>
      </c>
      <c r="D892" t="s">
        <v>484</v>
      </c>
      <c r="E892" t="s">
        <v>89</v>
      </c>
      <c r="H892" t="s">
        <v>29</v>
      </c>
      <c r="I892" t="s">
        <v>121</v>
      </c>
      <c r="V892" t="s">
        <v>3215</v>
      </c>
      <c r="AA892" t="s">
        <v>3197</v>
      </c>
      <c r="AB892" t="s">
        <v>3197</v>
      </c>
      <c r="AC892" t="s">
        <v>3197</v>
      </c>
      <c r="AD892" t="s">
        <v>3197</v>
      </c>
      <c r="AE892" t="s">
        <v>3197</v>
      </c>
      <c r="AF892" t="s">
        <v>3197</v>
      </c>
    </row>
    <row r="893" spans="1:32" ht="17.25" customHeight="1" x14ac:dyDescent="0.25">
      <c r="A893">
        <v>337229</v>
      </c>
      <c r="B893" t="s">
        <v>1566</v>
      </c>
      <c r="C893" t="s">
        <v>242</v>
      </c>
      <c r="D893" t="s">
        <v>292</v>
      </c>
      <c r="E893" t="s">
        <v>90</v>
      </c>
      <c r="H893" t="s">
        <v>29</v>
      </c>
      <c r="I893" t="s">
        <v>121</v>
      </c>
      <c r="V893" t="s">
        <v>3215</v>
      </c>
      <c r="AA893" t="s">
        <v>3197</v>
      </c>
      <c r="AB893" t="s">
        <v>3197</v>
      </c>
      <c r="AC893" t="s">
        <v>3197</v>
      </c>
      <c r="AD893" t="s">
        <v>3197</v>
      </c>
      <c r="AE893" t="s">
        <v>3197</v>
      </c>
      <c r="AF893" t="s">
        <v>3197</v>
      </c>
    </row>
    <row r="894" spans="1:32" ht="17.25" customHeight="1" x14ac:dyDescent="0.25">
      <c r="A894">
        <v>337230</v>
      </c>
      <c r="B894" t="s">
        <v>1567</v>
      </c>
      <c r="C894" t="s">
        <v>407</v>
      </c>
      <c r="D894" t="s">
        <v>1568</v>
      </c>
      <c r="E894" t="s">
        <v>90</v>
      </c>
      <c r="H894" t="s">
        <v>29</v>
      </c>
      <c r="I894" t="s">
        <v>121</v>
      </c>
      <c r="V894" t="s">
        <v>3215</v>
      </c>
      <c r="AA894" t="s">
        <v>3197</v>
      </c>
      <c r="AB894" t="s">
        <v>3197</v>
      </c>
      <c r="AC894" t="s">
        <v>3197</v>
      </c>
      <c r="AD894" t="s">
        <v>3197</v>
      </c>
      <c r="AE894" t="s">
        <v>3197</v>
      </c>
      <c r="AF894" t="s">
        <v>3197</v>
      </c>
    </row>
    <row r="895" spans="1:32" ht="17.25" customHeight="1" x14ac:dyDescent="0.25">
      <c r="A895">
        <v>337234</v>
      </c>
      <c r="B895" t="s">
        <v>1569</v>
      </c>
      <c r="C895" t="s">
        <v>286</v>
      </c>
      <c r="D895" t="s">
        <v>593</v>
      </c>
      <c r="E895" t="s">
        <v>89</v>
      </c>
      <c r="H895" t="s">
        <v>29</v>
      </c>
      <c r="I895" t="s">
        <v>121</v>
      </c>
      <c r="V895" t="s">
        <v>3215</v>
      </c>
      <c r="AA895" t="s">
        <v>3197</v>
      </c>
      <c r="AB895" t="s">
        <v>3197</v>
      </c>
      <c r="AC895" t="s">
        <v>3197</v>
      </c>
      <c r="AD895" t="s">
        <v>3197</v>
      </c>
      <c r="AE895" t="s">
        <v>3197</v>
      </c>
      <c r="AF895" t="s">
        <v>3197</v>
      </c>
    </row>
    <row r="896" spans="1:32" ht="17.25" customHeight="1" x14ac:dyDescent="0.25">
      <c r="A896">
        <v>337237</v>
      </c>
      <c r="B896" t="s">
        <v>1570</v>
      </c>
      <c r="C896" t="s">
        <v>329</v>
      </c>
      <c r="D896" t="s">
        <v>1571</v>
      </c>
      <c r="E896" t="s">
        <v>89</v>
      </c>
      <c r="H896" t="s">
        <v>29</v>
      </c>
      <c r="I896" t="s">
        <v>121</v>
      </c>
      <c r="V896" t="s">
        <v>3215</v>
      </c>
      <c r="AA896" t="s">
        <v>3197</v>
      </c>
      <c r="AB896" t="s">
        <v>3197</v>
      </c>
      <c r="AC896" t="s">
        <v>3197</v>
      </c>
      <c r="AD896" t="s">
        <v>3197</v>
      </c>
      <c r="AE896" t="s">
        <v>3197</v>
      </c>
      <c r="AF896" t="s">
        <v>3197</v>
      </c>
    </row>
    <row r="897" spans="1:32" ht="17.25" customHeight="1" x14ac:dyDescent="0.25">
      <c r="A897">
        <v>337238</v>
      </c>
      <c r="B897" t="s">
        <v>1575</v>
      </c>
      <c r="C897" t="s">
        <v>242</v>
      </c>
      <c r="D897" t="s">
        <v>516</v>
      </c>
      <c r="E897" t="s">
        <v>89</v>
      </c>
      <c r="H897" t="s">
        <v>29</v>
      </c>
      <c r="I897" t="s">
        <v>121</v>
      </c>
      <c r="V897" t="s">
        <v>3215</v>
      </c>
      <c r="AA897" t="s">
        <v>3197</v>
      </c>
      <c r="AB897" t="s">
        <v>3197</v>
      </c>
      <c r="AC897" t="s">
        <v>3197</v>
      </c>
      <c r="AD897" t="s">
        <v>3197</v>
      </c>
      <c r="AE897" t="s">
        <v>3197</v>
      </c>
      <c r="AF897" t="s">
        <v>3197</v>
      </c>
    </row>
    <row r="898" spans="1:32" ht="17.25" customHeight="1" x14ac:dyDescent="0.25">
      <c r="A898">
        <v>337239</v>
      </c>
      <c r="B898" t="s">
        <v>876</v>
      </c>
      <c r="C898" t="s">
        <v>242</v>
      </c>
      <c r="D898" t="s">
        <v>234</v>
      </c>
      <c r="E898" t="s">
        <v>89</v>
      </c>
      <c r="H898" t="s">
        <v>29</v>
      </c>
      <c r="I898" t="s">
        <v>121</v>
      </c>
      <c r="V898" t="s">
        <v>3215</v>
      </c>
      <c r="AA898" t="s">
        <v>3197</v>
      </c>
      <c r="AB898" t="s">
        <v>3197</v>
      </c>
      <c r="AC898" t="s">
        <v>3197</v>
      </c>
      <c r="AD898" t="s">
        <v>3197</v>
      </c>
      <c r="AE898" t="s">
        <v>3197</v>
      </c>
      <c r="AF898" t="s">
        <v>3197</v>
      </c>
    </row>
    <row r="899" spans="1:32" ht="17.25" customHeight="1" x14ac:dyDescent="0.25">
      <c r="A899">
        <v>337241</v>
      </c>
      <c r="B899" t="s">
        <v>1572</v>
      </c>
      <c r="C899" t="s">
        <v>885</v>
      </c>
      <c r="D899" t="s">
        <v>1436</v>
      </c>
      <c r="E899" t="s">
        <v>90</v>
      </c>
      <c r="H899" t="s">
        <v>29</v>
      </c>
      <c r="I899" t="s">
        <v>121</v>
      </c>
      <c r="V899" t="s">
        <v>3215</v>
      </c>
      <c r="AA899" t="s">
        <v>3197</v>
      </c>
      <c r="AB899" t="s">
        <v>3197</v>
      </c>
      <c r="AC899" t="s">
        <v>3197</v>
      </c>
      <c r="AD899" t="s">
        <v>3197</v>
      </c>
      <c r="AE899" t="s">
        <v>3197</v>
      </c>
      <c r="AF899" t="s">
        <v>3197</v>
      </c>
    </row>
    <row r="900" spans="1:32" ht="17.25" customHeight="1" x14ac:dyDescent="0.25">
      <c r="A900">
        <v>337248</v>
      </c>
      <c r="B900" t="s">
        <v>1913</v>
      </c>
      <c r="C900" t="s">
        <v>412</v>
      </c>
      <c r="D900" t="s">
        <v>520</v>
      </c>
      <c r="E900" t="s">
        <v>90</v>
      </c>
      <c r="H900" t="s">
        <v>29</v>
      </c>
      <c r="I900" t="s">
        <v>121</v>
      </c>
      <c r="V900" t="s">
        <v>3215</v>
      </c>
      <c r="AA900" t="s">
        <v>3197</v>
      </c>
      <c r="AB900" t="s">
        <v>3197</v>
      </c>
      <c r="AC900" t="s">
        <v>3197</v>
      </c>
      <c r="AD900" t="s">
        <v>3197</v>
      </c>
      <c r="AE900" t="s">
        <v>3197</v>
      </c>
      <c r="AF900" t="s">
        <v>3197</v>
      </c>
    </row>
    <row r="901" spans="1:32" ht="17.25" customHeight="1" x14ac:dyDescent="0.25">
      <c r="A901">
        <v>337251</v>
      </c>
      <c r="B901" t="s">
        <v>1914</v>
      </c>
      <c r="C901" t="s">
        <v>229</v>
      </c>
      <c r="D901" t="s">
        <v>1915</v>
      </c>
      <c r="E901" t="s">
        <v>89</v>
      </c>
      <c r="F901">
        <v>35445</v>
      </c>
      <c r="G901" t="s">
        <v>961</v>
      </c>
      <c r="H901" t="s">
        <v>29</v>
      </c>
      <c r="I901" t="s">
        <v>121</v>
      </c>
      <c r="V901" t="s">
        <v>3215</v>
      </c>
      <c r="AB901" t="s">
        <v>3197</v>
      </c>
      <c r="AC901" t="s">
        <v>3197</v>
      </c>
      <c r="AD901" t="s">
        <v>3197</v>
      </c>
      <c r="AE901" t="s">
        <v>3197</v>
      </c>
      <c r="AF901" t="s">
        <v>3197</v>
      </c>
    </row>
    <row r="902" spans="1:32" ht="17.25" customHeight="1" x14ac:dyDescent="0.25">
      <c r="A902">
        <v>337255</v>
      </c>
      <c r="B902" t="s">
        <v>1573</v>
      </c>
      <c r="C902" t="s">
        <v>242</v>
      </c>
      <c r="D902" t="s">
        <v>807</v>
      </c>
      <c r="E902" t="s">
        <v>89</v>
      </c>
      <c r="H902" t="s">
        <v>29</v>
      </c>
      <c r="I902" t="s">
        <v>121</v>
      </c>
      <c r="V902" t="s">
        <v>3215</v>
      </c>
      <c r="AA902" t="s">
        <v>3197</v>
      </c>
      <c r="AB902" t="s">
        <v>3197</v>
      </c>
      <c r="AC902" t="s">
        <v>3197</v>
      </c>
      <c r="AD902" t="s">
        <v>3197</v>
      </c>
      <c r="AE902" t="s">
        <v>3197</v>
      </c>
      <c r="AF902" t="s">
        <v>3197</v>
      </c>
    </row>
    <row r="903" spans="1:32" ht="17.25" customHeight="1" x14ac:dyDescent="0.25">
      <c r="A903">
        <v>337264</v>
      </c>
      <c r="B903" t="s">
        <v>2356</v>
      </c>
      <c r="C903" t="s">
        <v>365</v>
      </c>
      <c r="D903" t="s">
        <v>234</v>
      </c>
      <c r="E903" t="s">
        <v>89</v>
      </c>
      <c r="F903">
        <v>32638</v>
      </c>
      <c r="G903" t="s">
        <v>973</v>
      </c>
      <c r="H903" t="s">
        <v>29</v>
      </c>
      <c r="I903" t="s">
        <v>121</v>
      </c>
      <c r="J903" t="s">
        <v>1081</v>
      </c>
      <c r="L903" t="s">
        <v>43</v>
      </c>
      <c r="V903" t="s">
        <v>3215</v>
      </c>
      <c r="AF903" t="s">
        <v>3197</v>
      </c>
    </row>
    <row r="904" spans="1:32" ht="17.25" customHeight="1" x14ac:dyDescent="0.25">
      <c r="A904">
        <v>337283</v>
      </c>
      <c r="B904" t="s">
        <v>1574</v>
      </c>
      <c r="C904" t="s">
        <v>242</v>
      </c>
      <c r="D904" t="s">
        <v>322</v>
      </c>
      <c r="E904" t="s">
        <v>89</v>
      </c>
      <c r="H904" t="s">
        <v>29</v>
      </c>
      <c r="I904" t="s">
        <v>121</v>
      </c>
      <c r="V904" t="s">
        <v>3215</v>
      </c>
      <c r="AA904" t="s">
        <v>3197</v>
      </c>
      <c r="AB904" t="s">
        <v>3197</v>
      </c>
      <c r="AC904" t="s">
        <v>3197</v>
      </c>
      <c r="AD904" t="s">
        <v>3197</v>
      </c>
      <c r="AE904" t="s">
        <v>3197</v>
      </c>
      <c r="AF904" t="s">
        <v>3197</v>
      </c>
    </row>
    <row r="905" spans="1:32" ht="17.25" customHeight="1" x14ac:dyDescent="0.25">
      <c r="A905">
        <v>337294</v>
      </c>
      <c r="B905" t="s">
        <v>1576</v>
      </c>
      <c r="C905" t="s">
        <v>725</v>
      </c>
      <c r="D905" t="s">
        <v>245</v>
      </c>
      <c r="E905" t="s">
        <v>90</v>
      </c>
      <c r="H905" t="s">
        <v>29</v>
      </c>
      <c r="I905" t="s">
        <v>121</v>
      </c>
      <c r="V905" t="s">
        <v>3215</v>
      </c>
      <c r="AB905" t="s">
        <v>3197</v>
      </c>
      <c r="AC905" t="s">
        <v>3197</v>
      </c>
      <c r="AD905" t="s">
        <v>3197</v>
      </c>
      <c r="AE905" t="s">
        <v>3197</v>
      </c>
      <c r="AF905" t="s">
        <v>3197</v>
      </c>
    </row>
    <row r="906" spans="1:32" ht="17.25" customHeight="1" x14ac:dyDescent="0.25">
      <c r="A906">
        <v>336324</v>
      </c>
      <c r="B906" t="s">
        <v>2148</v>
      </c>
      <c r="C906" t="s">
        <v>284</v>
      </c>
      <c r="D906" t="s">
        <v>2149</v>
      </c>
      <c r="E906" t="s">
        <v>89</v>
      </c>
      <c r="F906">
        <v>35182</v>
      </c>
      <c r="G906" t="s">
        <v>2150</v>
      </c>
      <c r="H906" t="s">
        <v>29</v>
      </c>
      <c r="I906" t="s">
        <v>121</v>
      </c>
      <c r="J906" t="s">
        <v>1081</v>
      </c>
      <c r="L906" t="s">
        <v>43</v>
      </c>
      <c r="V906" t="s">
        <v>3210</v>
      </c>
    </row>
    <row r="907" spans="1:32" ht="17.25" customHeight="1" x14ac:dyDescent="0.25">
      <c r="A907">
        <v>337432</v>
      </c>
      <c r="B907" t="s">
        <v>1626</v>
      </c>
      <c r="C907" t="s">
        <v>242</v>
      </c>
      <c r="D907" t="s">
        <v>1627</v>
      </c>
      <c r="E907" t="s">
        <v>90</v>
      </c>
      <c r="H907" t="s">
        <v>29</v>
      </c>
      <c r="I907" t="s">
        <v>121</v>
      </c>
      <c r="V907" t="s">
        <v>3210</v>
      </c>
    </row>
    <row r="908" spans="1:32" ht="17.25" customHeight="1" x14ac:dyDescent="0.25">
      <c r="A908">
        <v>337652</v>
      </c>
      <c r="B908" t="s">
        <v>2398</v>
      </c>
      <c r="C908" t="s">
        <v>258</v>
      </c>
      <c r="D908" t="s">
        <v>436</v>
      </c>
      <c r="E908" t="s">
        <v>90</v>
      </c>
      <c r="F908">
        <v>34756</v>
      </c>
      <c r="G908" t="s">
        <v>31</v>
      </c>
      <c r="H908" t="s">
        <v>29</v>
      </c>
      <c r="I908" t="s">
        <v>121</v>
      </c>
      <c r="J908" t="s">
        <v>27</v>
      </c>
      <c r="L908" t="s">
        <v>43</v>
      </c>
      <c r="V908" t="s">
        <v>3797</v>
      </c>
    </row>
    <row r="909" spans="1:32" ht="17.25" customHeight="1" x14ac:dyDescent="0.25">
      <c r="A909">
        <v>337831</v>
      </c>
      <c r="B909" t="s">
        <v>1724</v>
      </c>
      <c r="C909" t="s">
        <v>568</v>
      </c>
      <c r="D909" t="s">
        <v>713</v>
      </c>
      <c r="E909" t="s">
        <v>89</v>
      </c>
      <c r="H909" t="s">
        <v>29</v>
      </c>
      <c r="I909" t="s">
        <v>121</v>
      </c>
      <c r="V909" t="s">
        <v>3210</v>
      </c>
    </row>
    <row r="910" spans="1:32" ht="17.25" customHeight="1" x14ac:dyDescent="0.25">
      <c r="A910">
        <v>337865</v>
      </c>
      <c r="B910" t="s">
        <v>2394</v>
      </c>
      <c r="C910" t="s">
        <v>242</v>
      </c>
      <c r="D910" t="s">
        <v>2395</v>
      </c>
      <c r="E910" t="s">
        <v>90</v>
      </c>
      <c r="F910">
        <v>33604</v>
      </c>
      <c r="G910" t="s">
        <v>71</v>
      </c>
      <c r="H910" t="s">
        <v>29</v>
      </c>
      <c r="I910" t="s">
        <v>121</v>
      </c>
      <c r="J910" t="s">
        <v>1081</v>
      </c>
      <c r="L910" t="s">
        <v>71</v>
      </c>
      <c r="V910" t="s">
        <v>3210</v>
      </c>
    </row>
    <row r="911" spans="1:32" ht="17.25" customHeight="1" x14ac:dyDescent="0.25">
      <c r="A911">
        <v>337902</v>
      </c>
      <c r="B911" t="s">
        <v>2189</v>
      </c>
      <c r="C911" t="s">
        <v>576</v>
      </c>
      <c r="D911" t="s">
        <v>2190</v>
      </c>
      <c r="E911" t="s">
        <v>89</v>
      </c>
      <c r="F911">
        <v>36413</v>
      </c>
      <c r="G911" t="s">
        <v>547</v>
      </c>
      <c r="H911" t="s">
        <v>29</v>
      </c>
      <c r="I911" t="s">
        <v>121</v>
      </c>
      <c r="V911" t="s">
        <v>3210</v>
      </c>
    </row>
    <row r="912" spans="1:32" ht="17.25" customHeight="1" x14ac:dyDescent="0.25">
      <c r="A912">
        <v>337965</v>
      </c>
      <c r="B912" t="s">
        <v>2001</v>
      </c>
      <c r="C912" t="s">
        <v>349</v>
      </c>
      <c r="D912" t="s">
        <v>438</v>
      </c>
      <c r="E912" t="s">
        <v>89</v>
      </c>
      <c r="H912" t="s">
        <v>29</v>
      </c>
      <c r="I912" t="s">
        <v>121</v>
      </c>
      <c r="V912" t="s">
        <v>3210</v>
      </c>
    </row>
    <row r="913" spans="1:32" ht="17.25" customHeight="1" x14ac:dyDescent="0.25">
      <c r="A913">
        <v>338189</v>
      </c>
      <c r="B913" t="s">
        <v>1600</v>
      </c>
      <c r="C913" t="s">
        <v>225</v>
      </c>
      <c r="D913" t="s">
        <v>937</v>
      </c>
      <c r="E913" t="s">
        <v>89</v>
      </c>
      <c r="H913" t="s">
        <v>29</v>
      </c>
      <c r="I913" t="s">
        <v>121</v>
      </c>
      <c r="V913" t="s">
        <v>3210</v>
      </c>
    </row>
    <row r="914" spans="1:32" ht="17.25" customHeight="1" x14ac:dyDescent="0.25">
      <c r="A914">
        <v>317869</v>
      </c>
      <c r="B914" t="s">
        <v>912</v>
      </c>
      <c r="C914" t="s">
        <v>242</v>
      </c>
      <c r="D914" t="s">
        <v>245</v>
      </c>
      <c r="E914" t="s">
        <v>89</v>
      </c>
      <c r="H914" t="s">
        <v>29</v>
      </c>
      <c r="I914" t="s">
        <v>121</v>
      </c>
      <c r="V914" t="s">
        <v>3210</v>
      </c>
      <c r="AA914" t="s">
        <v>3197</v>
      </c>
      <c r="AB914" t="s">
        <v>3197</v>
      </c>
      <c r="AC914" t="s">
        <v>3197</v>
      </c>
      <c r="AD914" t="s">
        <v>3197</v>
      </c>
      <c r="AE914" t="s">
        <v>3197</v>
      </c>
      <c r="AF914" t="s">
        <v>3197</v>
      </c>
    </row>
    <row r="915" spans="1:32" ht="17.25" customHeight="1" x14ac:dyDescent="0.25">
      <c r="A915">
        <v>323229</v>
      </c>
      <c r="B915" t="s">
        <v>2180</v>
      </c>
      <c r="C915" t="s">
        <v>407</v>
      </c>
      <c r="D915" t="s">
        <v>783</v>
      </c>
      <c r="E915" t="s">
        <v>90</v>
      </c>
      <c r="H915" t="s">
        <v>29</v>
      </c>
      <c r="I915" t="s">
        <v>121</v>
      </c>
      <c r="V915" t="s">
        <v>3210</v>
      </c>
      <c r="AA915" t="s">
        <v>3197</v>
      </c>
      <c r="AB915" t="s">
        <v>3197</v>
      </c>
      <c r="AC915" t="s">
        <v>3197</v>
      </c>
      <c r="AD915" t="s">
        <v>3197</v>
      </c>
      <c r="AE915" t="s">
        <v>3197</v>
      </c>
      <c r="AF915" t="s">
        <v>3197</v>
      </c>
    </row>
    <row r="916" spans="1:32" ht="17.25" customHeight="1" x14ac:dyDescent="0.25">
      <c r="A916">
        <v>325064</v>
      </c>
      <c r="B916" t="s">
        <v>1585</v>
      </c>
      <c r="C916" t="s">
        <v>836</v>
      </c>
      <c r="D916" t="s">
        <v>1586</v>
      </c>
      <c r="E916" t="s">
        <v>89</v>
      </c>
      <c r="H916" t="s">
        <v>29</v>
      </c>
      <c r="I916" t="s">
        <v>121</v>
      </c>
      <c r="V916" t="s">
        <v>3210</v>
      </c>
      <c r="AA916" t="s">
        <v>3197</v>
      </c>
      <c r="AB916" t="s">
        <v>3197</v>
      </c>
      <c r="AC916" t="s">
        <v>3197</v>
      </c>
      <c r="AD916" t="s">
        <v>3197</v>
      </c>
      <c r="AE916" t="s">
        <v>3197</v>
      </c>
      <c r="AF916" t="s">
        <v>3197</v>
      </c>
    </row>
    <row r="917" spans="1:32" ht="17.25" customHeight="1" x14ac:dyDescent="0.25">
      <c r="A917">
        <v>329019</v>
      </c>
      <c r="B917" t="s">
        <v>2176</v>
      </c>
      <c r="C917" t="s">
        <v>1865</v>
      </c>
      <c r="D917" t="s">
        <v>975</v>
      </c>
      <c r="E917" t="s">
        <v>89</v>
      </c>
      <c r="H917" t="s">
        <v>29</v>
      </c>
      <c r="I917" t="s">
        <v>121</v>
      </c>
      <c r="V917" t="s">
        <v>3210</v>
      </c>
      <c r="Y917" t="s">
        <v>3197</v>
      </c>
      <c r="AA917" t="s">
        <v>3197</v>
      </c>
      <c r="AB917" t="s">
        <v>3197</v>
      </c>
      <c r="AC917" t="s">
        <v>3197</v>
      </c>
      <c r="AD917" t="s">
        <v>3197</v>
      </c>
      <c r="AE917" t="s">
        <v>3197</v>
      </c>
      <c r="AF917" t="s">
        <v>3197</v>
      </c>
    </row>
    <row r="918" spans="1:32" ht="17.25" customHeight="1" x14ac:dyDescent="0.25">
      <c r="A918">
        <v>331708</v>
      </c>
      <c r="B918" t="s">
        <v>2350</v>
      </c>
      <c r="C918" t="s">
        <v>2351</v>
      </c>
      <c r="D918" t="s">
        <v>443</v>
      </c>
      <c r="E918" t="s">
        <v>90</v>
      </c>
      <c r="H918" t="s">
        <v>29</v>
      </c>
      <c r="I918" t="s">
        <v>121</v>
      </c>
      <c r="V918" t="s">
        <v>3210</v>
      </c>
      <c r="AA918" t="s">
        <v>3197</v>
      </c>
      <c r="AB918" t="s">
        <v>3197</v>
      </c>
      <c r="AC918" t="s">
        <v>3197</v>
      </c>
      <c r="AD918" t="s">
        <v>3197</v>
      </c>
      <c r="AE918" t="s">
        <v>3197</v>
      </c>
      <c r="AF918" t="s">
        <v>3197</v>
      </c>
    </row>
    <row r="919" spans="1:32" ht="17.25" customHeight="1" x14ac:dyDescent="0.25">
      <c r="A919">
        <v>333780</v>
      </c>
      <c r="B919" t="s">
        <v>1587</v>
      </c>
      <c r="C919" t="s">
        <v>242</v>
      </c>
      <c r="D919" t="s">
        <v>366</v>
      </c>
      <c r="E919" t="s">
        <v>89</v>
      </c>
      <c r="H919" t="s">
        <v>29</v>
      </c>
      <c r="I919" t="s">
        <v>121</v>
      </c>
      <c r="V919" t="s">
        <v>3210</v>
      </c>
      <c r="AA919" t="s">
        <v>3197</v>
      </c>
      <c r="AB919" t="s">
        <v>3197</v>
      </c>
      <c r="AC919" t="s">
        <v>3197</v>
      </c>
      <c r="AD919" t="s">
        <v>3197</v>
      </c>
      <c r="AE919" t="s">
        <v>3197</v>
      </c>
      <c r="AF919" t="s">
        <v>3197</v>
      </c>
    </row>
    <row r="920" spans="1:32" ht="17.25" customHeight="1" x14ac:dyDescent="0.25">
      <c r="A920">
        <v>334019</v>
      </c>
      <c r="B920" t="s">
        <v>1588</v>
      </c>
      <c r="C920" t="s">
        <v>1589</v>
      </c>
      <c r="D920" t="s">
        <v>1590</v>
      </c>
      <c r="E920" t="s">
        <v>90</v>
      </c>
      <c r="H920" t="s">
        <v>29</v>
      </c>
      <c r="I920" t="s">
        <v>121</v>
      </c>
      <c r="V920" t="s">
        <v>3220</v>
      </c>
      <c r="AA920" t="s">
        <v>3197</v>
      </c>
      <c r="AB920" t="s">
        <v>3197</v>
      </c>
      <c r="AC920" t="s">
        <v>3197</v>
      </c>
      <c r="AD920" t="s">
        <v>3197</v>
      </c>
      <c r="AE920" t="s">
        <v>3197</v>
      </c>
      <c r="AF920" t="s">
        <v>3197</v>
      </c>
    </row>
    <row r="921" spans="1:32" ht="17.25" customHeight="1" x14ac:dyDescent="0.25">
      <c r="A921">
        <v>335174</v>
      </c>
      <c r="B921" t="s">
        <v>2010</v>
      </c>
      <c r="C921" t="s">
        <v>311</v>
      </c>
      <c r="D921" t="s">
        <v>2011</v>
      </c>
      <c r="E921" t="s">
        <v>90</v>
      </c>
      <c r="F921">
        <v>29952</v>
      </c>
      <c r="G921" t="s">
        <v>71</v>
      </c>
      <c r="H921" t="s">
        <v>29</v>
      </c>
      <c r="I921" t="s">
        <v>121</v>
      </c>
      <c r="V921" t="s">
        <v>3210</v>
      </c>
      <c r="AB921" t="s">
        <v>3197</v>
      </c>
      <c r="AC921" t="s">
        <v>3197</v>
      </c>
      <c r="AD921" t="s">
        <v>3197</v>
      </c>
      <c r="AE921" t="s">
        <v>3197</v>
      </c>
      <c r="AF921" t="s">
        <v>3197</v>
      </c>
    </row>
    <row r="922" spans="1:32" ht="17.25" customHeight="1" x14ac:dyDescent="0.25">
      <c r="A922">
        <v>337315</v>
      </c>
      <c r="B922" t="s">
        <v>1601</v>
      </c>
      <c r="C922" t="s">
        <v>715</v>
      </c>
      <c r="D922" t="s">
        <v>378</v>
      </c>
      <c r="E922" t="s">
        <v>89</v>
      </c>
      <c r="H922" t="s">
        <v>29</v>
      </c>
      <c r="I922" t="s">
        <v>121</v>
      </c>
      <c r="V922" t="s">
        <v>3210</v>
      </c>
      <c r="AA922" t="s">
        <v>3197</v>
      </c>
      <c r="AB922" t="s">
        <v>3197</v>
      </c>
      <c r="AC922" t="s">
        <v>3197</v>
      </c>
      <c r="AD922" t="s">
        <v>3197</v>
      </c>
      <c r="AE922" t="s">
        <v>3197</v>
      </c>
      <c r="AF922" t="s">
        <v>3197</v>
      </c>
    </row>
    <row r="923" spans="1:32" ht="17.25" customHeight="1" x14ac:dyDescent="0.25">
      <c r="A923">
        <v>337316</v>
      </c>
      <c r="B923" t="s">
        <v>1602</v>
      </c>
      <c r="C923" t="s">
        <v>242</v>
      </c>
      <c r="D923" t="s">
        <v>288</v>
      </c>
      <c r="E923" t="s">
        <v>89</v>
      </c>
      <c r="H923" t="s">
        <v>29</v>
      </c>
      <c r="I923" t="s">
        <v>121</v>
      </c>
      <c r="V923" t="s">
        <v>3210</v>
      </c>
      <c r="AA923" t="s">
        <v>3197</v>
      </c>
      <c r="AB923" t="s">
        <v>3197</v>
      </c>
      <c r="AC923" t="s">
        <v>3197</v>
      </c>
      <c r="AD923" t="s">
        <v>3197</v>
      </c>
      <c r="AE923" t="s">
        <v>3197</v>
      </c>
      <c r="AF923" t="s">
        <v>3197</v>
      </c>
    </row>
    <row r="924" spans="1:32" ht="17.25" customHeight="1" x14ac:dyDescent="0.25">
      <c r="A924">
        <v>337317</v>
      </c>
      <c r="B924" t="s">
        <v>2498</v>
      </c>
      <c r="C924" t="s">
        <v>2499</v>
      </c>
      <c r="D924" t="s">
        <v>2500</v>
      </c>
      <c r="E924" t="s">
        <v>89</v>
      </c>
      <c r="F924">
        <v>33607</v>
      </c>
      <c r="G924" t="s">
        <v>2501</v>
      </c>
      <c r="H924" t="s">
        <v>29</v>
      </c>
      <c r="I924" t="s">
        <v>121</v>
      </c>
      <c r="V924" t="s">
        <v>3210</v>
      </c>
      <c r="AB924" t="s">
        <v>3197</v>
      </c>
      <c r="AC924" t="s">
        <v>3197</v>
      </c>
      <c r="AD924" t="s">
        <v>3197</v>
      </c>
      <c r="AE924" t="s">
        <v>3197</v>
      </c>
      <c r="AF924" t="s">
        <v>3197</v>
      </c>
    </row>
    <row r="925" spans="1:32" ht="17.25" customHeight="1" x14ac:dyDescent="0.25">
      <c r="A925">
        <v>337321</v>
      </c>
      <c r="B925" t="s">
        <v>1603</v>
      </c>
      <c r="C925" t="s">
        <v>709</v>
      </c>
      <c r="D925" t="s">
        <v>295</v>
      </c>
      <c r="E925" t="s">
        <v>89</v>
      </c>
      <c r="F925">
        <v>34705</v>
      </c>
      <c r="G925" t="s">
        <v>1582</v>
      </c>
      <c r="H925" t="s">
        <v>29</v>
      </c>
      <c r="I925" t="s">
        <v>121</v>
      </c>
      <c r="J925" t="s">
        <v>1081</v>
      </c>
      <c r="L925" t="s">
        <v>80</v>
      </c>
      <c r="V925" t="s">
        <v>3210</v>
      </c>
      <c r="AE925" t="s">
        <v>3197</v>
      </c>
      <c r="AF925" t="s">
        <v>3197</v>
      </c>
    </row>
    <row r="926" spans="1:32" ht="17.25" customHeight="1" x14ac:dyDescent="0.25">
      <c r="A926">
        <v>337326</v>
      </c>
      <c r="B926" t="s">
        <v>1604</v>
      </c>
      <c r="C926" t="s">
        <v>993</v>
      </c>
      <c r="D926" t="s">
        <v>410</v>
      </c>
      <c r="E926" t="s">
        <v>89</v>
      </c>
      <c r="H926" t="s">
        <v>29</v>
      </c>
      <c r="I926" t="s">
        <v>121</v>
      </c>
      <c r="V926" t="s">
        <v>3210</v>
      </c>
      <c r="AA926" t="s">
        <v>3197</v>
      </c>
      <c r="AB926" t="s">
        <v>3197</v>
      </c>
      <c r="AC926" t="s">
        <v>3197</v>
      </c>
      <c r="AD926" t="s">
        <v>3197</v>
      </c>
      <c r="AE926" t="s">
        <v>3197</v>
      </c>
      <c r="AF926" t="s">
        <v>3197</v>
      </c>
    </row>
    <row r="927" spans="1:32" ht="17.25" customHeight="1" x14ac:dyDescent="0.25">
      <c r="A927">
        <v>337329</v>
      </c>
      <c r="B927" t="s">
        <v>2162</v>
      </c>
      <c r="C927" t="s">
        <v>500</v>
      </c>
      <c r="D927" t="s">
        <v>971</v>
      </c>
      <c r="E927" t="s">
        <v>89</v>
      </c>
      <c r="H927" t="s">
        <v>29</v>
      </c>
      <c r="I927" t="s">
        <v>121</v>
      </c>
      <c r="V927" t="s">
        <v>3210</v>
      </c>
      <c r="AA927" t="s">
        <v>3197</v>
      </c>
      <c r="AB927" t="s">
        <v>3197</v>
      </c>
      <c r="AC927" t="s">
        <v>3197</v>
      </c>
      <c r="AD927" t="s">
        <v>3197</v>
      </c>
      <c r="AE927" t="s">
        <v>3197</v>
      </c>
      <c r="AF927" t="s">
        <v>3197</v>
      </c>
    </row>
    <row r="928" spans="1:32" ht="17.25" customHeight="1" x14ac:dyDescent="0.25">
      <c r="A928">
        <v>337331</v>
      </c>
      <c r="B928" t="s">
        <v>1605</v>
      </c>
      <c r="C928" t="s">
        <v>498</v>
      </c>
      <c r="D928" t="s">
        <v>469</v>
      </c>
      <c r="E928" t="s">
        <v>89</v>
      </c>
      <c r="H928" t="s">
        <v>32</v>
      </c>
      <c r="I928" t="s">
        <v>121</v>
      </c>
      <c r="V928" t="s">
        <v>3210</v>
      </c>
      <c r="AD928" t="s">
        <v>3197</v>
      </c>
      <c r="AE928" t="s">
        <v>3197</v>
      </c>
      <c r="AF928" t="s">
        <v>3197</v>
      </c>
    </row>
    <row r="929" spans="1:32" ht="17.25" customHeight="1" x14ac:dyDescent="0.25">
      <c r="A929">
        <v>337333</v>
      </c>
      <c r="B929" t="s">
        <v>1606</v>
      </c>
      <c r="C929" t="s">
        <v>258</v>
      </c>
      <c r="D929" t="s">
        <v>569</v>
      </c>
      <c r="E929" t="s">
        <v>89</v>
      </c>
      <c r="H929" t="s">
        <v>29</v>
      </c>
      <c r="I929" t="s">
        <v>121</v>
      </c>
      <c r="V929" t="s">
        <v>3210</v>
      </c>
      <c r="AA929" t="s">
        <v>3197</v>
      </c>
      <c r="AB929" t="s">
        <v>3197</v>
      </c>
      <c r="AC929" t="s">
        <v>3197</v>
      </c>
      <c r="AD929" t="s">
        <v>3197</v>
      </c>
      <c r="AE929" t="s">
        <v>3197</v>
      </c>
      <c r="AF929" t="s">
        <v>3197</v>
      </c>
    </row>
    <row r="930" spans="1:32" ht="17.25" customHeight="1" x14ac:dyDescent="0.25">
      <c r="A930">
        <v>337340</v>
      </c>
      <c r="B930" t="s">
        <v>1607</v>
      </c>
      <c r="C930" t="s">
        <v>545</v>
      </c>
      <c r="D930" t="s">
        <v>305</v>
      </c>
      <c r="E930" t="s">
        <v>89</v>
      </c>
      <c r="H930" t="s">
        <v>29</v>
      </c>
      <c r="I930" t="s">
        <v>121</v>
      </c>
      <c r="V930" t="s">
        <v>3210</v>
      </c>
      <c r="AA930" t="s">
        <v>3197</v>
      </c>
      <c r="AB930" t="s">
        <v>3197</v>
      </c>
      <c r="AC930" t="s">
        <v>3197</v>
      </c>
      <c r="AD930" t="s">
        <v>3197</v>
      </c>
      <c r="AE930" t="s">
        <v>3197</v>
      </c>
      <c r="AF930" t="s">
        <v>3197</v>
      </c>
    </row>
    <row r="931" spans="1:32" ht="17.25" customHeight="1" x14ac:dyDescent="0.25">
      <c r="A931">
        <v>337341</v>
      </c>
      <c r="B931" t="s">
        <v>2399</v>
      </c>
      <c r="C931" t="s">
        <v>576</v>
      </c>
      <c r="D931" t="s">
        <v>914</v>
      </c>
      <c r="E931" t="s">
        <v>90</v>
      </c>
      <c r="F931">
        <v>35862</v>
      </c>
      <c r="G931" t="s">
        <v>31</v>
      </c>
      <c r="H931" t="s">
        <v>29</v>
      </c>
      <c r="I931" t="s">
        <v>121</v>
      </c>
      <c r="V931" t="s">
        <v>3210</v>
      </c>
      <c r="AB931" t="s">
        <v>3197</v>
      </c>
      <c r="AC931" t="s">
        <v>3197</v>
      </c>
      <c r="AD931" t="s">
        <v>3197</v>
      </c>
      <c r="AE931" t="s">
        <v>3197</v>
      </c>
      <c r="AF931" t="s">
        <v>3197</v>
      </c>
    </row>
    <row r="932" spans="1:32" ht="17.25" customHeight="1" x14ac:dyDescent="0.25">
      <c r="A932">
        <v>337342</v>
      </c>
      <c r="B932" t="s">
        <v>1608</v>
      </c>
      <c r="C932" t="s">
        <v>331</v>
      </c>
      <c r="D932" t="s">
        <v>323</v>
      </c>
      <c r="E932" t="s">
        <v>89</v>
      </c>
      <c r="H932" t="s">
        <v>29</v>
      </c>
      <c r="I932" t="s">
        <v>121</v>
      </c>
      <c r="V932" t="s">
        <v>3210</v>
      </c>
      <c r="AA932" t="s">
        <v>3197</v>
      </c>
      <c r="AB932" t="s">
        <v>3197</v>
      </c>
      <c r="AC932" t="s">
        <v>3197</v>
      </c>
      <c r="AD932" t="s">
        <v>3197</v>
      </c>
      <c r="AE932" t="s">
        <v>3197</v>
      </c>
      <c r="AF932" t="s">
        <v>3197</v>
      </c>
    </row>
    <row r="933" spans="1:32" ht="17.25" customHeight="1" x14ac:dyDescent="0.25">
      <c r="A933">
        <v>337345</v>
      </c>
      <c r="B933" t="s">
        <v>2515</v>
      </c>
      <c r="C933" t="s">
        <v>258</v>
      </c>
      <c r="D933" t="s">
        <v>2516</v>
      </c>
      <c r="E933" t="s">
        <v>89</v>
      </c>
      <c r="F933">
        <v>33243</v>
      </c>
      <c r="G933" t="s">
        <v>2517</v>
      </c>
      <c r="H933" t="s">
        <v>29</v>
      </c>
      <c r="I933" t="s">
        <v>121</v>
      </c>
      <c r="V933" t="s">
        <v>3210</v>
      </c>
      <c r="AB933" t="s">
        <v>3197</v>
      </c>
      <c r="AC933" t="s">
        <v>3197</v>
      </c>
      <c r="AD933" t="s">
        <v>3197</v>
      </c>
      <c r="AE933" t="s">
        <v>3197</v>
      </c>
      <c r="AF933" t="s">
        <v>3197</v>
      </c>
    </row>
    <row r="934" spans="1:32" ht="17.25" customHeight="1" x14ac:dyDescent="0.25">
      <c r="A934">
        <v>337347</v>
      </c>
      <c r="B934" t="s">
        <v>2396</v>
      </c>
      <c r="C934" t="s">
        <v>326</v>
      </c>
      <c r="D934" t="s">
        <v>556</v>
      </c>
      <c r="E934" t="s">
        <v>89</v>
      </c>
      <c r="H934" t="s">
        <v>29</v>
      </c>
      <c r="I934" t="s">
        <v>121</v>
      </c>
      <c r="V934" t="s">
        <v>3210</v>
      </c>
      <c r="AA934" t="s">
        <v>3197</v>
      </c>
      <c r="AB934" t="s">
        <v>3197</v>
      </c>
      <c r="AC934" t="s">
        <v>3197</v>
      </c>
      <c r="AD934" t="s">
        <v>3197</v>
      </c>
      <c r="AE934" t="s">
        <v>3197</v>
      </c>
      <c r="AF934" t="s">
        <v>3197</v>
      </c>
    </row>
    <row r="935" spans="1:32" ht="17.25" customHeight="1" x14ac:dyDescent="0.25">
      <c r="A935">
        <v>337350</v>
      </c>
      <c r="B935" t="s">
        <v>1609</v>
      </c>
      <c r="C935" t="s">
        <v>967</v>
      </c>
      <c r="D935" t="s">
        <v>469</v>
      </c>
      <c r="E935" t="s">
        <v>89</v>
      </c>
      <c r="H935" t="s">
        <v>29</v>
      </c>
      <c r="I935" t="s">
        <v>121</v>
      </c>
      <c r="V935" t="s">
        <v>3210</v>
      </c>
      <c r="AA935" t="s">
        <v>3197</v>
      </c>
      <c r="AB935" t="s">
        <v>3197</v>
      </c>
      <c r="AC935" t="s">
        <v>3197</v>
      </c>
      <c r="AD935" t="s">
        <v>3197</v>
      </c>
      <c r="AE935" t="s">
        <v>3197</v>
      </c>
      <c r="AF935" t="s">
        <v>3197</v>
      </c>
    </row>
    <row r="936" spans="1:32" ht="17.25" customHeight="1" x14ac:dyDescent="0.25">
      <c r="A936">
        <v>337353</v>
      </c>
      <c r="B936" t="s">
        <v>2163</v>
      </c>
      <c r="C936" t="s">
        <v>778</v>
      </c>
      <c r="D936" t="s">
        <v>312</v>
      </c>
      <c r="E936" t="s">
        <v>89</v>
      </c>
      <c r="H936" t="s">
        <v>29</v>
      </c>
      <c r="I936" t="s">
        <v>121</v>
      </c>
      <c r="V936" t="s">
        <v>3210</v>
      </c>
      <c r="AA936" t="s">
        <v>3197</v>
      </c>
      <c r="AB936" t="s">
        <v>3197</v>
      </c>
      <c r="AC936" t="s">
        <v>3197</v>
      </c>
      <c r="AD936" t="s">
        <v>3197</v>
      </c>
      <c r="AE936" t="s">
        <v>3197</v>
      </c>
      <c r="AF936" t="s">
        <v>3197</v>
      </c>
    </row>
    <row r="937" spans="1:32" ht="17.25" customHeight="1" x14ac:dyDescent="0.25">
      <c r="A937">
        <v>337363</v>
      </c>
      <c r="B937" t="s">
        <v>2400</v>
      </c>
      <c r="C937" t="s">
        <v>2401</v>
      </c>
      <c r="D937" t="s">
        <v>223</v>
      </c>
      <c r="E937" t="s">
        <v>89</v>
      </c>
      <c r="H937" t="s">
        <v>29</v>
      </c>
      <c r="I937" t="s">
        <v>121</v>
      </c>
      <c r="V937" t="s">
        <v>3210</v>
      </c>
      <c r="AA937" t="s">
        <v>3197</v>
      </c>
      <c r="AB937" t="s">
        <v>3197</v>
      </c>
      <c r="AC937" t="s">
        <v>3197</v>
      </c>
      <c r="AD937" t="s">
        <v>3197</v>
      </c>
      <c r="AE937" t="s">
        <v>3197</v>
      </c>
      <c r="AF937" t="s">
        <v>3197</v>
      </c>
    </row>
    <row r="938" spans="1:32" ht="17.25" customHeight="1" x14ac:dyDescent="0.25">
      <c r="A938">
        <v>337367</v>
      </c>
      <c r="B938" t="s">
        <v>2164</v>
      </c>
      <c r="C938" t="s">
        <v>437</v>
      </c>
      <c r="D938" t="s">
        <v>436</v>
      </c>
      <c r="E938" t="s">
        <v>90</v>
      </c>
      <c r="F938">
        <v>34255</v>
      </c>
      <c r="G938" t="s">
        <v>31</v>
      </c>
      <c r="H938" t="s">
        <v>29</v>
      </c>
      <c r="I938" t="s">
        <v>121</v>
      </c>
      <c r="V938" t="s">
        <v>3210</v>
      </c>
      <c r="AB938" t="s">
        <v>3197</v>
      </c>
      <c r="AC938" t="s">
        <v>3197</v>
      </c>
      <c r="AD938" t="s">
        <v>3197</v>
      </c>
      <c r="AE938" t="s">
        <v>3197</v>
      </c>
      <c r="AF938" t="s">
        <v>3197</v>
      </c>
    </row>
    <row r="939" spans="1:32" ht="17.25" customHeight="1" x14ac:dyDescent="0.25">
      <c r="A939">
        <v>337370</v>
      </c>
      <c r="B939" t="s">
        <v>1613</v>
      </c>
      <c r="C939" t="s">
        <v>407</v>
      </c>
      <c r="D939" t="s">
        <v>307</v>
      </c>
      <c r="E939" t="s">
        <v>89</v>
      </c>
      <c r="H939" t="s">
        <v>29</v>
      </c>
      <c r="I939" t="s">
        <v>121</v>
      </c>
      <c r="V939" t="s">
        <v>3210</v>
      </c>
      <c r="AA939" t="s">
        <v>3197</v>
      </c>
      <c r="AB939" t="s">
        <v>3197</v>
      </c>
      <c r="AC939" t="s">
        <v>3197</v>
      </c>
      <c r="AD939" t="s">
        <v>3197</v>
      </c>
      <c r="AE939" t="s">
        <v>3197</v>
      </c>
      <c r="AF939" t="s">
        <v>3197</v>
      </c>
    </row>
    <row r="940" spans="1:32" ht="17.25" customHeight="1" x14ac:dyDescent="0.25">
      <c r="A940">
        <v>337373</v>
      </c>
      <c r="B940" t="s">
        <v>1614</v>
      </c>
      <c r="C940" t="s">
        <v>1108</v>
      </c>
      <c r="D940" t="s">
        <v>773</v>
      </c>
      <c r="E940" t="s">
        <v>89</v>
      </c>
      <c r="H940" t="s">
        <v>29</v>
      </c>
      <c r="I940" t="s">
        <v>121</v>
      </c>
      <c r="V940" t="s">
        <v>3210</v>
      </c>
      <c r="AB940" t="s">
        <v>3197</v>
      </c>
      <c r="AC940" t="s">
        <v>3197</v>
      </c>
      <c r="AD940" t="s">
        <v>3197</v>
      </c>
      <c r="AE940" t="s">
        <v>3197</v>
      </c>
      <c r="AF940" t="s">
        <v>3197</v>
      </c>
    </row>
    <row r="941" spans="1:32" ht="17.25" customHeight="1" x14ac:dyDescent="0.25">
      <c r="A941">
        <v>337374</v>
      </c>
      <c r="B941" t="s">
        <v>1615</v>
      </c>
      <c r="C941" t="s">
        <v>341</v>
      </c>
      <c r="D941" t="s">
        <v>613</v>
      </c>
      <c r="E941" t="s">
        <v>89</v>
      </c>
      <c r="H941" t="s">
        <v>29</v>
      </c>
      <c r="I941" t="s">
        <v>121</v>
      </c>
      <c r="V941" t="s">
        <v>3210</v>
      </c>
      <c r="AA941" t="s">
        <v>3197</v>
      </c>
      <c r="AB941" t="s">
        <v>3197</v>
      </c>
      <c r="AC941" t="s">
        <v>3197</v>
      </c>
      <c r="AD941" t="s">
        <v>3197</v>
      </c>
      <c r="AE941" t="s">
        <v>3197</v>
      </c>
      <c r="AF941" t="s">
        <v>3197</v>
      </c>
    </row>
    <row r="942" spans="1:32" ht="17.25" customHeight="1" x14ac:dyDescent="0.25">
      <c r="A942">
        <v>337383</v>
      </c>
      <c r="B942" t="s">
        <v>1986</v>
      </c>
      <c r="C942" t="s">
        <v>225</v>
      </c>
      <c r="D942" t="s">
        <v>314</v>
      </c>
      <c r="E942" t="s">
        <v>89</v>
      </c>
      <c r="H942" t="s">
        <v>29</v>
      </c>
      <c r="I942" t="s">
        <v>121</v>
      </c>
      <c r="V942" t="s">
        <v>3210</v>
      </c>
      <c r="AA942" t="s">
        <v>3197</v>
      </c>
      <c r="AB942" t="s">
        <v>3197</v>
      </c>
      <c r="AC942" t="s">
        <v>3197</v>
      </c>
      <c r="AD942" t="s">
        <v>3197</v>
      </c>
      <c r="AE942" t="s">
        <v>3197</v>
      </c>
      <c r="AF942" t="s">
        <v>3197</v>
      </c>
    </row>
    <row r="943" spans="1:32" ht="17.25" customHeight="1" x14ac:dyDescent="0.25">
      <c r="A943">
        <v>337388</v>
      </c>
      <c r="B943" t="s">
        <v>1616</v>
      </c>
      <c r="C943" t="s">
        <v>225</v>
      </c>
      <c r="D943" t="s">
        <v>317</v>
      </c>
      <c r="E943" t="s">
        <v>90</v>
      </c>
      <c r="F943">
        <v>28253</v>
      </c>
      <c r="G943" t="s">
        <v>488</v>
      </c>
      <c r="H943" t="s">
        <v>29</v>
      </c>
      <c r="I943" t="s">
        <v>121</v>
      </c>
      <c r="V943" t="s">
        <v>3210</v>
      </c>
      <c r="AB943" t="s">
        <v>3197</v>
      </c>
      <c r="AC943" t="s">
        <v>3197</v>
      </c>
      <c r="AD943" t="s">
        <v>3197</v>
      </c>
      <c r="AE943" t="s">
        <v>3197</v>
      </c>
      <c r="AF943" t="s">
        <v>3197</v>
      </c>
    </row>
    <row r="944" spans="1:32" ht="17.25" customHeight="1" x14ac:dyDescent="0.25">
      <c r="A944">
        <v>337398</v>
      </c>
      <c r="B944" t="s">
        <v>2343</v>
      </c>
      <c r="C944" t="s">
        <v>576</v>
      </c>
      <c r="D944" t="s">
        <v>295</v>
      </c>
      <c r="E944" t="s">
        <v>89</v>
      </c>
      <c r="H944" t="s">
        <v>29</v>
      </c>
      <c r="I944" t="s">
        <v>121</v>
      </c>
      <c r="V944" t="s">
        <v>3210</v>
      </c>
      <c r="AA944" t="s">
        <v>3197</v>
      </c>
      <c r="AB944" t="s">
        <v>3197</v>
      </c>
      <c r="AC944" t="s">
        <v>3197</v>
      </c>
      <c r="AD944" t="s">
        <v>3197</v>
      </c>
      <c r="AE944" t="s">
        <v>3197</v>
      </c>
      <c r="AF944" t="s">
        <v>3197</v>
      </c>
    </row>
    <row r="945" spans="1:32" ht="17.25" customHeight="1" x14ac:dyDescent="0.25">
      <c r="A945">
        <v>337399</v>
      </c>
      <c r="B945" t="s">
        <v>1618</v>
      </c>
      <c r="C945" t="s">
        <v>349</v>
      </c>
      <c r="D945" t="s">
        <v>1176</v>
      </c>
      <c r="E945" t="s">
        <v>89</v>
      </c>
      <c r="H945" t="s">
        <v>29</v>
      </c>
      <c r="I945" t="s">
        <v>121</v>
      </c>
      <c r="V945" t="s">
        <v>3210</v>
      </c>
      <c r="AA945" t="s">
        <v>3197</v>
      </c>
      <c r="AB945" t="s">
        <v>3197</v>
      </c>
      <c r="AC945" t="s">
        <v>3197</v>
      </c>
      <c r="AD945" t="s">
        <v>3197</v>
      </c>
      <c r="AE945" t="s">
        <v>3197</v>
      </c>
      <c r="AF945" t="s">
        <v>3197</v>
      </c>
    </row>
    <row r="946" spans="1:32" ht="17.25" customHeight="1" x14ac:dyDescent="0.25">
      <c r="A946">
        <v>337401</v>
      </c>
      <c r="B946" t="s">
        <v>1619</v>
      </c>
      <c r="C946" t="s">
        <v>225</v>
      </c>
      <c r="D946" t="s">
        <v>429</v>
      </c>
      <c r="E946" t="s">
        <v>89</v>
      </c>
      <c r="H946" t="s">
        <v>29</v>
      </c>
      <c r="I946" t="s">
        <v>121</v>
      </c>
      <c r="V946" t="s">
        <v>3210</v>
      </c>
      <c r="AA946" t="s">
        <v>3197</v>
      </c>
      <c r="AB946" t="s">
        <v>3197</v>
      </c>
      <c r="AC946" t="s">
        <v>3197</v>
      </c>
      <c r="AD946" t="s">
        <v>3197</v>
      </c>
      <c r="AE946" t="s">
        <v>3197</v>
      </c>
      <c r="AF946" t="s">
        <v>3197</v>
      </c>
    </row>
    <row r="947" spans="1:32" ht="17.25" customHeight="1" x14ac:dyDescent="0.25">
      <c r="A947">
        <v>337406</v>
      </c>
      <c r="B947" t="s">
        <v>2282</v>
      </c>
      <c r="C947" t="s">
        <v>733</v>
      </c>
      <c r="D947" t="s">
        <v>458</v>
      </c>
      <c r="E947" t="s">
        <v>90</v>
      </c>
      <c r="H947" t="s">
        <v>29</v>
      </c>
      <c r="I947" t="s">
        <v>121</v>
      </c>
      <c r="V947" t="s">
        <v>3210</v>
      </c>
      <c r="AA947" t="s">
        <v>3197</v>
      </c>
      <c r="AB947" t="s">
        <v>3197</v>
      </c>
      <c r="AC947" t="s">
        <v>3197</v>
      </c>
      <c r="AD947" t="s">
        <v>3197</v>
      </c>
      <c r="AE947" t="s">
        <v>3197</v>
      </c>
      <c r="AF947" t="s">
        <v>3197</v>
      </c>
    </row>
    <row r="948" spans="1:32" ht="17.25" customHeight="1" x14ac:dyDescent="0.25">
      <c r="A948">
        <v>337408</v>
      </c>
      <c r="B948" t="s">
        <v>1620</v>
      </c>
      <c r="C948" t="s">
        <v>411</v>
      </c>
      <c r="D948" t="s">
        <v>1621</v>
      </c>
      <c r="E948" t="s">
        <v>90</v>
      </c>
      <c r="H948" t="s">
        <v>29</v>
      </c>
      <c r="I948" t="s">
        <v>121</v>
      </c>
      <c r="V948" t="s">
        <v>3210</v>
      </c>
      <c r="AA948" t="s">
        <v>3197</v>
      </c>
      <c r="AB948" t="s">
        <v>3197</v>
      </c>
      <c r="AC948" t="s">
        <v>3197</v>
      </c>
      <c r="AD948" t="s">
        <v>3197</v>
      </c>
      <c r="AE948" t="s">
        <v>3197</v>
      </c>
      <c r="AF948" t="s">
        <v>3197</v>
      </c>
    </row>
    <row r="949" spans="1:32" ht="17.25" customHeight="1" x14ac:dyDescent="0.25">
      <c r="A949">
        <v>337414</v>
      </c>
      <c r="B949" t="s">
        <v>2465</v>
      </c>
      <c r="C949" t="s">
        <v>610</v>
      </c>
      <c r="D949" t="s">
        <v>353</v>
      </c>
      <c r="E949" t="s">
        <v>89</v>
      </c>
      <c r="G949" t="s">
        <v>626</v>
      </c>
      <c r="H949" t="s">
        <v>29</v>
      </c>
      <c r="I949" t="s">
        <v>121</v>
      </c>
      <c r="V949" t="s">
        <v>3210</v>
      </c>
      <c r="AD949" t="s">
        <v>3197</v>
      </c>
      <c r="AE949" t="s">
        <v>3197</v>
      </c>
      <c r="AF949" t="s">
        <v>3197</v>
      </c>
    </row>
    <row r="950" spans="1:32" ht="17.25" customHeight="1" x14ac:dyDescent="0.25">
      <c r="A950">
        <v>337422</v>
      </c>
      <c r="B950" t="s">
        <v>2456</v>
      </c>
      <c r="C950" t="s">
        <v>242</v>
      </c>
      <c r="D950" t="s">
        <v>441</v>
      </c>
      <c r="E950" t="s">
        <v>90</v>
      </c>
      <c r="F950">
        <v>35171</v>
      </c>
      <c r="G950" t="s">
        <v>31</v>
      </c>
      <c r="H950" t="s">
        <v>29</v>
      </c>
      <c r="I950" t="s">
        <v>121</v>
      </c>
      <c r="V950" t="s">
        <v>3210</v>
      </c>
      <c r="AB950" t="s">
        <v>3197</v>
      </c>
      <c r="AC950" t="s">
        <v>3197</v>
      </c>
      <c r="AD950" t="s">
        <v>3197</v>
      </c>
      <c r="AE950" t="s">
        <v>3197</v>
      </c>
      <c r="AF950" t="s">
        <v>3197</v>
      </c>
    </row>
    <row r="951" spans="1:32" ht="17.25" customHeight="1" x14ac:dyDescent="0.25">
      <c r="A951">
        <v>337423</v>
      </c>
      <c r="B951" t="s">
        <v>1622</v>
      </c>
      <c r="C951" t="s">
        <v>341</v>
      </c>
      <c r="D951" t="s">
        <v>245</v>
      </c>
      <c r="E951" t="s">
        <v>90</v>
      </c>
      <c r="H951" t="s">
        <v>29</v>
      </c>
      <c r="I951" t="s">
        <v>121</v>
      </c>
      <c r="V951" t="s">
        <v>3210</v>
      </c>
      <c r="AB951" t="s">
        <v>3197</v>
      </c>
      <c r="AC951" t="s">
        <v>3197</v>
      </c>
      <c r="AD951" t="s">
        <v>3197</v>
      </c>
      <c r="AE951" t="s">
        <v>3197</v>
      </c>
      <c r="AF951" t="s">
        <v>3197</v>
      </c>
    </row>
    <row r="952" spans="1:32" ht="17.25" customHeight="1" x14ac:dyDescent="0.25">
      <c r="A952">
        <v>337429</v>
      </c>
      <c r="B952" t="s">
        <v>1623</v>
      </c>
      <c r="C952" t="s">
        <v>262</v>
      </c>
      <c r="D952" t="s">
        <v>372</v>
      </c>
      <c r="E952" t="s">
        <v>90</v>
      </c>
      <c r="H952" t="s">
        <v>29</v>
      </c>
      <c r="I952" t="s">
        <v>121</v>
      </c>
      <c r="V952" t="s">
        <v>3210</v>
      </c>
      <c r="AA952" t="s">
        <v>3197</v>
      </c>
      <c r="AB952" t="s">
        <v>3197</v>
      </c>
      <c r="AC952" t="s">
        <v>3197</v>
      </c>
      <c r="AD952" t="s">
        <v>3197</v>
      </c>
      <c r="AE952" t="s">
        <v>3197</v>
      </c>
      <c r="AF952" t="s">
        <v>3197</v>
      </c>
    </row>
    <row r="953" spans="1:32" ht="17.25" customHeight="1" x14ac:dyDescent="0.25">
      <c r="A953">
        <v>337430</v>
      </c>
      <c r="B953" t="s">
        <v>1624</v>
      </c>
      <c r="C953" t="s">
        <v>225</v>
      </c>
      <c r="D953" t="s">
        <v>1625</v>
      </c>
      <c r="E953" t="s">
        <v>90</v>
      </c>
      <c r="H953" t="s">
        <v>29</v>
      </c>
      <c r="I953" t="s">
        <v>121</v>
      </c>
      <c r="V953" t="s">
        <v>3210</v>
      </c>
      <c r="AA953" t="s">
        <v>3197</v>
      </c>
      <c r="AB953" t="s">
        <v>3197</v>
      </c>
      <c r="AC953" t="s">
        <v>3197</v>
      </c>
      <c r="AD953" t="s">
        <v>3197</v>
      </c>
      <c r="AE953" t="s">
        <v>3197</v>
      </c>
      <c r="AF953" t="s">
        <v>3197</v>
      </c>
    </row>
    <row r="954" spans="1:32" ht="17.25" customHeight="1" x14ac:dyDescent="0.25">
      <c r="A954">
        <v>337437</v>
      </c>
      <c r="B954" t="s">
        <v>1628</v>
      </c>
      <c r="C954" t="s">
        <v>242</v>
      </c>
      <c r="D954" t="s">
        <v>979</v>
      </c>
      <c r="E954" t="s">
        <v>90</v>
      </c>
      <c r="H954" t="s">
        <v>29</v>
      </c>
      <c r="I954" t="s">
        <v>121</v>
      </c>
      <c r="V954" t="s">
        <v>3210</v>
      </c>
      <c r="AA954" t="s">
        <v>3197</v>
      </c>
      <c r="AB954" t="s">
        <v>3197</v>
      </c>
      <c r="AC954" t="s">
        <v>3197</v>
      </c>
      <c r="AD954" t="s">
        <v>3197</v>
      </c>
      <c r="AE954" t="s">
        <v>3197</v>
      </c>
      <c r="AF954" t="s">
        <v>3197</v>
      </c>
    </row>
    <row r="955" spans="1:32" ht="17.25" customHeight="1" x14ac:dyDescent="0.25">
      <c r="A955">
        <v>337438</v>
      </c>
      <c r="B955" t="s">
        <v>1987</v>
      </c>
      <c r="C955" t="s">
        <v>244</v>
      </c>
      <c r="D955" t="s">
        <v>332</v>
      </c>
      <c r="E955" t="s">
        <v>90</v>
      </c>
      <c r="H955" t="s">
        <v>29</v>
      </c>
      <c r="I955" t="s">
        <v>121</v>
      </c>
      <c r="V955" t="s">
        <v>3210</v>
      </c>
      <c r="AA955" t="s">
        <v>3197</v>
      </c>
      <c r="AB955" t="s">
        <v>3197</v>
      </c>
      <c r="AC955" t="s">
        <v>3197</v>
      </c>
      <c r="AD955" t="s">
        <v>3197</v>
      </c>
      <c r="AE955" t="s">
        <v>3197</v>
      </c>
      <c r="AF955" t="s">
        <v>3197</v>
      </c>
    </row>
    <row r="956" spans="1:32" ht="17.25" customHeight="1" x14ac:dyDescent="0.25">
      <c r="A956">
        <v>337442</v>
      </c>
      <c r="B956" t="s">
        <v>1988</v>
      </c>
      <c r="C956" t="s">
        <v>1989</v>
      </c>
      <c r="D956" t="s">
        <v>1990</v>
      </c>
      <c r="E956" t="s">
        <v>90</v>
      </c>
      <c r="F956">
        <v>34335</v>
      </c>
      <c r="G956" t="s">
        <v>922</v>
      </c>
      <c r="H956" t="s">
        <v>29</v>
      </c>
      <c r="I956" t="s">
        <v>121</v>
      </c>
      <c r="V956" t="s">
        <v>3210</v>
      </c>
      <c r="AB956" t="s">
        <v>3197</v>
      </c>
      <c r="AC956" t="s">
        <v>3197</v>
      </c>
      <c r="AD956" t="s">
        <v>3197</v>
      </c>
      <c r="AE956" t="s">
        <v>3197</v>
      </c>
      <c r="AF956" t="s">
        <v>3197</v>
      </c>
    </row>
    <row r="957" spans="1:32" ht="17.25" customHeight="1" x14ac:dyDescent="0.25">
      <c r="A957">
        <v>337443</v>
      </c>
      <c r="B957" t="s">
        <v>1629</v>
      </c>
      <c r="C957" t="s">
        <v>1630</v>
      </c>
      <c r="D957" t="s">
        <v>227</v>
      </c>
      <c r="E957" t="s">
        <v>90</v>
      </c>
      <c r="F957">
        <v>32157</v>
      </c>
      <c r="G957" t="s">
        <v>626</v>
      </c>
      <c r="H957" t="s">
        <v>29</v>
      </c>
      <c r="I957" t="s">
        <v>121</v>
      </c>
      <c r="V957" t="s">
        <v>3210</v>
      </c>
      <c r="AB957" t="s">
        <v>3197</v>
      </c>
      <c r="AC957" t="s">
        <v>3197</v>
      </c>
      <c r="AD957" t="s">
        <v>3197</v>
      </c>
      <c r="AE957" t="s">
        <v>3197</v>
      </c>
      <c r="AF957" t="s">
        <v>3197</v>
      </c>
    </row>
    <row r="958" spans="1:32" ht="17.25" customHeight="1" x14ac:dyDescent="0.25">
      <c r="A958">
        <v>337444</v>
      </c>
      <c r="B958" t="s">
        <v>2531</v>
      </c>
      <c r="C958" t="s">
        <v>874</v>
      </c>
      <c r="D958" t="s">
        <v>321</v>
      </c>
      <c r="E958" t="s">
        <v>90</v>
      </c>
      <c r="H958" t="s">
        <v>29</v>
      </c>
      <c r="I958" t="s">
        <v>121</v>
      </c>
      <c r="V958" t="s">
        <v>3210</v>
      </c>
      <c r="AB958" t="s">
        <v>3197</v>
      </c>
      <c r="AC958" t="s">
        <v>3197</v>
      </c>
      <c r="AD958" t="s">
        <v>3197</v>
      </c>
      <c r="AE958" t="s">
        <v>3197</v>
      </c>
      <c r="AF958" t="s">
        <v>3197</v>
      </c>
    </row>
    <row r="959" spans="1:32" ht="17.25" customHeight="1" x14ac:dyDescent="0.25">
      <c r="A959">
        <v>337446</v>
      </c>
      <c r="B959" t="s">
        <v>2015</v>
      </c>
      <c r="C959" t="s">
        <v>2016</v>
      </c>
      <c r="D959" t="s">
        <v>2017</v>
      </c>
      <c r="E959" t="s">
        <v>90</v>
      </c>
      <c r="F959">
        <v>32021</v>
      </c>
      <c r="G959" t="s">
        <v>1827</v>
      </c>
      <c r="H959" t="s">
        <v>29</v>
      </c>
      <c r="I959" t="s">
        <v>121</v>
      </c>
      <c r="V959" t="s">
        <v>3210</v>
      </c>
      <c r="AB959" t="s">
        <v>3197</v>
      </c>
      <c r="AC959" t="s">
        <v>3197</v>
      </c>
      <c r="AD959" t="s">
        <v>3197</v>
      </c>
      <c r="AE959" t="s">
        <v>3197</v>
      </c>
      <c r="AF959" t="s">
        <v>3197</v>
      </c>
    </row>
    <row r="960" spans="1:32" ht="17.25" customHeight="1" x14ac:dyDescent="0.25">
      <c r="A960">
        <v>337448</v>
      </c>
      <c r="B960" t="s">
        <v>1631</v>
      </c>
      <c r="C960" t="s">
        <v>525</v>
      </c>
      <c r="D960" t="s">
        <v>353</v>
      </c>
      <c r="E960" t="s">
        <v>90</v>
      </c>
      <c r="H960" t="s">
        <v>29</v>
      </c>
      <c r="I960" t="s">
        <v>121</v>
      </c>
      <c r="V960" t="s">
        <v>3210</v>
      </c>
      <c r="AA960" t="s">
        <v>3197</v>
      </c>
      <c r="AB960" t="s">
        <v>3197</v>
      </c>
      <c r="AC960" t="s">
        <v>3197</v>
      </c>
      <c r="AD960" t="s">
        <v>3197</v>
      </c>
      <c r="AE960" t="s">
        <v>3197</v>
      </c>
      <c r="AF960" t="s">
        <v>3197</v>
      </c>
    </row>
    <row r="961" spans="1:32" ht="17.25" customHeight="1" x14ac:dyDescent="0.25">
      <c r="A961">
        <v>337449</v>
      </c>
      <c r="B961" t="s">
        <v>1632</v>
      </c>
      <c r="C961" t="s">
        <v>225</v>
      </c>
      <c r="D961" t="s">
        <v>853</v>
      </c>
      <c r="E961" t="s">
        <v>90</v>
      </c>
      <c r="H961" t="s">
        <v>29</v>
      </c>
      <c r="I961" t="s">
        <v>121</v>
      </c>
      <c r="V961" t="s">
        <v>3210</v>
      </c>
      <c r="AA961" t="s">
        <v>3197</v>
      </c>
      <c r="AB961" t="s">
        <v>3197</v>
      </c>
      <c r="AC961" t="s">
        <v>3197</v>
      </c>
      <c r="AD961" t="s">
        <v>3197</v>
      </c>
      <c r="AE961" t="s">
        <v>3197</v>
      </c>
      <c r="AF961" t="s">
        <v>3197</v>
      </c>
    </row>
    <row r="962" spans="1:32" ht="17.25" customHeight="1" x14ac:dyDescent="0.25">
      <c r="A962">
        <v>337451</v>
      </c>
      <c r="B962" t="s">
        <v>1633</v>
      </c>
      <c r="C962" t="s">
        <v>479</v>
      </c>
      <c r="D962" t="s">
        <v>1634</v>
      </c>
      <c r="E962" t="s">
        <v>90</v>
      </c>
      <c r="H962" t="s">
        <v>29</v>
      </c>
      <c r="I962" t="s">
        <v>121</v>
      </c>
      <c r="V962" t="s">
        <v>3210</v>
      </c>
      <c r="AA962" t="s">
        <v>3197</v>
      </c>
      <c r="AB962" t="s">
        <v>3197</v>
      </c>
      <c r="AC962" t="s">
        <v>3197</v>
      </c>
      <c r="AD962" t="s">
        <v>3197</v>
      </c>
      <c r="AE962" t="s">
        <v>3197</v>
      </c>
      <c r="AF962" t="s">
        <v>3197</v>
      </c>
    </row>
    <row r="963" spans="1:32" ht="17.25" customHeight="1" x14ac:dyDescent="0.25">
      <c r="A963">
        <v>337453</v>
      </c>
      <c r="B963" t="s">
        <v>2256</v>
      </c>
      <c r="C963" t="s">
        <v>541</v>
      </c>
      <c r="D963" t="s">
        <v>562</v>
      </c>
      <c r="E963" t="s">
        <v>90</v>
      </c>
      <c r="H963" t="s">
        <v>29</v>
      </c>
      <c r="I963" t="s">
        <v>121</v>
      </c>
      <c r="V963" t="s">
        <v>3210</v>
      </c>
      <c r="AA963" t="s">
        <v>3197</v>
      </c>
      <c r="AB963" t="s">
        <v>3197</v>
      </c>
      <c r="AC963" t="s">
        <v>3197</v>
      </c>
      <c r="AD963" t="s">
        <v>3197</v>
      </c>
      <c r="AE963" t="s">
        <v>3197</v>
      </c>
      <c r="AF963" t="s">
        <v>3197</v>
      </c>
    </row>
    <row r="964" spans="1:32" ht="17.25" customHeight="1" x14ac:dyDescent="0.25">
      <c r="A964">
        <v>337454</v>
      </c>
      <c r="B964" t="s">
        <v>1635</v>
      </c>
      <c r="C964" t="s">
        <v>341</v>
      </c>
      <c r="D964" t="s">
        <v>245</v>
      </c>
      <c r="E964" t="s">
        <v>90</v>
      </c>
      <c r="H964" t="s">
        <v>29</v>
      </c>
      <c r="I964" t="s">
        <v>121</v>
      </c>
      <c r="V964" t="s">
        <v>3210</v>
      </c>
      <c r="AA964" t="s">
        <v>3197</v>
      </c>
      <c r="AB964" t="s">
        <v>3197</v>
      </c>
      <c r="AC964" t="s">
        <v>3197</v>
      </c>
      <c r="AD964" t="s">
        <v>3197</v>
      </c>
      <c r="AE964" t="s">
        <v>3197</v>
      </c>
      <c r="AF964" t="s">
        <v>3197</v>
      </c>
    </row>
    <row r="965" spans="1:32" ht="17.25" customHeight="1" x14ac:dyDescent="0.25">
      <c r="A965">
        <v>337455</v>
      </c>
      <c r="B965" t="s">
        <v>2397</v>
      </c>
      <c r="C965" t="s">
        <v>242</v>
      </c>
      <c r="D965" t="s">
        <v>989</v>
      </c>
      <c r="E965" t="s">
        <v>90</v>
      </c>
      <c r="F965">
        <v>34145</v>
      </c>
      <c r="G965" t="s">
        <v>2197</v>
      </c>
      <c r="H965" t="s">
        <v>29</v>
      </c>
      <c r="I965" t="s">
        <v>121</v>
      </c>
      <c r="V965" t="s">
        <v>3210</v>
      </c>
      <c r="AB965" t="s">
        <v>3197</v>
      </c>
      <c r="AC965" t="s">
        <v>3197</v>
      </c>
      <c r="AD965" t="s">
        <v>3197</v>
      </c>
      <c r="AE965" t="s">
        <v>3197</v>
      </c>
      <c r="AF965" t="s">
        <v>3197</v>
      </c>
    </row>
    <row r="966" spans="1:32" ht="17.25" customHeight="1" x14ac:dyDescent="0.25">
      <c r="A966">
        <v>337458</v>
      </c>
      <c r="B966" t="s">
        <v>2418</v>
      </c>
      <c r="C966" t="s">
        <v>341</v>
      </c>
      <c r="D966" t="s">
        <v>2419</v>
      </c>
      <c r="E966" t="s">
        <v>89</v>
      </c>
      <c r="F966">
        <v>30389</v>
      </c>
      <c r="G966" t="s">
        <v>2420</v>
      </c>
      <c r="H966" t="s">
        <v>29</v>
      </c>
      <c r="I966" t="s">
        <v>121</v>
      </c>
      <c r="V966" t="s">
        <v>3210</v>
      </c>
      <c r="AB966" t="s">
        <v>3197</v>
      </c>
      <c r="AC966" t="s">
        <v>3197</v>
      </c>
      <c r="AD966" t="s">
        <v>3197</v>
      </c>
      <c r="AE966" t="s">
        <v>3197</v>
      </c>
      <c r="AF966" t="s">
        <v>3197</v>
      </c>
    </row>
    <row r="967" spans="1:32" ht="17.25" customHeight="1" x14ac:dyDescent="0.25">
      <c r="A967">
        <v>337461</v>
      </c>
      <c r="B967" t="s">
        <v>532</v>
      </c>
      <c r="C967" t="s">
        <v>359</v>
      </c>
      <c r="D967" t="s">
        <v>469</v>
      </c>
      <c r="E967" t="s">
        <v>90</v>
      </c>
      <c r="H967" t="s">
        <v>29</v>
      </c>
      <c r="I967" t="s">
        <v>121</v>
      </c>
      <c r="V967" t="s">
        <v>3210</v>
      </c>
      <c r="AA967" t="s">
        <v>3197</v>
      </c>
      <c r="AB967" t="s">
        <v>3197</v>
      </c>
      <c r="AC967" t="s">
        <v>3197</v>
      </c>
      <c r="AD967" t="s">
        <v>3197</v>
      </c>
      <c r="AE967" t="s">
        <v>3197</v>
      </c>
      <c r="AF967" t="s">
        <v>3197</v>
      </c>
    </row>
    <row r="968" spans="1:32" ht="17.25" customHeight="1" x14ac:dyDescent="0.25">
      <c r="A968">
        <v>337469</v>
      </c>
      <c r="B968" t="s">
        <v>1991</v>
      </c>
      <c r="C968" t="s">
        <v>541</v>
      </c>
      <c r="D968" t="s">
        <v>1992</v>
      </c>
      <c r="E968" t="s">
        <v>90</v>
      </c>
      <c r="H968" t="s">
        <v>29</v>
      </c>
      <c r="I968" t="s">
        <v>121</v>
      </c>
      <c r="V968" t="s">
        <v>3210</v>
      </c>
      <c r="AA968" t="s">
        <v>3197</v>
      </c>
      <c r="AB968" t="s">
        <v>3197</v>
      </c>
      <c r="AC968" t="s">
        <v>3197</v>
      </c>
      <c r="AD968" t="s">
        <v>3197</v>
      </c>
      <c r="AE968" t="s">
        <v>3197</v>
      </c>
      <c r="AF968" t="s">
        <v>3197</v>
      </c>
    </row>
    <row r="969" spans="1:32" ht="17.25" customHeight="1" x14ac:dyDescent="0.25">
      <c r="A969">
        <v>337471</v>
      </c>
      <c r="B969" t="s">
        <v>1636</v>
      </c>
      <c r="C969" t="s">
        <v>479</v>
      </c>
      <c r="D969" t="s">
        <v>1637</v>
      </c>
      <c r="E969" t="s">
        <v>90</v>
      </c>
      <c r="H969" t="s">
        <v>29</v>
      </c>
      <c r="I969" t="s">
        <v>121</v>
      </c>
      <c r="V969" t="s">
        <v>3210</v>
      </c>
      <c r="AA969" t="s">
        <v>3197</v>
      </c>
      <c r="AB969" t="s">
        <v>3197</v>
      </c>
      <c r="AC969" t="s">
        <v>3197</v>
      </c>
      <c r="AD969" t="s">
        <v>3197</v>
      </c>
      <c r="AE969" t="s">
        <v>3197</v>
      </c>
      <c r="AF969" t="s">
        <v>3197</v>
      </c>
    </row>
    <row r="970" spans="1:32" ht="17.25" customHeight="1" x14ac:dyDescent="0.25">
      <c r="A970">
        <v>337473</v>
      </c>
      <c r="B970" t="s">
        <v>1638</v>
      </c>
      <c r="C970" t="s">
        <v>678</v>
      </c>
      <c r="D970" t="s">
        <v>249</v>
      </c>
      <c r="E970" t="s">
        <v>90</v>
      </c>
      <c r="F970">
        <v>36240</v>
      </c>
      <c r="G970" t="s">
        <v>31</v>
      </c>
      <c r="H970" t="s">
        <v>29</v>
      </c>
      <c r="I970" t="s">
        <v>121</v>
      </c>
      <c r="V970" t="s">
        <v>3210</v>
      </c>
      <c r="AB970" t="s">
        <v>3197</v>
      </c>
      <c r="AC970" t="s">
        <v>3197</v>
      </c>
      <c r="AD970" t="s">
        <v>3197</v>
      </c>
      <c r="AE970" t="s">
        <v>3197</v>
      </c>
      <c r="AF970" t="s">
        <v>3197</v>
      </c>
    </row>
    <row r="971" spans="1:32" ht="17.25" customHeight="1" x14ac:dyDescent="0.25">
      <c r="A971">
        <v>337474</v>
      </c>
      <c r="B971" t="s">
        <v>1639</v>
      </c>
      <c r="C971" t="s">
        <v>233</v>
      </c>
      <c r="D971" t="s">
        <v>691</v>
      </c>
      <c r="E971" t="s">
        <v>90</v>
      </c>
      <c r="H971" t="s">
        <v>29</v>
      </c>
      <c r="I971" t="s">
        <v>121</v>
      </c>
      <c r="V971" t="s">
        <v>3210</v>
      </c>
      <c r="AA971" t="s">
        <v>3197</v>
      </c>
      <c r="AB971" t="s">
        <v>3197</v>
      </c>
      <c r="AC971" t="s">
        <v>3197</v>
      </c>
      <c r="AD971" t="s">
        <v>3197</v>
      </c>
      <c r="AE971" t="s">
        <v>3197</v>
      </c>
      <c r="AF971" t="s">
        <v>3197</v>
      </c>
    </row>
    <row r="972" spans="1:32" ht="17.25" customHeight="1" x14ac:dyDescent="0.25">
      <c r="A972">
        <v>337482</v>
      </c>
      <c r="B972" t="s">
        <v>1640</v>
      </c>
      <c r="C972" t="s">
        <v>341</v>
      </c>
      <c r="D972" t="s">
        <v>947</v>
      </c>
      <c r="E972" t="s">
        <v>89</v>
      </c>
      <c r="F972">
        <v>30184</v>
      </c>
      <c r="G972" t="s">
        <v>1641</v>
      </c>
      <c r="H972" t="s">
        <v>29</v>
      </c>
      <c r="I972" t="s">
        <v>121</v>
      </c>
      <c r="V972" t="s">
        <v>3210</v>
      </c>
      <c r="AB972" t="s">
        <v>3197</v>
      </c>
      <c r="AC972" t="s">
        <v>3197</v>
      </c>
      <c r="AD972" t="s">
        <v>3197</v>
      </c>
      <c r="AE972" t="s">
        <v>3197</v>
      </c>
      <c r="AF972" t="s">
        <v>3197</v>
      </c>
    </row>
    <row r="973" spans="1:32" ht="17.25" customHeight="1" x14ac:dyDescent="0.25">
      <c r="A973">
        <v>337485</v>
      </c>
      <c r="B973" t="s">
        <v>1993</v>
      </c>
      <c r="C973" t="s">
        <v>734</v>
      </c>
      <c r="D973" t="s">
        <v>673</v>
      </c>
      <c r="E973" t="s">
        <v>89</v>
      </c>
      <c r="H973" t="s">
        <v>29</v>
      </c>
      <c r="I973" t="s">
        <v>121</v>
      </c>
      <c r="V973" t="s">
        <v>3210</v>
      </c>
      <c r="AB973" t="s">
        <v>3197</v>
      </c>
      <c r="AC973" t="s">
        <v>3197</v>
      </c>
      <c r="AD973" t="s">
        <v>3197</v>
      </c>
      <c r="AE973" t="s">
        <v>3197</v>
      </c>
      <c r="AF973" t="s">
        <v>3197</v>
      </c>
    </row>
    <row r="974" spans="1:32" ht="17.25" customHeight="1" x14ac:dyDescent="0.25">
      <c r="A974">
        <v>337487</v>
      </c>
      <c r="B974" t="s">
        <v>1642</v>
      </c>
      <c r="C974" t="s">
        <v>225</v>
      </c>
      <c r="D974" t="s">
        <v>1643</v>
      </c>
      <c r="E974" t="s">
        <v>89</v>
      </c>
      <c r="H974" t="s">
        <v>29</v>
      </c>
      <c r="I974" t="s">
        <v>121</v>
      </c>
      <c r="V974" t="s">
        <v>3210</v>
      </c>
      <c r="AA974" t="s">
        <v>3197</v>
      </c>
      <c r="AB974" t="s">
        <v>3197</v>
      </c>
      <c r="AC974" t="s">
        <v>3197</v>
      </c>
      <c r="AD974" t="s">
        <v>3197</v>
      </c>
      <c r="AE974" t="s">
        <v>3197</v>
      </c>
      <c r="AF974" t="s">
        <v>3197</v>
      </c>
    </row>
    <row r="975" spans="1:32" ht="17.25" customHeight="1" x14ac:dyDescent="0.25">
      <c r="A975">
        <v>337492</v>
      </c>
      <c r="B975" t="s">
        <v>1994</v>
      </c>
      <c r="C975" t="s">
        <v>262</v>
      </c>
      <c r="D975" t="s">
        <v>427</v>
      </c>
      <c r="E975" t="s">
        <v>89</v>
      </c>
      <c r="F975">
        <v>35686</v>
      </c>
      <c r="G975" t="s">
        <v>796</v>
      </c>
      <c r="H975" t="s">
        <v>29</v>
      </c>
      <c r="I975" t="s">
        <v>121</v>
      </c>
      <c r="V975" t="s">
        <v>3210</v>
      </c>
      <c r="AB975" t="s">
        <v>3197</v>
      </c>
      <c r="AC975" t="s">
        <v>3197</v>
      </c>
      <c r="AD975" t="s">
        <v>3197</v>
      </c>
      <c r="AE975" t="s">
        <v>3197</v>
      </c>
      <c r="AF975" t="s">
        <v>3197</v>
      </c>
    </row>
    <row r="976" spans="1:32" ht="17.25" customHeight="1" x14ac:dyDescent="0.25">
      <c r="A976">
        <v>337493</v>
      </c>
      <c r="B976" t="s">
        <v>1644</v>
      </c>
      <c r="C976" t="s">
        <v>753</v>
      </c>
      <c r="D976" t="s">
        <v>305</v>
      </c>
      <c r="E976" t="s">
        <v>89</v>
      </c>
      <c r="H976" t="s">
        <v>29</v>
      </c>
      <c r="I976" t="s">
        <v>121</v>
      </c>
      <c r="V976" t="s">
        <v>3210</v>
      </c>
      <c r="AA976" t="s">
        <v>3197</v>
      </c>
      <c r="AB976" t="s">
        <v>3197</v>
      </c>
      <c r="AC976" t="s">
        <v>3197</v>
      </c>
      <c r="AD976" t="s">
        <v>3197</v>
      </c>
      <c r="AE976" t="s">
        <v>3197</v>
      </c>
      <c r="AF976" t="s">
        <v>3197</v>
      </c>
    </row>
    <row r="977" spans="1:32" ht="17.25" customHeight="1" x14ac:dyDescent="0.25">
      <c r="A977">
        <v>337494</v>
      </c>
      <c r="B977" t="s">
        <v>1645</v>
      </c>
      <c r="C977" t="s">
        <v>258</v>
      </c>
      <c r="D977" t="s">
        <v>466</v>
      </c>
      <c r="E977" t="s">
        <v>89</v>
      </c>
      <c r="H977" t="s">
        <v>29</v>
      </c>
      <c r="I977" t="s">
        <v>121</v>
      </c>
      <c r="V977" t="s">
        <v>3210</v>
      </c>
      <c r="AA977" t="s">
        <v>3197</v>
      </c>
      <c r="AB977" t="s">
        <v>3197</v>
      </c>
      <c r="AC977" t="s">
        <v>3197</v>
      </c>
      <c r="AD977" t="s">
        <v>3197</v>
      </c>
      <c r="AE977" t="s">
        <v>3197</v>
      </c>
      <c r="AF977" t="s">
        <v>3197</v>
      </c>
    </row>
    <row r="978" spans="1:32" ht="17.25" customHeight="1" x14ac:dyDescent="0.25">
      <c r="A978">
        <v>337502</v>
      </c>
      <c r="B978" t="s">
        <v>2402</v>
      </c>
      <c r="C978" t="s">
        <v>262</v>
      </c>
      <c r="D978" t="s">
        <v>2403</v>
      </c>
      <c r="E978" t="s">
        <v>89</v>
      </c>
      <c r="F978">
        <v>34342</v>
      </c>
      <c r="G978" t="s">
        <v>31</v>
      </c>
      <c r="H978" t="s">
        <v>29</v>
      </c>
      <c r="I978" t="s">
        <v>121</v>
      </c>
      <c r="V978" t="s">
        <v>3210</v>
      </c>
      <c r="AB978" t="s">
        <v>3197</v>
      </c>
      <c r="AC978" t="s">
        <v>3197</v>
      </c>
      <c r="AD978" t="s">
        <v>3197</v>
      </c>
      <c r="AE978" t="s">
        <v>3197</v>
      </c>
      <c r="AF978" t="s">
        <v>3197</v>
      </c>
    </row>
    <row r="979" spans="1:32" ht="17.25" customHeight="1" x14ac:dyDescent="0.25">
      <c r="A979">
        <v>337515</v>
      </c>
      <c r="B979" t="s">
        <v>2346</v>
      </c>
      <c r="C979" t="s">
        <v>361</v>
      </c>
      <c r="D979" t="s">
        <v>807</v>
      </c>
      <c r="E979" t="s">
        <v>89</v>
      </c>
      <c r="H979" t="s">
        <v>29</v>
      </c>
      <c r="I979" t="s">
        <v>121</v>
      </c>
      <c r="V979" t="s">
        <v>3210</v>
      </c>
      <c r="AA979" t="s">
        <v>3197</v>
      </c>
      <c r="AB979" t="s">
        <v>3197</v>
      </c>
      <c r="AC979" t="s">
        <v>3197</v>
      </c>
      <c r="AD979" t="s">
        <v>3197</v>
      </c>
      <c r="AE979" t="s">
        <v>3197</v>
      </c>
      <c r="AF979" t="s">
        <v>3197</v>
      </c>
    </row>
    <row r="980" spans="1:32" ht="17.25" customHeight="1" x14ac:dyDescent="0.25">
      <c r="A980">
        <v>337516</v>
      </c>
      <c r="B980" t="s">
        <v>1646</v>
      </c>
      <c r="C980" t="s">
        <v>242</v>
      </c>
      <c r="D980" t="s">
        <v>1647</v>
      </c>
      <c r="E980" t="s">
        <v>89</v>
      </c>
      <c r="H980" t="s">
        <v>29</v>
      </c>
      <c r="I980" t="s">
        <v>121</v>
      </c>
      <c r="V980" t="s">
        <v>3210</v>
      </c>
      <c r="AA980" t="s">
        <v>3197</v>
      </c>
      <c r="AB980" t="s">
        <v>3197</v>
      </c>
      <c r="AC980" t="s">
        <v>3197</v>
      </c>
      <c r="AD980" t="s">
        <v>3197</v>
      </c>
      <c r="AE980" t="s">
        <v>3197</v>
      </c>
      <c r="AF980" t="s">
        <v>3197</v>
      </c>
    </row>
    <row r="981" spans="1:32" ht="17.25" customHeight="1" x14ac:dyDescent="0.25">
      <c r="A981">
        <v>337517</v>
      </c>
      <c r="B981" t="s">
        <v>1648</v>
      </c>
      <c r="C981" t="s">
        <v>379</v>
      </c>
      <c r="D981" t="s">
        <v>1114</v>
      </c>
      <c r="E981" t="s">
        <v>89</v>
      </c>
      <c r="H981" t="s">
        <v>29</v>
      </c>
      <c r="I981" t="s">
        <v>121</v>
      </c>
      <c r="V981" t="s">
        <v>3210</v>
      </c>
      <c r="AA981" t="s">
        <v>3197</v>
      </c>
      <c r="AB981" t="s">
        <v>3197</v>
      </c>
      <c r="AC981" t="s">
        <v>3197</v>
      </c>
      <c r="AD981" t="s">
        <v>3197</v>
      </c>
      <c r="AE981" t="s">
        <v>3197</v>
      </c>
      <c r="AF981" t="s">
        <v>3197</v>
      </c>
    </row>
    <row r="982" spans="1:32" ht="17.25" customHeight="1" x14ac:dyDescent="0.25">
      <c r="A982">
        <v>337518</v>
      </c>
      <c r="B982" t="s">
        <v>1649</v>
      </c>
      <c r="C982" t="s">
        <v>471</v>
      </c>
      <c r="D982" t="s">
        <v>1650</v>
      </c>
      <c r="E982" t="s">
        <v>89</v>
      </c>
      <c r="H982" t="s">
        <v>29</v>
      </c>
      <c r="I982" t="s">
        <v>121</v>
      </c>
      <c r="V982" t="s">
        <v>3210</v>
      </c>
      <c r="AA982" t="s">
        <v>3197</v>
      </c>
      <c r="AB982" t="s">
        <v>3197</v>
      </c>
      <c r="AC982" t="s">
        <v>3197</v>
      </c>
      <c r="AD982" t="s">
        <v>3197</v>
      </c>
      <c r="AE982" t="s">
        <v>3197</v>
      </c>
      <c r="AF982" t="s">
        <v>3197</v>
      </c>
    </row>
    <row r="983" spans="1:32" ht="17.25" customHeight="1" x14ac:dyDescent="0.25">
      <c r="A983">
        <v>337524</v>
      </c>
      <c r="B983" t="s">
        <v>2507</v>
      </c>
      <c r="C983" t="s">
        <v>349</v>
      </c>
      <c r="D983" t="s">
        <v>419</v>
      </c>
      <c r="E983" t="s">
        <v>89</v>
      </c>
      <c r="F983">
        <v>29356</v>
      </c>
      <c r="G983" t="s">
        <v>31</v>
      </c>
      <c r="H983" t="s">
        <v>29</v>
      </c>
      <c r="I983" t="s">
        <v>121</v>
      </c>
      <c r="V983" t="s">
        <v>3210</v>
      </c>
      <c r="AB983" t="s">
        <v>3197</v>
      </c>
      <c r="AC983" t="s">
        <v>3197</v>
      </c>
      <c r="AD983" t="s">
        <v>3197</v>
      </c>
      <c r="AE983" t="s">
        <v>3197</v>
      </c>
      <c r="AF983" t="s">
        <v>3197</v>
      </c>
    </row>
    <row r="984" spans="1:32" ht="17.25" customHeight="1" x14ac:dyDescent="0.25">
      <c r="A984">
        <v>337528</v>
      </c>
      <c r="B984" t="s">
        <v>1995</v>
      </c>
      <c r="C984" t="s">
        <v>262</v>
      </c>
      <c r="D984" t="s">
        <v>429</v>
      </c>
      <c r="E984" t="s">
        <v>89</v>
      </c>
      <c r="H984" t="s">
        <v>29</v>
      </c>
      <c r="I984" t="s">
        <v>121</v>
      </c>
      <c r="V984" t="s">
        <v>3210</v>
      </c>
      <c r="AB984" t="s">
        <v>3197</v>
      </c>
      <c r="AC984" t="s">
        <v>3197</v>
      </c>
      <c r="AD984" t="s">
        <v>3197</v>
      </c>
      <c r="AE984" t="s">
        <v>3197</v>
      </c>
      <c r="AF984" t="s">
        <v>3197</v>
      </c>
    </row>
    <row r="985" spans="1:32" ht="17.25" customHeight="1" x14ac:dyDescent="0.25">
      <c r="A985">
        <v>337529</v>
      </c>
      <c r="B985" t="s">
        <v>2460</v>
      </c>
      <c r="C985" t="s">
        <v>2191</v>
      </c>
      <c r="D985" t="s">
        <v>295</v>
      </c>
      <c r="E985" t="s">
        <v>89</v>
      </c>
      <c r="H985" t="s">
        <v>29</v>
      </c>
      <c r="I985" t="s">
        <v>121</v>
      </c>
      <c r="V985" t="s">
        <v>3210</v>
      </c>
      <c r="AD985" t="s">
        <v>3197</v>
      </c>
      <c r="AE985" t="s">
        <v>3197</v>
      </c>
      <c r="AF985" t="s">
        <v>3197</v>
      </c>
    </row>
    <row r="986" spans="1:32" ht="17.25" customHeight="1" x14ac:dyDescent="0.25">
      <c r="A986">
        <v>337530</v>
      </c>
      <c r="B986" t="s">
        <v>2046</v>
      </c>
      <c r="C986" t="s">
        <v>337</v>
      </c>
      <c r="D986" t="s">
        <v>2047</v>
      </c>
      <c r="E986" t="s">
        <v>89</v>
      </c>
      <c r="H986" t="s">
        <v>29</v>
      </c>
      <c r="I986" t="s">
        <v>121</v>
      </c>
      <c r="V986" t="s">
        <v>3210</v>
      </c>
      <c r="AA986" t="s">
        <v>3197</v>
      </c>
      <c r="AB986" t="s">
        <v>3197</v>
      </c>
      <c r="AC986" t="s">
        <v>3197</v>
      </c>
      <c r="AD986" t="s">
        <v>3197</v>
      </c>
      <c r="AE986" t="s">
        <v>3197</v>
      </c>
      <c r="AF986" t="s">
        <v>3197</v>
      </c>
    </row>
    <row r="987" spans="1:32" ht="17.25" customHeight="1" x14ac:dyDescent="0.25">
      <c r="A987">
        <v>337535</v>
      </c>
      <c r="B987" t="s">
        <v>1652</v>
      </c>
      <c r="C987" t="s">
        <v>444</v>
      </c>
      <c r="D987" t="s">
        <v>1653</v>
      </c>
      <c r="E987" t="s">
        <v>89</v>
      </c>
      <c r="H987" t="s">
        <v>29</v>
      </c>
      <c r="I987" t="s">
        <v>121</v>
      </c>
      <c r="V987" t="s">
        <v>3210</v>
      </c>
      <c r="AA987" t="s">
        <v>3197</v>
      </c>
      <c r="AB987" t="s">
        <v>3197</v>
      </c>
      <c r="AC987" t="s">
        <v>3197</v>
      </c>
      <c r="AD987" t="s">
        <v>3197</v>
      </c>
      <c r="AE987" t="s">
        <v>3197</v>
      </c>
      <c r="AF987" t="s">
        <v>3197</v>
      </c>
    </row>
    <row r="988" spans="1:32" ht="17.25" customHeight="1" x14ac:dyDescent="0.25">
      <c r="A988">
        <v>337536</v>
      </c>
      <c r="B988" t="s">
        <v>2153</v>
      </c>
      <c r="C988" t="s">
        <v>2154</v>
      </c>
      <c r="D988" t="s">
        <v>302</v>
      </c>
      <c r="E988" t="s">
        <v>89</v>
      </c>
      <c r="H988" t="s">
        <v>29</v>
      </c>
      <c r="I988" t="s">
        <v>121</v>
      </c>
      <c r="V988" t="s">
        <v>3210</v>
      </c>
      <c r="AB988" t="s">
        <v>3197</v>
      </c>
      <c r="AC988" t="s">
        <v>3197</v>
      </c>
      <c r="AD988" t="s">
        <v>3197</v>
      </c>
      <c r="AE988" t="s">
        <v>3197</v>
      </c>
      <c r="AF988" t="s">
        <v>3197</v>
      </c>
    </row>
    <row r="989" spans="1:32" ht="17.25" customHeight="1" x14ac:dyDescent="0.25">
      <c r="A989">
        <v>337540</v>
      </c>
      <c r="B989" t="s">
        <v>2020</v>
      </c>
      <c r="C989" t="s">
        <v>290</v>
      </c>
      <c r="D989" t="s">
        <v>2021</v>
      </c>
      <c r="E989" t="s">
        <v>90</v>
      </c>
      <c r="F989">
        <v>33826</v>
      </c>
      <c r="G989" t="s">
        <v>2022</v>
      </c>
      <c r="H989" t="s">
        <v>29</v>
      </c>
      <c r="I989" t="s">
        <v>121</v>
      </c>
      <c r="V989" t="s">
        <v>3210</v>
      </c>
      <c r="AB989" t="s">
        <v>3197</v>
      </c>
      <c r="AC989" t="s">
        <v>3197</v>
      </c>
      <c r="AD989" t="s">
        <v>3197</v>
      </c>
      <c r="AE989" t="s">
        <v>3197</v>
      </c>
      <c r="AF989" t="s">
        <v>3197</v>
      </c>
    </row>
    <row r="990" spans="1:32" ht="17.25" customHeight="1" x14ac:dyDescent="0.25">
      <c r="A990">
        <v>337544</v>
      </c>
      <c r="B990" t="s">
        <v>2405</v>
      </c>
      <c r="C990" t="s">
        <v>262</v>
      </c>
      <c r="D990" t="s">
        <v>2406</v>
      </c>
      <c r="E990" t="s">
        <v>90</v>
      </c>
      <c r="F990">
        <v>35459</v>
      </c>
      <c r="G990" t="s">
        <v>31</v>
      </c>
      <c r="H990" t="s">
        <v>29</v>
      </c>
      <c r="I990" t="s">
        <v>121</v>
      </c>
      <c r="V990" t="s">
        <v>3210</v>
      </c>
      <c r="AC990" t="s">
        <v>3197</v>
      </c>
      <c r="AD990" t="s">
        <v>3197</v>
      </c>
      <c r="AE990" t="s">
        <v>3197</v>
      </c>
      <c r="AF990" t="s">
        <v>3197</v>
      </c>
    </row>
    <row r="991" spans="1:32" ht="17.25" customHeight="1" x14ac:dyDescent="0.25">
      <c r="A991">
        <v>337546</v>
      </c>
      <c r="B991" t="s">
        <v>2461</v>
      </c>
      <c r="C991" t="s">
        <v>225</v>
      </c>
      <c r="D991" t="s">
        <v>2462</v>
      </c>
      <c r="E991" t="s">
        <v>90</v>
      </c>
      <c r="H991" t="s">
        <v>29</v>
      </c>
      <c r="I991" t="s">
        <v>121</v>
      </c>
      <c r="V991" t="s">
        <v>3210</v>
      </c>
      <c r="AF991" t="s">
        <v>3197</v>
      </c>
    </row>
    <row r="992" spans="1:32" ht="17.25" customHeight="1" x14ac:dyDescent="0.25">
      <c r="A992">
        <v>337548</v>
      </c>
      <c r="B992" t="s">
        <v>1654</v>
      </c>
      <c r="C992" t="s">
        <v>326</v>
      </c>
      <c r="D992" t="s">
        <v>305</v>
      </c>
      <c r="E992" t="s">
        <v>90</v>
      </c>
      <c r="H992" t="s">
        <v>29</v>
      </c>
      <c r="I992" t="s">
        <v>121</v>
      </c>
      <c r="V992" t="s">
        <v>3210</v>
      </c>
      <c r="AA992" t="s">
        <v>3197</v>
      </c>
      <c r="AB992" t="s">
        <v>3197</v>
      </c>
      <c r="AC992" t="s">
        <v>3197</v>
      </c>
      <c r="AD992" t="s">
        <v>3197</v>
      </c>
      <c r="AE992" t="s">
        <v>3197</v>
      </c>
      <c r="AF992" t="s">
        <v>3197</v>
      </c>
    </row>
    <row r="993" spans="1:32" ht="17.25" customHeight="1" x14ac:dyDescent="0.25">
      <c r="A993">
        <v>337556</v>
      </c>
      <c r="B993" t="s">
        <v>1655</v>
      </c>
      <c r="C993" t="s">
        <v>222</v>
      </c>
      <c r="D993" t="s">
        <v>842</v>
      </c>
      <c r="E993" t="s">
        <v>90</v>
      </c>
      <c r="H993" t="s">
        <v>29</v>
      </c>
      <c r="I993" t="s">
        <v>121</v>
      </c>
      <c r="V993" t="s">
        <v>3210</v>
      </c>
      <c r="AA993" t="s">
        <v>3197</v>
      </c>
      <c r="AB993" t="s">
        <v>3197</v>
      </c>
      <c r="AC993" t="s">
        <v>3197</v>
      </c>
      <c r="AD993" t="s">
        <v>3197</v>
      </c>
      <c r="AE993" t="s">
        <v>3197</v>
      </c>
      <c r="AF993" t="s">
        <v>3197</v>
      </c>
    </row>
    <row r="994" spans="1:32" ht="17.25" customHeight="1" x14ac:dyDescent="0.25">
      <c r="A994">
        <v>337560</v>
      </c>
      <c r="B994" t="s">
        <v>2466</v>
      </c>
      <c r="C994" t="s">
        <v>387</v>
      </c>
      <c r="D994" t="s">
        <v>2306</v>
      </c>
      <c r="E994" t="s">
        <v>89</v>
      </c>
      <c r="F994">
        <v>29395</v>
      </c>
      <c r="G994" t="s">
        <v>2467</v>
      </c>
      <c r="H994" t="s">
        <v>29</v>
      </c>
      <c r="I994" t="s">
        <v>121</v>
      </c>
      <c r="V994" t="s">
        <v>3210</v>
      </c>
      <c r="AB994" t="s">
        <v>3197</v>
      </c>
      <c r="AC994" t="s">
        <v>3197</v>
      </c>
      <c r="AD994" t="s">
        <v>3197</v>
      </c>
      <c r="AE994" t="s">
        <v>3197</v>
      </c>
      <c r="AF994" t="s">
        <v>3197</v>
      </c>
    </row>
    <row r="995" spans="1:32" ht="17.25" customHeight="1" x14ac:dyDescent="0.25">
      <c r="A995">
        <v>337562</v>
      </c>
      <c r="B995" t="s">
        <v>1656</v>
      </c>
      <c r="C995" t="s">
        <v>341</v>
      </c>
      <c r="D995" t="s">
        <v>889</v>
      </c>
      <c r="E995" t="s">
        <v>90</v>
      </c>
      <c r="H995" t="s">
        <v>29</v>
      </c>
      <c r="I995" t="s">
        <v>121</v>
      </c>
      <c r="V995" t="s">
        <v>3210</v>
      </c>
      <c r="AA995" t="s">
        <v>3197</v>
      </c>
      <c r="AB995" t="s">
        <v>3197</v>
      </c>
      <c r="AC995" t="s">
        <v>3197</v>
      </c>
      <c r="AD995" t="s">
        <v>3197</v>
      </c>
      <c r="AE995" t="s">
        <v>3197</v>
      </c>
      <c r="AF995" t="s">
        <v>3197</v>
      </c>
    </row>
    <row r="996" spans="1:32" ht="17.25" customHeight="1" x14ac:dyDescent="0.25">
      <c r="A996">
        <v>337566</v>
      </c>
      <c r="B996" t="s">
        <v>1657</v>
      </c>
      <c r="C996" t="s">
        <v>311</v>
      </c>
      <c r="D996" t="s">
        <v>495</v>
      </c>
      <c r="E996" t="s">
        <v>90</v>
      </c>
      <c r="H996" t="s">
        <v>29</v>
      </c>
      <c r="I996" t="s">
        <v>121</v>
      </c>
      <c r="V996" t="s">
        <v>3210</v>
      </c>
      <c r="AA996" t="s">
        <v>3197</v>
      </c>
      <c r="AB996" t="s">
        <v>3197</v>
      </c>
      <c r="AC996" t="s">
        <v>3197</v>
      </c>
      <c r="AD996" t="s">
        <v>3197</v>
      </c>
      <c r="AE996" t="s">
        <v>3197</v>
      </c>
      <c r="AF996" t="s">
        <v>3197</v>
      </c>
    </row>
    <row r="997" spans="1:32" ht="17.25" customHeight="1" x14ac:dyDescent="0.25">
      <c r="A997">
        <v>337582</v>
      </c>
      <c r="B997" t="s">
        <v>1658</v>
      </c>
      <c r="C997" t="s">
        <v>908</v>
      </c>
      <c r="D997" t="s">
        <v>1659</v>
      </c>
      <c r="E997" t="s">
        <v>90</v>
      </c>
      <c r="H997" t="s">
        <v>29</v>
      </c>
      <c r="I997" t="s">
        <v>121</v>
      </c>
      <c r="V997" t="s">
        <v>3210</v>
      </c>
      <c r="AA997" t="s">
        <v>3197</v>
      </c>
      <c r="AB997" t="s">
        <v>3197</v>
      </c>
      <c r="AC997" t="s">
        <v>3197</v>
      </c>
      <c r="AD997" t="s">
        <v>3197</v>
      </c>
      <c r="AE997" t="s">
        <v>3197</v>
      </c>
      <c r="AF997" t="s">
        <v>3197</v>
      </c>
    </row>
    <row r="998" spans="1:32" ht="17.25" customHeight="1" x14ac:dyDescent="0.25">
      <c r="A998">
        <v>337585</v>
      </c>
      <c r="B998" t="s">
        <v>2257</v>
      </c>
      <c r="C998" t="s">
        <v>442</v>
      </c>
      <c r="D998" t="s">
        <v>283</v>
      </c>
      <c r="E998" t="s">
        <v>90</v>
      </c>
      <c r="H998" t="s">
        <v>29</v>
      </c>
      <c r="I998" t="s">
        <v>121</v>
      </c>
      <c r="V998" t="s">
        <v>3210</v>
      </c>
      <c r="AA998" t="s">
        <v>3197</v>
      </c>
      <c r="AB998" t="s">
        <v>3197</v>
      </c>
      <c r="AC998" t="s">
        <v>3197</v>
      </c>
      <c r="AD998" t="s">
        <v>3197</v>
      </c>
      <c r="AE998" t="s">
        <v>3197</v>
      </c>
      <c r="AF998" t="s">
        <v>3197</v>
      </c>
    </row>
    <row r="999" spans="1:32" ht="17.25" customHeight="1" x14ac:dyDescent="0.25">
      <c r="A999">
        <v>337587</v>
      </c>
      <c r="B999" t="s">
        <v>1996</v>
      </c>
      <c r="C999" t="s">
        <v>636</v>
      </c>
      <c r="D999" t="s">
        <v>889</v>
      </c>
      <c r="E999" t="s">
        <v>90</v>
      </c>
      <c r="H999" t="s">
        <v>29</v>
      </c>
      <c r="I999" t="s">
        <v>121</v>
      </c>
      <c r="V999" t="s">
        <v>3210</v>
      </c>
      <c r="AA999" t="s">
        <v>3197</v>
      </c>
      <c r="AB999" t="s">
        <v>3197</v>
      </c>
      <c r="AC999" t="s">
        <v>3197</v>
      </c>
      <c r="AD999" t="s">
        <v>3197</v>
      </c>
      <c r="AE999" t="s">
        <v>3197</v>
      </c>
      <c r="AF999" t="s">
        <v>3197</v>
      </c>
    </row>
    <row r="1000" spans="1:32" ht="17.25" customHeight="1" x14ac:dyDescent="0.25">
      <c r="A1000">
        <v>337590</v>
      </c>
      <c r="B1000" t="s">
        <v>1660</v>
      </c>
      <c r="C1000" t="s">
        <v>430</v>
      </c>
      <c r="D1000" t="s">
        <v>404</v>
      </c>
      <c r="E1000" t="s">
        <v>90</v>
      </c>
      <c r="H1000" t="s">
        <v>29</v>
      </c>
      <c r="I1000" t="s">
        <v>121</v>
      </c>
      <c r="V1000" t="s">
        <v>3210</v>
      </c>
      <c r="AA1000" t="s">
        <v>3197</v>
      </c>
      <c r="AB1000" t="s">
        <v>3197</v>
      </c>
      <c r="AC1000" t="s">
        <v>3197</v>
      </c>
      <c r="AD1000" t="s">
        <v>3197</v>
      </c>
      <c r="AE1000" t="s">
        <v>3197</v>
      </c>
      <c r="AF1000" t="s">
        <v>3197</v>
      </c>
    </row>
    <row r="1001" spans="1:32" ht="17.25" customHeight="1" x14ac:dyDescent="0.25">
      <c r="A1001">
        <v>337595</v>
      </c>
      <c r="B1001" t="s">
        <v>1661</v>
      </c>
      <c r="C1001" t="s">
        <v>275</v>
      </c>
      <c r="D1001" t="s">
        <v>436</v>
      </c>
      <c r="E1001" t="s">
        <v>90</v>
      </c>
      <c r="H1001" t="s">
        <v>29</v>
      </c>
      <c r="I1001" t="s">
        <v>121</v>
      </c>
      <c r="V1001" t="s">
        <v>3210</v>
      </c>
      <c r="AA1001" t="s">
        <v>3197</v>
      </c>
      <c r="AB1001" t="s">
        <v>3197</v>
      </c>
      <c r="AC1001" t="s">
        <v>3197</v>
      </c>
      <c r="AD1001" t="s">
        <v>3197</v>
      </c>
      <c r="AE1001" t="s">
        <v>3197</v>
      </c>
      <c r="AF1001" t="s">
        <v>3197</v>
      </c>
    </row>
    <row r="1002" spans="1:32" ht="17.25" customHeight="1" x14ac:dyDescent="0.25">
      <c r="A1002">
        <v>337600</v>
      </c>
      <c r="B1002" t="s">
        <v>2181</v>
      </c>
      <c r="C1002" t="s">
        <v>479</v>
      </c>
      <c r="D1002" t="s">
        <v>2182</v>
      </c>
      <c r="E1002" t="s">
        <v>90</v>
      </c>
      <c r="H1002" t="s">
        <v>29</v>
      </c>
      <c r="I1002" t="s">
        <v>121</v>
      </c>
      <c r="V1002" t="s">
        <v>3210</v>
      </c>
      <c r="AA1002" t="s">
        <v>3197</v>
      </c>
      <c r="AB1002" t="s">
        <v>3197</v>
      </c>
      <c r="AC1002" t="s">
        <v>3197</v>
      </c>
      <c r="AD1002" t="s">
        <v>3197</v>
      </c>
      <c r="AE1002" t="s">
        <v>3197</v>
      </c>
      <c r="AF1002" t="s">
        <v>3197</v>
      </c>
    </row>
    <row r="1003" spans="1:32" ht="17.25" customHeight="1" x14ac:dyDescent="0.25">
      <c r="A1003">
        <v>337602</v>
      </c>
      <c r="B1003" t="s">
        <v>2165</v>
      </c>
      <c r="C1003" t="s">
        <v>225</v>
      </c>
      <c r="D1003" t="s">
        <v>2166</v>
      </c>
      <c r="E1003" t="s">
        <v>90</v>
      </c>
      <c r="F1003">
        <v>35066</v>
      </c>
      <c r="G1003" t="s">
        <v>553</v>
      </c>
      <c r="H1003" t="s">
        <v>29</v>
      </c>
      <c r="I1003" t="s">
        <v>121</v>
      </c>
      <c r="V1003" t="s">
        <v>3210</v>
      </c>
      <c r="AB1003" t="s">
        <v>3197</v>
      </c>
      <c r="AC1003" t="s">
        <v>3197</v>
      </c>
      <c r="AD1003" t="s">
        <v>3197</v>
      </c>
      <c r="AE1003" t="s">
        <v>3197</v>
      </c>
      <c r="AF1003" t="s">
        <v>3197</v>
      </c>
    </row>
    <row r="1004" spans="1:32" ht="17.25" customHeight="1" x14ac:dyDescent="0.25">
      <c r="A1004">
        <v>337606</v>
      </c>
      <c r="B1004" t="s">
        <v>959</v>
      </c>
      <c r="C1004" t="s">
        <v>497</v>
      </c>
      <c r="D1004" t="s">
        <v>296</v>
      </c>
      <c r="E1004" t="s">
        <v>90</v>
      </c>
      <c r="H1004" t="s">
        <v>29</v>
      </c>
      <c r="I1004" t="s">
        <v>121</v>
      </c>
      <c r="V1004" t="s">
        <v>3210</v>
      </c>
      <c r="AA1004" t="s">
        <v>3197</v>
      </c>
      <c r="AB1004" t="s">
        <v>3197</v>
      </c>
      <c r="AC1004" t="s">
        <v>3197</v>
      </c>
      <c r="AD1004" t="s">
        <v>3197</v>
      </c>
      <c r="AE1004" t="s">
        <v>3197</v>
      </c>
      <c r="AF1004" t="s">
        <v>3197</v>
      </c>
    </row>
    <row r="1005" spans="1:32" ht="17.25" customHeight="1" x14ac:dyDescent="0.25">
      <c r="A1005">
        <v>337611</v>
      </c>
      <c r="B1005" t="s">
        <v>1662</v>
      </c>
      <c r="C1005" t="s">
        <v>904</v>
      </c>
      <c r="D1005" t="s">
        <v>296</v>
      </c>
      <c r="E1005" t="s">
        <v>90</v>
      </c>
      <c r="H1005" t="s">
        <v>29</v>
      </c>
      <c r="I1005" t="s">
        <v>121</v>
      </c>
      <c r="V1005" t="s">
        <v>3210</v>
      </c>
      <c r="AA1005" t="s">
        <v>3197</v>
      </c>
      <c r="AB1005" t="s">
        <v>3197</v>
      </c>
      <c r="AC1005" t="s">
        <v>3197</v>
      </c>
      <c r="AD1005" t="s">
        <v>3197</v>
      </c>
      <c r="AE1005" t="s">
        <v>3197</v>
      </c>
      <c r="AF1005" t="s">
        <v>3197</v>
      </c>
    </row>
    <row r="1006" spans="1:32" ht="17.25" customHeight="1" x14ac:dyDescent="0.25">
      <c r="A1006">
        <v>337624</v>
      </c>
      <c r="B1006" t="s">
        <v>2048</v>
      </c>
      <c r="C1006" t="s">
        <v>497</v>
      </c>
      <c r="D1006" t="s">
        <v>355</v>
      </c>
      <c r="E1006" t="s">
        <v>90</v>
      </c>
      <c r="F1006">
        <v>33239</v>
      </c>
      <c r="G1006" t="s">
        <v>735</v>
      </c>
      <c r="H1006" t="s">
        <v>29</v>
      </c>
      <c r="I1006" t="s">
        <v>121</v>
      </c>
      <c r="V1006" t="s">
        <v>3210</v>
      </c>
      <c r="AB1006" t="s">
        <v>3197</v>
      </c>
      <c r="AC1006" t="s">
        <v>3197</v>
      </c>
      <c r="AD1006" t="s">
        <v>3197</v>
      </c>
      <c r="AE1006" t="s">
        <v>3197</v>
      </c>
      <c r="AF1006" t="s">
        <v>3197</v>
      </c>
    </row>
    <row r="1007" spans="1:32" ht="17.25" customHeight="1" x14ac:dyDescent="0.25">
      <c r="A1007">
        <v>337625</v>
      </c>
      <c r="B1007" t="s">
        <v>1663</v>
      </c>
      <c r="C1007" t="s">
        <v>598</v>
      </c>
      <c r="D1007" t="s">
        <v>1664</v>
      </c>
      <c r="E1007" t="s">
        <v>90</v>
      </c>
      <c r="H1007" t="s">
        <v>29</v>
      </c>
      <c r="I1007" t="s">
        <v>121</v>
      </c>
      <c r="V1007" t="s">
        <v>3210</v>
      </c>
      <c r="AA1007" t="s">
        <v>3197</v>
      </c>
      <c r="AB1007" t="s">
        <v>3197</v>
      </c>
      <c r="AC1007" t="s">
        <v>3197</v>
      </c>
      <c r="AD1007" t="s">
        <v>3197</v>
      </c>
      <c r="AE1007" t="s">
        <v>3197</v>
      </c>
      <c r="AF1007" t="s">
        <v>3197</v>
      </c>
    </row>
    <row r="1008" spans="1:32" ht="17.25" customHeight="1" x14ac:dyDescent="0.25">
      <c r="A1008">
        <v>337628</v>
      </c>
      <c r="B1008" t="s">
        <v>1665</v>
      </c>
      <c r="C1008" t="s">
        <v>262</v>
      </c>
      <c r="D1008" t="s">
        <v>1666</v>
      </c>
      <c r="E1008" t="s">
        <v>90</v>
      </c>
      <c r="F1008">
        <v>34851</v>
      </c>
      <c r="G1008" t="s">
        <v>743</v>
      </c>
      <c r="H1008" t="s">
        <v>29</v>
      </c>
      <c r="I1008" t="s">
        <v>121</v>
      </c>
      <c r="V1008" t="s">
        <v>3210</v>
      </c>
      <c r="AB1008" t="s">
        <v>3197</v>
      </c>
      <c r="AC1008" t="s">
        <v>3197</v>
      </c>
      <c r="AD1008" t="s">
        <v>3197</v>
      </c>
      <c r="AE1008" t="s">
        <v>3197</v>
      </c>
      <c r="AF1008" t="s">
        <v>3197</v>
      </c>
    </row>
    <row r="1009" spans="1:32" ht="17.25" customHeight="1" x14ac:dyDescent="0.25">
      <c r="A1009">
        <v>337634</v>
      </c>
      <c r="B1009" t="s">
        <v>2407</v>
      </c>
      <c r="C1009" t="s">
        <v>301</v>
      </c>
      <c r="D1009" t="s">
        <v>956</v>
      </c>
      <c r="E1009" t="s">
        <v>90</v>
      </c>
      <c r="H1009" t="s">
        <v>29</v>
      </c>
      <c r="I1009" t="s">
        <v>121</v>
      </c>
      <c r="V1009" t="s">
        <v>3210</v>
      </c>
      <c r="AA1009" t="s">
        <v>3197</v>
      </c>
      <c r="AB1009" t="s">
        <v>3197</v>
      </c>
      <c r="AC1009" t="s">
        <v>3197</v>
      </c>
      <c r="AD1009" t="s">
        <v>3197</v>
      </c>
      <c r="AE1009" t="s">
        <v>3197</v>
      </c>
      <c r="AF1009" t="s">
        <v>3197</v>
      </c>
    </row>
    <row r="1010" spans="1:32" ht="17.25" customHeight="1" x14ac:dyDescent="0.25">
      <c r="A1010">
        <v>337637</v>
      </c>
      <c r="B1010" t="s">
        <v>1667</v>
      </c>
      <c r="C1010" t="s">
        <v>262</v>
      </c>
      <c r="D1010" t="s">
        <v>438</v>
      </c>
      <c r="E1010" t="s">
        <v>90</v>
      </c>
      <c r="H1010" t="s">
        <v>29</v>
      </c>
      <c r="I1010" t="s">
        <v>121</v>
      </c>
      <c r="V1010" t="s">
        <v>3210</v>
      </c>
      <c r="AA1010" t="s">
        <v>3197</v>
      </c>
      <c r="AB1010" t="s">
        <v>3197</v>
      </c>
      <c r="AC1010" t="s">
        <v>3197</v>
      </c>
      <c r="AD1010" t="s">
        <v>3197</v>
      </c>
      <c r="AE1010" t="s">
        <v>3197</v>
      </c>
      <c r="AF1010" t="s">
        <v>3197</v>
      </c>
    </row>
    <row r="1011" spans="1:32" ht="17.25" customHeight="1" x14ac:dyDescent="0.25">
      <c r="A1011">
        <v>337643</v>
      </c>
      <c r="B1011" t="s">
        <v>2155</v>
      </c>
      <c r="C1011" t="s">
        <v>474</v>
      </c>
      <c r="D1011" t="s">
        <v>323</v>
      </c>
      <c r="E1011" t="s">
        <v>89</v>
      </c>
      <c r="F1011">
        <v>29105</v>
      </c>
      <c r="G1011" t="s">
        <v>31</v>
      </c>
      <c r="H1011" t="s">
        <v>29</v>
      </c>
      <c r="I1011" t="s">
        <v>121</v>
      </c>
      <c r="V1011" t="s">
        <v>3210</v>
      </c>
      <c r="AB1011" t="s">
        <v>3197</v>
      </c>
      <c r="AC1011" t="s">
        <v>3197</v>
      </c>
      <c r="AD1011" t="s">
        <v>3197</v>
      </c>
      <c r="AE1011" t="s">
        <v>3197</v>
      </c>
      <c r="AF1011" t="s">
        <v>3197</v>
      </c>
    </row>
    <row r="1012" spans="1:32" ht="17.25" customHeight="1" x14ac:dyDescent="0.25">
      <c r="A1012">
        <v>337644</v>
      </c>
      <c r="B1012" t="s">
        <v>1668</v>
      </c>
      <c r="C1012" t="s">
        <v>379</v>
      </c>
      <c r="D1012" t="s">
        <v>322</v>
      </c>
      <c r="E1012" t="s">
        <v>90</v>
      </c>
      <c r="H1012" t="s">
        <v>29</v>
      </c>
      <c r="I1012" t="s">
        <v>121</v>
      </c>
      <c r="V1012" t="s">
        <v>3210</v>
      </c>
      <c r="AA1012" t="s">
        <v>3197</v>
      </c>
      <c r="AB1012" t="s">
        <v>3197</v>
      </c>
      <c r="AC1012" t="s">
        <v>3197</v>
      </c>
      <c r="AD1012" t="s">
        <v>3197</v>
      </c>
      <c r="AE1012" t="s">
        <v>3197</v>
      </c>
      <c r="AF1012" t="s">
        <v>3197</v>
      </c>
    </row>
    <row r="1013" spans="1:32" ht="17.25" customHeight="1" x14ac:dyDescent="0.25">
      <c r="A1013">
        <v>337656</v>
      </c>
      <c r="B1013" t="s">
        <v>2408</v>
      </c>
      <c r="C1013" t="s">
        <v>636</v>
      </c>
      <c r="D1013" t="s">
        <v>891</v>
      </c>
      <c r="E1013" t="s">
        <v>90</v>
      </c>
      <c r="F1013">
        <v>32456</v>
      </c>
      <c r="G1013" t="s">
        <v>2409</v>
      </c>
      <c r="H1013" t="s">
        <v>29</v>
      </c>
      <c r="I1013" t="s">
        <v>121</v>
      </c>
      <c r="V1013" t="s">
        <v>3210</v>
      </c>
      <c r="AD1013" t="s">
        <v>3197</v>
      </c>
      <c r="AE1013" t="s">
        <v>3197</v>
      </c>
      <c r="AF1013" t="s">
        <v>3197</v>
      </c>
    </row>
    <row r="1014" spans="1:32" ht="17.25" customHeight="1" x14ac:dyDescent="0.25">
      <c r="A1014">
        <v>337659</v>
      </c>
      <c r="B1014" t="s">
        <v>2468</v>
      </c>
      <c r="C1014" t="s">
        <v>291</v>
      </c>
      <c r="D1014" t="s">
        <v>277</v>
      </c>
      <c r="E1014" t="s">
        <v>89</v>
      </c>
      <c r="F1014">
        <v>25284</v>
      </c>
      <c r="G1014" t="s">
        <v>31</v>
      </c>
      <c r="H1014" t="s">
        <v>29</v>
      </c>
      <c r="I1014" t="s">
        <v>121</v>
      </c>
      <c r="V1014" t="s">
        <v>3210</v>
      </c>
      <c r="AB1014" t="s">
        <v>3197</v>
      </c>
      <c r="AC1014" t="s">
        <v>3197</v>
      </c>
      <c r="AD1014" t="s">
        <v>3197</v>
      </c>
      <c r="AE1014" t="s">
        <v>3197</v>
      </c>
      <c r="AF1014" t="s">
        <v>3197</v>
      </c>
    </row>
    <row r="1015" spans="1:32" ht="17.25" customHeight="1" x14ac:dyDescent="0.25">
      <c r="A1015">
        <v>337667</v>
      </c>
      <c r="B1015" t="s">
        <v>1671</v>
      </c>
      <c r="C1015" t="s">
        <v>328</v>
      </c>
      <c r="D1015" t="s">
        <v>1672</v>
      </c>
      <c r="E1015" t="s">
        <v>90</v>
      </c>
      <c r="F1015">
        <v>32410</v>
      </c>
      <c r="G1015" t="s">
        <v>31</v>
      </c>
      <c r="H1015" t="s">
        <v>29</v>
      </c>
      <c r="I1015" t="s">
        <v>121</v>
      </c>
      <c r="V1015" t="s">
        <v>3210</v>
      </c>
      <c r="AB1015" t="s">
        <v>3197</v>
      </c>
      <c r="AC1015" t="s">
        <v>3197</v>
      </c>
      <c r="AD1015" t="s">
        <v>3197</v>
      </c>
      <c r="AE1015" t="s">
        <v>3197</v>
      </c>
      <c r="AF1015" t="s">
        <v>3197</v>
      </c>
    </row>
    <row r="1016" spans="1:32" ht="17.25" customHeight="1" x14ac:dyDescent="0.25">
      <c r="A1016">
        <v>337668</v>
      </c>
      <c r="B1016" t="s">
        <v>2505</v>
      </c>
      <c r="C1016" t="s">
        <v>480</v>
      </c>
      <c r="D1016" t="s">
        <v>391</v>
      </c>
      <c r="E1016" t="s">
        <v>90</v>
      </c>
      <c r="H1016" t="s">
        <v>29</v>
      </c>
      <c r="I1016" t="s">
        <v>121</v>
      </c>
      <c r="V1016" t="s">
        <v>3210</v>
      </c>
      <c r="AB1016" t="s">
        <v>3197</v>
      </c>
      <c r="AC1016" t="s">
        <v>3197</v>
      </c>
      <c r="AD1016" t="s">
        <v>3197</v>
      </c>
      <c r="AE1016" t="s">
        <v>3197</v>
      </c>
      <c r="AF1016" t="s">
        <v>3197</v>
      </c>
    </row>
    <row r="1017" spans="1:32" ht="17.25" customHeight="1" x14ac:dyDescent="0.25">
      <c r="A1017">
        <v>337670</v>
      </c>
      <c r="B1017" t="s">
        <v>2276</v>
      </c>
      <c r="C1017" t="s">
        <v>258</v>
      </c>
      <c r="D1017" t="s">
        <v>596</v>
      </c>
      <c r="E1017" t="s">
        <v>90</v>
      </c>
      <c r="H1017" t="s">
        <v>29</v>
      </c>
      <c r="I1017" t="s">
        <v>121</v>
      </c>
      <c r="V1017" t="s">
        <v>3210</v>
      </c>
      <c r="AA1017" t="s">
        <v>3197</v>
      </c>
      <c r="AB1017" t="s">
        <v>3197</v>
      </c>
      <c r="AC1017" t="s">
        <v>3197</v>
      </c>
      <c r="AD1017" t="s">
        <v>3197</v>
      </c>
      <c r="AE1017" t="s">
        <v>3197</v>
      </c>
      <c r="AF1017" t="s">
        <v>3197</v>
      </c>
    </row>
    <row r="1018" spans="1:32" ht="17.25" customHeight="1" x14ac:dyDescent="0.25">
      <c r="A1018">
        <v>337672</v>
      </c>
      <c r="B1018" t="s">
        <v>1673</v>
      </c>
      <c r="C1018" t="s">
        <v>474</v>
      </c>
      <c r="D1018" t="s">
        <v>298</v>
      </c>
      <c r="E1018" t="s">
        <v>89</v>
      </c>
      <c r="H1018" t="s">
        <v>29</v>
      </c>
      <c r="I1018" t="s">
        <v>121</v>
      </c>
      <c r="V1018" t="s">
        <v>3210</v>
      </c>
      <c r="AA1018" t="s">
        <v>3197</v>
      </c>
      <c r="AB1018" t="s">
        <v>3197</v>
      </c>
      <c r="AC1018" t="s">
        <v>3197</v>
      </c>
      <c r="AD1018" t="s">
        <v>3197</v>
      </c>
      <c r="AE1018" t="s">
        <v>3197</v>
      </c>
      <c r="AF1018" t="s">
        <v>3197</v>
      </c>
    </row>
    <row r="1019" spans="1:32" ht="17.25" customHeight="1" x14ac:dyDescent="0.25">
      <c r="A1019">
        <v>337673</v>
      </c>
      <c r="B1019" t="s">
        <v>2277</v>
      </c>
      <c r="C1019" t="s">
        <v>231</v>
      </c>
      <c r="D1019" t="s">
        <v>2278</v>
      </c>
      <c r="E1019" t="s">
        <v>89</v>
      </c>
      <c r="F1019">
        <v>36532</v>
      </c>
      <c r="G1019" t="s">
        <v>2279</v>
      </c>
      <c r="H1019" t="s">
        <v>29</v>
      </c>
      <c r="I1019" t="s">
        <v>121</v>
      </c>
      <c r="V1019" t="s">
        <v>3210</v>
      </c>
      <c r="AB1019" t="s">
        <v>3197</v>
      </c>
      <c r="AC1019" t="s">
        <v>3197</v>
      </c>
      <c r="AD1019" t="s">
        <v>3197</v>
      </c>
      <c r="AE1019" t="s">
        <v>3197</v>
      </c>
      <c r="AF1019" t="s">
        <v>3197</v>
      </c>
    </row>
    <row r="1020" spans="1:32" ht="17.25" customHeight="1" x14ac:dyDescent="0.25">
      <c r="A1020">
        <v>337674</v>
      </c>
      <c r="B1020" t="s">
        <v>2269</v>
      </c>
      <c r="C1020" t="s">
        <v>1142</v>
      </c>
      <c r="D1020" t="s">
        <v>355</v>
      </c>
      <c r="E1020" t="s">
        <v>90</v>
      </c>
      <c r="F1020">
        <v>33239</v>
      </c>
      <c r="G1020" t="s">
        <v>609</v>
      </c>
      <c r="H1020" t="s">
        <v>29</v>
      </c>
      <c r="I1020" t="s">
        <v>121</v>
      </c>
      <c r="J1020" t="s">
        <v>1081</v>
      </c>
      <c r="L1020" t="s">
        <v>74</v>
      </c>
      <c r="V1020" t="s">
        <v>3210</v>
      </c>
      <c r="AE1020" t="s">
        <v>3197</v>
      </c>
      <c r="AF1020" t="s">
        <v>3197</v>
      </c>
    </row>
    <row r="1021" spans="1:32" ht="17.25" customHeight="1" x14ac:dyDescent="0.25">
      <c r="A1021">
        <v>337677</v>
      </c>
      <c r="B1021" t="s">
        <v>1674</v>
      </c>
      <c r="C1021" t="s">
        <v>791</v>
      </c>
      <c r="D1021" t="s">
        <v>427</v>
      </c>
      <c r="E1021" t="s">
        <v>89</v>
      </c>
      <c r="H1021" t="s">
        <v>29</v>
      </c>
      <c r="I1021" t="s">
        <v>121</v>
      </c>
      <c r="V1021" t="s">
        <v>3210</v>
      </c>
      <c r="AA1021" t="s">
        <v>3197</v>
      </c>
      <c r="AB1021" t="s">
        <v>3197</v>
      </c>
      <c r="AC1021" t="s">
        <v>3197</v>
      </c>
      <c r="AD1021" t="s">
        <v>3197</v>
      </c>
      <c r="AE1021" t="s">
        <v>3197</v>
      </c>
      <c r="AF1021" t="s">
        <v>3197</v>
      </c>
    </row>
    <row r="1022" spans="1:32" ht="17.25" customHeight="1" x14ac:dyDescent="0.25">
      <c r="A1022">
        <v>337680</v>
      </c>
      <c r="B1022" t="s">
        <v>2494</v>
      </c>
      <c r="C1022" t="s">
        <v>272</v>
      </c>
      <c r="D1022" t="s">
        <v>579</v>
      </c>
      <c r="E1022" t="s">
        <v>89</v>
      </c>
      <c r="H1022" t="s">
        <v>29</v>
      </c>
      <c r="I1022" t="s">
        <v>121</v>
      </c>
      <c r="V1022" t="s">
        <v>3210</v>
      </c>
      <c r="AB1022" t="s">
        <v>3197</v>
      </c>
      <c r="AC1022" t="s">
        <v>3197</v>
      </c>
      <c r="AD1022" t="s">
        <v>3197</v>
      </c>
      <c r="AE1022" t="s">
        <v>3197</v>
      </c>
      <c r="AF1022" t="s">
        <v>3197</v>
      </c>
    </row>
    <row r="1023" spans="1:32" ht="17.25" customHeight="1" x14ac:dyDescent="0.25">
      <c r="A1023">
        <v>337681</v>
      </c>
      <c r="B1023" t="s">
        <v>2506</v>
      </c>
      <c r="C1023" t="s">
        <v>963</v>
      </c>
      <c r="D1023" t="s">
        <v>226</v>
      </c>
      <c r="E1023" t="s">
        <v>90</v>
      </c>
      <c r="F1023">
        <v>32530</v>
      </c>
      <c r="G1023" t="s">
        <v>31</v>
      </c>
      <c r="H1023" t="s">
        <v>29</v>
      </c>
      <c r="I1023" t="s">
        <v>121</v>
      </c>
      <c r="V1023" t="s">
        <v>3210</v>
      </c>
      <c r="AB1023" t="s">
        <v>3197</v>
      </c>
      <c r="AC1023" t="s">
        <v>3197</v>
      </c>
      <c r="AD1023" t="s">
        <v>3197</v>
      </c>
      <c r="AE1023" t="s">
        <v>3197</v>
      </c>
      <c r="AF1023" t="s">
        <v>3197</v>
      </c>
    </row>
    <row r="1024" spans="1:32" ht="17.25" customHeight="1" x14ac:dyDescent="0.25">
      <c r="A1024">
        <v>337684</v>
      </c>
      <c r="B1024" t="s">
        <v>1675</v>
      </c>
      <c r="C1024" t="s">
        <v>634</v>
      </c>
      <c r="D1024" t="s">
        <v>1676</v>
      </c>
      <c r="E1024" t="s">
        <v>89</v>
      </c>
      <c r="F1024">
        <v>36606</v>
      </c>
      <c r="G1024" t="s">
        <v>909</v>
      </c>
      <c r="H1024" t="s">
        <v>29</v>
      </c>
      <c r="I1024" t="s">
        <v>121</v>
      </c>
      <c r="V1024" t="s">
        <v>3210</v>
      </c>
      <c r="AB1024" t="s">
        <v>3197</v>
      </c>
      <c r="AC1024" t="s">
        <v>3197</v>
      </c>
      <c r="AD1024" t="s">
        <v>3197</v>
      </c>
      <c r="AE1024" t="s">
        <v>3197</v>
      </c>
      <c r="AF1024" t="s">
        <v>3197</v>
      </c>
    </row>
    <row r="1025" spans="1:32" ht="17.25" customHeight="1" x14ac:dyDescent="0.25">
      <c r="A1025">
        <v>337686</v>
      </c>
      <c r="B1025" t="s">
        <v>2258</v>
      </c>
      <c r="C1025" t="s">
        <v>248</v>
      </c>
      <c r="D1025" t="s">
        <v>2259</v>
      </c>
      <c r="E1025" t="s">
        <v>89</v>
      </c>
      <c r="H1025" t="s">
        <v>29</v>
      </c>
      <c r="I1025" t="s">
        <v>121</v>
      </c>
      <c r="V1025" t="s">
        <v>3210</v>
      </c>
      <c r="AA1025" t="s">
        <v>3197</v>
      </c>
      <c r="AB1025" t="s">
        <v>3197</v>
      </c>
      <c r="AC1025" t="s">
        <v>3197</v>
      </c>
      <c r="AD1025" t="s">
        <v>3197</v>
      </c>
      <c r="AE1025" t="s">
        <v>3197</v>
      </c>
      <c r="AF1025" t="s">
        <v>3197</v>
      </c>
    </row>
    <row r="1026" spans="1:32" ht="17.25" customHeight="1" x14ac:dyDescent="0.25">
      <c r="A1026">
        <v>337687</v>
      </c>
      <c r="B1026" t="s">
        <v>2167</v>
      </c>
      <c r="C1026" t="s">
        <v>1825</v>
      </c>
      <c r="D1026" t="s">
        <v>2168</v>
      </c>
      <c r="E1026" t="s">
        <v>89</v>
      </c>
      <c r="H1026" t="s">
        <v>29</v>
      </c>
      <c r="I1026" t="s">
        <v>121</v>
      </c>
      <c r="V1026" t="s">
        <v>3210</v>
      </c>
      <c r="AA1026" t="s">
        <v>3197</v>
      </c>
      <c r="AB1026" t="s">
        <v>3197</v>
      </c>
      <c r="AC1026" t="s">
        <v>3197</v>
      </c>
      <c r="AD1026" t="s">
        <v>3197</v>
      </c>
      <c r="AE1026" t="s">
        <v>3197</v>
      </c>
      <c r="AF1026" t="s">
        <v>3197</v>
      </c>
    </row>
    <row r="1027" spans="1:32" ht="17.25" customHeight="1" x14ac:dyDescent="0.25">
      <c r="A1027">
        <v>337688</v>
      </c>
      <c r="B1027" t="s">
        <v>1677</v>
      </c>
      <c r="C1027" t="s">
        <v>1678</v>
      </c>
      <c r="D1027" t="s">
        <v>758</v>
      </c>
      <c r="E1027" t="s">
        <v>89</v>
      </c>
      <c r="H1027" t="s">
        <v>29</v>
      </c>
      <c r="I1027" t="s">
        <v>121</v>
      </c>
      <c r="V1027" t="s">
        <v>3210</v>
      </c>
      <c r="AA1027" t="s">
        <v>3197</v>
      </c>
      <c r="AB1027" t="s">
        <v>3197</v>
      </c>
      <c r="AC1027" t="s">
        <v>3197</v>
      </c>
      <c r="AD1027" t="s">
        <v>3197</v>
      </c>
      <c r="AE1027" t="s">
        <v>3197</v>
      </c>
      <c r="AF1027" t="s">
        <v>3197</v>
      </c>
    </row>
    <row r="1028" spans="1:32" ht="17.25" customHeight="1" x14ac:dyDescent="0.25">
      <c r="A1028">
        <v>337689</v>
      </c>
      <c r="B1028" t="s">
        <v>2187</v>
      </c>
      <c r="C1028" t="s">
        <v>291</v>
      </c>
      <c r="D1028" t="s">
        <v>2188</v>
      </c>
      <c r="E1028" t="s">
        <v>89</v>
      </c>
      <c r="H1028" t="s">
        <v>29</v>
      </c>
      <c r="I1028" t="s">
        <v>121</v>
      </c>
      <c r="V1028" t="s">
        <v>3210</v>
      </c>
      <c r="AA1028" t="s">
        <v>3197</v>
      </c>
      <c r="AB1028" t="s">
        <v>3197</v>
      </c>
      <c r="AC1028" t="s">
        <v>3197</v>
      </c>
      <c r="AD1028" t="s">
        <v>3197</v>
      </c>
      <c r="AE1028" t="s">
        <v>3197</v>
      </c>
      <c r="AF1028" t="s">
        <v>3197</v>
      </c>
    </row>
    <row r="1029" spans="1:32" ht="17.25" customHeight="1" x14ac:dyDescent="0.25">
      <c r="A1029">
        <v>337691</v>
      </c>
      <c r="B1029" t="s">
        <v>2024</v>
      </c>
      <c r="C1029" t="s">
        <v>326</v>
      </c>
      <c r="D1029" t="s">
        <v>2025</v>
      </c>
      <c r="E1029" t="s">
        <v>89</v>
      </c>
      <c r="H1029" t="s">
        <v>29</v>
      </c>
      <c r="I1029" t="s">
        <v>121</v>
      </c>
      <c r="V1029" t="s">
        <v>3210</v>
      </c>
      <c r="AC1029" t="s">
        <v>3197</v>
      </c>
      <c r="AD1029" t="s">
        <v>3197</v>
      </c>
      <c r="AE1029" t="s">
        <v>3197</v>
      </c>
      <c r="AF1029" t="s">
        <v>3197</v>
      </c>
    </row>
    <row r="1030" spans="1:32" ht="17.25" customHeight="1" x14ac:dyDescent="0.25">
      <c r="A1030">
        <v>337694</v>
      </c>
      <c r="B1030" t="s">
        <v>1679</v>
      </c>
      <c r="C1030" t="s">
        <v>258</v>
      </c>
      <c r="D1030" t="s">
        <v>416</v>
      </c>
      <c r="E1030" t="s">
        <v>89</v>
      </c>
      <c r="H1030" t="s">
        <v>29</v>
      </c>
      <c r="I1030" t="s">
        <v>121</v>
      </c>
      <c r="V1030" t="s">
        <v>3210</v>
      </c>
      <c r="AA1030" t="s">
        <v>3197</v>
      </c>
      <c r="AB1030" t="s">
        <v>3197</v>
      </c>
      <c r="AC1030" t="s">
        <v>3197</v>
      </c>
      <c r="AD1030" t="s">
        <v>3197</v>
      </c>
      <c r="AE1030" t="s">
        <v>3197</v>
      </c>
      <c r="AF1030" t="s">
        <v>3197</v>
      </c>
    </row>
    <row r="1031" spans="1:32" ht="17.25" customHeight="1" x14ac:dyDescent="0.25">
      <c r="A1031">
        <v>337696</v>
      </c>
      <c r="B1031" t="s">
        <v>2283</v>
      </c>
      <c r="C1031" t="s">
        <v>222</v>
      </c>
      <c r="D1031" t="s">
        <v>406</v>
      </c>
      <c r="E1031" t="s">
        <v>89</v>
      </c>
      <c r="H1031" t="s">
        <v>29</v>
      </c>
      <c r="I1031" t="s">
        <v>121</v>
      </c>
      <c r="V1031" t="s">
        <v>3210</v>
      </c>
      <c r="AA1031" t="s">
        <v>3197</v>
      </c>
      <c r="AB1031" t="s">
        <v>3197</v>
      </c>
      <c r="AC1031" t="s">
        <v>3197</v>
      </c>
      <c r="AD1031" t="s">
        <v>3197</v>
      </c>
      <c r="AE1031" t="s">
        <v>3197</v>
      </c>
      <c r="AF1031" t="s">
        <v>3197</v>
      </c>
    </row>
    <row r="1032" spans="1:32" ht="17.25" customHeight="1" x14ac:dyDescent="0.25">
      <c r="A1032">
        <v>337699</v>
      </c>
      <c r="B1032" t="s">
        <v>1680</v>
      </c>
      <c r="C1032" t="s">
        <v>225</v>
      </c>
      <c r="D1032" t="s">
        <v>295</v>
      </c>
      <c r="E1032" t="s">
        <v>89</v>
      </c>
      <c r="H1032" t="s">
        <v>29</v>
      </c>
      <c r="I1032" t="s">
        <v>121</v>
      </c>
      <c r="V1032" t="s">
        <v>3210</v>
      </c>
      <c r="AB1032" t="s">
        <v>3197</v>
      </c>
      <c r="AC1032" t="s">
        <v>3197</v>
      </c>
      <c r="AD1032" t="s">
        <v>3197</v>
      </c>
      <c r="AE1032" t="s">
        <v>3197</v>
      </c>
      <c r="AF1032" t="s">
        <v>3197</v>
      </c>
    </row>
    <row r="1033" spans="1:32" ht="17.25" customHeight="1" x14ac:dyDescent="0.25">
      <c r="A1033">
        <v>337710</v>
      </c>
      <c r="B1033" t="s">
        <v>1683</v>
      </c>
      <c r="C1033" t="s">
        <v>334</v>
      </c>
      <c r="D1033" t="s">
        <v>1684</v>
      </c>
      <c r="E1033" t="s">
        <v>89</v>
      </c>
      <c r="H1033" t="s">
        <v>29</v>
      </c>
      <c r="I1033" t="s">
        <v>121</v>
      </c>
      <c r="V1033" t="s">
        <v>3210</v>
      </c>
      <c r="AA1033" t="s">
        <v>3197</v>
      </c>
      <c r="AB1033" t="s">
        <v>3197</v>
      </c>
      <c r="AC1033" t="s">
        <v>3197</v>
      </c>
      <c r="AD1033" t="s">
        <v>3197</v>
      </c>
      <c r="AE1033" t="s">
        <v>3197</v>
      </c>
      <c r="AF1033" t="s">
        <v>3197</v>
      </c>
    </row>
    <row r="1034" spans="1:32" ht="17.25" customHeight="1" x14ac:dyDescent="0.25">
      <c r="A1034">
        <v>337711</v>
      </c>
      <c r="B1034" t="s">
        <v>2026</v>
      </c>
      <c r="C1034" t="s">
        <v>850</v>
      </c>
      <c r="D1034" t="s">
        <v>2027</v>
      </c>
      <c r="E1034" t="s">
        <v>89</v>
      </c>
      <c r="H1034" t="s">
        <v>29</v>
      </c>
      <c r="I1034" t="s">
        <v>121</v>
      </c>
      <c r="V1034" t="s">
        <v>3210</v>
      </c>
      <c r="AA1034" t="s">
        <v>3197</v>
      </c>
      <c r="AB1034" t="s">
        <v>3197</v>
      </c>
      <c r="AC1034" t="s">
        <v>3197</v>
      </c>
      <c r="AD1034" t="s">
        <v>3197</v>
      </c>
      <c r="AE1034" t="s">
        <v>3197</v>
      </c>
      <c r="AF1034" t="s">
        <v>3197</v>
      </c>
    </row>
    <row r="1035" spans="1:32" ht="17.25" customHeight="1" x14ac:dyDescent="0.25">
      <c r="A1035">
        <v>337720</v>
      </c>
      <c r="B1035" t="s">
        <v>2539</v>
      </c>
      <c r="C1035" t="s">
        <v>1124</v>
      </c>
      <c r="D1035" t="s">
        <v>835</v>
      </c>
      <c r="E1035" t="s">
        <v>90</v>
      </c>
      <c r="F1035">
        <v>29952</v>
      </c>
      <c r="G1035" t="s">
        <v>2540</v>
      </c>
      <c r="H1035" t="s">
        <v>29</v>
      </c>
      <c r="I1035" t="s">
        <v>121</v>
      </c>
      <c r="V1035" t="s">
        <v>3210</v>
      </c>
      <c r="AB1035" t="s">
        <v>3197</v>
      </c>
      <c r="AC1035" t="s">
        <v>3197</v>
      </c>
      <c r="AD1035" t="s">
        <v>3197</v>
      </c>
      <c r="AE1035" t="s">
        <v>3197</v>
      </c>
      <c r="AF1035" t="s">
        <v>3197</v>
      </c>
    </row>
    <row r="1036" spans="1:32" ht="17.25" customHeight="1" x14ac:dyDescent="0.25">
      <c r="A1036">
        <v>337726</v>
      </c>
      <c r="B1036" t="s">
        <v>1686</v>
      </c>
      <c r="C1036" t="s">
        <v>258</v>
      </c>
      <c r="D1036" t="s">
        <v>1687</v>
      </c>
      <c r="E1036" t="s">
        <v>90</v>
      </c>
      <c r="F1036">
        <v>35703</v>
      </c>
      <c r="G1036" t="s">
        <v>31</v>
      </c>
      <c r="H1036" t="s">
        <v>29</v>
      </c>
      <c r="I1036" t="s">
        <v>121</v>
      </c>
      <c r="V1036" t="s">
        <v>3210</v>
      </c>
      <c r="AB1036" t="s">
        <v>3197</v>
      </c>
      <c r="AC1036" t="s">
        <v>3197</v>
      </c>
      <c r="AD1036" t="s">
        <v>3197</v>
      </c>
      <c r="AE1036" t="s">
        <v>3197</v>
      </c>
      <c r="AF1036" t="s">
        <v>3197</v>
      </c>
    </row>
    <row r="1037" spans="1:32" ht="17.25" customHeight="1" x14ac:dyDescent="0.25">
      <c r="A1037">
        <v>337730</v>
      </c>
      <c r="B1037" t="s">
        <v>1688</v>
      </c>
      <c r="C1037" t="s">
        <v>291</v>
      </c>
      <c r="D1037" t="s">
        <v>1689</v>
      </c>
      <c r="E1037" t="s">
        <v>90</v>
      </c>
      <c r="H1037" t="s">
        <v>29</v>
      </c>
      <c r="I1037" t="s">
        <v>121</v>
      </c>
      <c r="V1037" t="s">
        <v>3210</v>
      </c>
      <c r="AA1037" t="s">
        <v>3197</v>
      </c>
      <c r="AB1037" t="s">
        <v>3197</v>
      </c>
      <c r="AC1037" t="s">
        <v>3197</v>
      </c>
      <c r="AD1037" t="s">
        <v>3197</v>
      </c>
      <c r="AE1037" t="s">
        <v>3197</v>
      </c>
      <c r="AF1037" t="s">
        <v>3197</v>
      </c>
    </row>
    <row r="1038" spans="1:32" ht="17.25" customHeight="1" x14ac:dyDescent="0.25">
      <c r="A1038">
        <v>337735</v>
      </c>
      <c r="B1038" t="s">
        <v>1690</v>
      </c>
      <c r="C1038" t="s">
        <v>258</v>
      </c>
      <c r="D1038" t="s">
        <v>695</v>
      </c>
      <c r="E1038" t="s">
        <v>90</v>
      </c>
      <c r="H1038" t="s">
        <v>29</v>
      </c>
      <c r="I1038" t="s">
        <v>121</v>
      </c>
      <c r="V1038" t="s">
        <v>3210</v>
      </c>
      <c r="AA1038" t="s">
        <v>3197</v>
      </c>
      <c r="AB1038" t="s">
        <v>3197</v>
      </c>
      <c r="AC1038" t="s">
        <v>3197</v>
      </c>
      <c r="AD1038" t="s">
        <v>3197</v>
      </c>
      <c r="AE1038" t="s">
        <v>3197</v>
      </c>
      <c r="AF1038" t="s">
        <v>3197</v>
      </c>
    </row>
    <row r="1039" spans="1:32" ht="17.25" customHeight="1" x14ac:dyDescent="0.25">
      <c r="A1039">
        <v>337740</v>
      </c>
      <c r="B1039" t="s">
        <v>2028</v>
      </c>
      <c r="C1039" t="s">
        <v>565</v>
      </c>
      <c r="D1039" t="s">
        <v>764</v>
      </c>
      <c r="E1039" t="s">
        <v>89</v>
      </c>
      <c r="H1039" t="s">
        <v>29</v>
      </c>
      <c r="I1039" t="s">
        <v>121</v>
      </c>
      <c r="V1039" t="s">
        <v>3210</v>
      </c>
      <c r="AA1039" t="s">
        <v>3197</v>
      </c>
      <c r="AB1039" t="s">
        <v>3197</v>
      </c>
      <c r="AC1039" t="s">
        <v>3197</v>
      </c>
      <c r="AD1039" t="s">
        <v>3197</v>
      </c>
      <c r="AE1039" t="s">
        <v>3197</v>
      </c>
      <c r="AF1039" t="s">
        <v>3197</v>
      </c>
    </row>
    <row r="1040" spans="1:32" ht="17.25" customHeight="1" x14ac:dyDescent="0.25">
      <c r="A1040">
        <v>337741</v>
      </c>
      <c r="B1040" t="s">
        <v>1997</v>
      </c>
      <c r="C1040" t="s">
        <v>1998</v>
      </c>
      <c r="D1040" t="s">
        <v>243</v>
      </c>
      <c r="E1040" t="s">
        <v>89</v>
      </c>
      <c r="H1040" t="s">
        <v>29</v>
      </c>
      <c r="I1040" t="s">
        <v>121</v>
      </c>
      <c r="V1040" t="s">
        <v>3210</v>
      </c>
      <c r="AA1040" t="s">
        <v>3197</v>
      </c>
      <c r="AB1040" t="s">
        <v>3197</v>
      </c>
      <c r="AC1040" t="s">
        <v>3197</v>
      </c>
      <c r="AD1040" t="s">
        <v>3197</v>
      </c>
      <c r="AE1040" t="s">
        <v>3197</v>
      </c>
      <c r="AF1040" t="s">
        <v>3197</v>
      </c>
    </row>
    <row r="1041" spans="1:32" ht="17.25" customHeight="1" x14ac:dyDescent="0.25">
      <c r="A1041">
        <v>337742</v>
      </c>
      <c r="B1041" t="s">
        <v>1691</v>
      </c>
      <c r="C1041" t="s">
        <v>546</v>
      </c>
      <c r="D1041" t="s">
        <v>1692</v>
      </c>
      <c r="E1041" t="s">
        <v>89</v>
      </c>
      <c r="H1041" t="s">
        <v>29</v>
      </c>
      <c r="I1041" t="s">
        <v>121</v>
      </c>
      <c r="V1041" t="s">
        <v>3210</v>
      </c>
      <c r="AA1041" t="s">
        <v>3197</v>
      </c>
      <c r="AB1041" t="s">
        <v>3197</v>
      </c>
      <c r="AC1041" t="s">
        <v>3197</v>
      </c>
      <c r="AD1041" t="s">
        <v>3197</v>
      </c>
      <c r="AE1041" t="s">
        <v>3197</v>
      </c>
      <c r="AF1041" t="s">
        <v>3197</v>
      </c>
    </row>
    <row r="1042" spans="1:32" ht="17.25" customHeight="1" x14ac:dyDescent="0.25">
      <c r="A1042">
        <v>337745</v>
      </c>
      <c r="B1042" t="s">
        <v>2156</v>
      </c>
      <c r="C1042" t="s">
        <v>291</v>
      </c>
      <c r="D1042" t="s">
        <v>469</v>
      </c>
      <c r="E1042" t="s">
        <v>89</v>
      </c>
      <c r="H1042" t="s">
        <v>29</v>
      </c>
      <c r="I1042" t="s">
        <v>121</v>
      </c>
      <c r="V1042" t="s">
        <v>3210</v>
      </c>
      <c r="AA1042" t="s">
        <v>3197</v>
      </c>
      <c r="AB1042" t="s">
        <v>3197</v>
      </c>
      <c r="AC1042" t="s">
        <v>3197</v>
      </c>
      <c r="AD1042" t="s">
        <v>3197</v>
      </c>
      <c r="AE1042" t="s">
        <v>3197</v>
      </c>
      <c r="AF1042" t="s">
        <v>3197</v>
      </c>
    </row>
    <row r="1043" spans="1:32" ht="17.25" customHeight="1" x14ac:dyDescent="0.25">
      <c r="A1043">
        <v>337746</v>
      </c>
      <c r="B1043" t="s">
        <v>1693</v>
      </c>
      <c r="C1043" t="s">
        <v>297</v>
      </c>
      <c r="D1043" t="s">
        <v>332</v>
      </c>
      <c r="E1043" t="s">
        <v>89</v>
      </c>
      <c r="H1043" t="s">
        <v>29</v>
      </c>
      <c r="I1043" t="s">
        <v>121</v>
      </c>
      <c r="V1043" t="s">
        <v>3210</v>
      </c>
      <c r="AA1043" t="s">
        <v>3197</v>
      </c>
      <c r="AB1043" t="s">
        <v>3197</v>
      </c>
      <c r="AC1043" t="s">
        <v>3197</v>
      </c>
      <c r="AD1043" t="s">
        <v>3197</v>
      </c>
      <c r="AE1043" t="s">
        <v>3197</v>
      </c>
      <c r="AF1043" t="s">
        <v>3197</v>
      </c>
    </row>
    <row r="1044" spans="1:32" ht="17.25" customHeight="1" x14ac:dyDescent="0.25">
      <c r="A1044">
        <v>337749</v>
      </c>
      <c r="B1044" t="s">
        <v>2178</v>
      </c>
      <c r="C1044" t="s">
        <v>560</v>
      </c>
      <c r="D1044" t="s">
        <v>398</v>
      </c>
      <c r="E1044" t="s">
        <v>89</v>
      </c>
      <c r="F1044">
        <v>33982</v>
      </c>
      <c r="G1044" t="s">
        <v>978</v>
      </c>
      <c r="H1044" t="s">
        <v>29</v>
      </c>
      <c r="I1044" t="s">
        <v>121</v>
      </c>
      <c r="V1044" t="s">
        <v>3210</v>
      </c>
      <c r="AB1044" t="s">
        <v>3197</v>
      </c>
      <c r="AC1044" t="s">
        <v>3197</v>
      </c>
      <c r="AD1044" t="s">
        <v>3197</v>
      </c>
      <c r="AE1044" t="s">
        <v>3197</v>
      </c>
      <c r="AF1044" t="s">
        <v>3197</v>
      </c>
    </row>
    <row r="1045" spans="1:32" ht="17.25" customHeight="1" x14ac:dyDescent="0.25">
      <c r="A1045">
        <v>337750</v>
      </c>
      <c r="B1045" t="s">
        <v>2051</v>
      </c>
      <c r="C1045" t="s">
        <v>341</v>
      </c>
      <c r="D1045" t="s">
        <v>670</v>
      </c>
      <c r="E1045" t="s">
        <v>89</v>
      </c>
      <c r="F1045">
        <v>34739</v>
      </c>
      <c r="G1045" t="s">
        <v>31</v>
      </c>
      <c r="H1045" t="s">
        <v>29</v>
      </c>
      <c r="I1045" t="s">
        <v>121</v>
      </c>
      <c r="V1045" t="s">
        <v>3210</v>
      </c>
      <c r="AB1045" t="s">
        <v>3197</v>
      </c>
      <c r="AC1045" t="s">
        <v>3197</v>
      </c>
      <c r="AD1045" t="s">
        <v>3197</v>
      </c>
      <c r="AE1045" t="s">
        <v>3197</v>
      </c>
      <c r="AF1045" t="s">
        <v>3197</v>
      </c>
    </row>
    <row r="1046" spans="1:32" ht="17.25" customHeight="1" x14ac:dyDescent="0.25">
      <c r="A1046">
        <v>337760</v>
      </c>
      <c r="B1046" t="s">
        <v>1697</v>
      </c>
      <c r="C1046" t="s">
        <v>387</v>
      </c>
      <c r="D1046" t="s">
        <v>504</v>
      </c>
      <c r="E1046" t="s">
        <v>90</v>
      </c>
      <c r="H1046" t="s">
        <v>29</v>
      </c>
      <c r="I1046" t="s">
        <v>121</v>
      </c>
      <c r="V1046" t="s">
        <v>3210</v>
      </c>
      <c r="AA1046" t="s">
        <v>3197</v>
      </c>
      <c r="AB1046" t="s">
        <v>3197</v>
      </c>
      <c r="AC1046" t="s">
        <v>3197</v>
      </c>
      <c r="AD1046" t="s">
        <v>3197</v>
      </c>
      <c r="AE1046" t="s">
        <v>3197</v>
      </c>
      <c r="AF1046" t="s">
        <v>3197</v>
      </c>
    </row>
    <row r="1047" spans="1:32" ht="17.25" customHeight="1" x14ac:dyDescent="0.25">
      <c r="A1047">
        <v>337761</v>
      </c>
      <c r="B1047" t="s">
        <v>1698</v>
      </c>
      <c r="C1047" t="s">
        <v>580</v>
      </c>
      <c r="D1047" t="s">
        <v>378</v>
      </c>
      <c r="E1047" t="s">
        <v>90</v>
      </c>
      <c r="H1047" t="s">
        <v>29</v>
      </c>
      <c r="I1047" t="s">
        <v>121</v>
      </c>
      <c r="V1047" t="s">
        <v>3210</v>
      </c>
      <c r="AA1047" t="s">
        <v>3197</v>
      </c>
      <c r="AB1047" t="s">
        <v>3197</v>
      </c>
      <c r="AC1047" t="s">
        <v>3197</v>
      </c>
      <c r="AD1047" t="s">
        <v>3197</v>
      </c>
      <c r="AE1047" t="s">
        <v>3197</v>
      </c>
      <c r="AF1047" t="s">
        <v>3197</v>
      </c>
    </row>
    <row r="1048" spans="1:32" ht="17.25" customHeight="1" x14ac:dyDescent="0.25">
      <c r="A1048">
        <v>337765</v>
      </c>
      <c r="B1048" t="s">
        <v>1701</v>
      </c>
      <c r="C1048" t="s">
        <v>258</v>
      </c>
      <c r="D1048" t="s">
        <v>1702</v>
      </c>
      <c r="E1048" t="s">
        <v>89</v>
      </c>
      <c r="F1048">
        <v>28922</v>
      </c>
      <c r="G1048" t="s">
        <v>31</v>
      </c>
      <c r="H1048" t="s">
        <v>29</v>
      </c>
      <c r="I1048" t="s">
        <v>121</v>
      </c>
      <c r="V1048" t="s">
        <v>3210</v>
      </c>
      <c r="AB1048" t="s">
        <v>3197</v>
      </c>
      <c r="AC1048" t="s">
        <v>3197</v>
      </c>
      <c r="AD1048" t="s">
        <v>3197</v>
      </c>
      <c r="AE1048" t="s">
        <v>3197</v>
      </c>
      <c r="AF1048" t="s">
        <v>3197</v>
      </c>
    </row>
    <row r="1049" spans="1:32" ht="17.25" customHeight="1" x14ac:dyDescent="0.25">
      <c r="A1049">
        <v>337768</v>
      </c>
      <c r="B1049" t="s">
        <v>1703</v>
      </c>
      <c r="C1049" t="s">
        <v>1704</v>
      </c>
      <c r="D1049" t="s">
        <v>371</v>
      </c>
      <c r="E1049" t="s">
        <v>90</v>
      </c>
      <c r="H1049" t="s">
        <v>29</v>
      </c>
      <c r="I1049" t="s">
        <v>121</v>
      </c>
      <c r="V1049" t="s">
        <v>3210</v>
      </c>
      <c r="AA1049" t="s">
        <v>3197</v>
      </c>
      <c r="AB1049" t="s">
        <v>3197</v>
      </c>
      <c r="AC1049" t="s">
        <v>3197</v>
      </c>
      <c r="AD1049" t="s">
        <v>3197</v>
      </c>
      <c r="AE1049" t="s">
        <v>3197</v>
      </c>
      <c r="AF1049" t="s">
        <v>3197</v>
      </c>
    </row>
    <row r="1050" spans="1:32" ht="17.25" customHeight="1" x14ac:dyDescent="0.25">
      <c r="A1050">
        <v>337769</v>
      </c>
      <c r="B1050" t="s">
        <v>2029</v>
      </c>
      <c r="C1050" t="s">
        <v>242</v>
      </c>
      <c r="D1050" t="s">
        <v>689</v>
      </c>
      <c r="E1050" t="s">
        <v>90</v>
      </c>
      <c r="H1050" t="s">
        <v>29</v>
      </c>
      <c r="I1050" t="s">
        <v>121</v>
      </c>
      <c r="V1050" t="s">
        <v>3210</v>
      </c>
      <c r="AA1050" t="s">
        <v>3197</v>
      </c>
      <c r="AB1050" t="s">
        <v>3197</v>
      </c>
      <c r="AC1050" t="s">
        <v>3197</v>
      </c>
      <c r="AD1050" t="s">
        <v>3197</v>
      </c>
      <c r="AE1050" t="s">
        <v>3197</v>
      </c>
      <c r="AF1050" t="s">
        <v>3197</v>
      </c>
    </row>
    <row r="1051" spans="1:32" ht="17.25" customHeight="1" x14ac:dyDescent="0.25">
      <c r="A1051">
        <v>337770</v>
      </c>
      <c r="B1051" t="s">
        <v>1705</v>
      </c>
      <c r="C1051" t="s">
        <v>722</v>
      </c>
      <c r="D1051" t="s">
        <v>871</v>
      </c>
      <c r="E1051" t="s">
        <v>90</v>
      </c>
      <c r="F1051">
        <v>33848</v>
      </c>
      <c r="G1051" t="s">
        <v>50</v>
      </c>
      <c r="H1051" t="s">
        <v>29</v>
      </c>
      <c r="I1051" t="s">
        <v>121</v>
      </c>
      <c r="V1051" t="s">
        <v>3210</v>
      </c>
      <c r="AB1051" t="s">
        <v>3197</v>
      </c>
      <c r="AC1051" t="s">
        <v>3197</v>
      </c>
      <c r="AD1051" t="s">
        <v>3197</v>
      </c>
      <c r="AE1051" t="s">
        <v>3197</v>
      </c>
      <c r="AF1051" t="s">
        <v>3197</v>
      </c>
    </row>
    <row r="1052" spans="1:32" ht="17.25" customHeight="1" x14ac:dyDescent="0.25">
      <c r="A1052">
        <v>337774</v>
      </c>
      <c r="B1052" t="s">
        <v>2157</v>
      </c>
      <c r="C1052" t="s">
        <v>341</v>
      </c>
      <c r="D1052" t="s">
        <v>556</v>
      </c>
      <c r="E1052" t="s">
        <v>90</v>
      </c>
      <c r="H1052" t="s">
        <v>29</v>
      </c>
      <c r="I1052" t="s">
        <v>121</v>
      </c>
      <c r="V1052" t="s">
        <v>3210</v>
      </c>
      <c r="AA1052" t="s">
        <v>3197</v>
      </c>
      <c r="AB1052" t="s">
        <v>3197</v>
      </c>
      <c r="AC1052" t="s">
        <v>3197</v>
      </c>
      <c r="AD1052" t="s">
        <v>3197</v>
      </c>
      <c r="AE1052" t="s">
        <v>3197</v>
      </c>
      <c r="AF1052" t="s">
        <v>3197</v>
      </c>
    </row>
    <row r="1053" spans="1:32" ht="17.25" customHeight="1" x14ac:dyDescent="0.25">
      <c r="A1053">
        <v>337776</v>
      </c>
      <c r="B1053" t="s">
        <v>1706</v>
      </c>
      <c r="C1053" t="s">
        <v>242</v>
      </c>
      <c r="D1053" t="s">
        <v>1707</v>
      </c>
      <c r="E1053" t="s">
        <v>90</v>
      </c>
      <c r="H1053" t="s">
        <v>29</v>
      </c>
      <c r="I1053" t="s">
        <v>121</v>
      </c>
      <c r="V1053" t="s">
        <v>3210</v>
      </c>
      <c r="AA1053" t="s">
        <v>3197</v>
      </c>
      <c r="AB1053" t="s">
        <v>3197</v>
      </c>
      <c r="AC1053" t="s">
        <v>3197</v>
      </c>
      <c r="AD1053" t="s">
        <v>3197</v>
      </c>
      <c r="AE1053" t="s">
        <v>3197</v>
      </c>
      <c r="AF1053" t="s">
        <v>3197</v>
      </c>
    </row>
    <row r="1054" spans="1:32" ht="17.25" customHeight="1" x14ac:dyDescent="0.25">
      <c r="A1054">
        <v>337779</v>
      </c>
      <c r="B1054" t="s">
        <v>2529</v>
      </c>
      <c r="C1054" t="s">
        <v>437</v>
      </c>
      <c r="D1054" t="s">
        <v>2014</v>
      </c>
      <c r="E1054" t="s">
        <v>89</v>
      </c>
      <c r="F1054">
        <v>32143</v>
      </c>
      <c r="G1054" t="s">
        <v>2333</v>
      </c>
      <c r="H1054" t="s">
        <v>29</v>
      </c>
      <c r="I1054" t="s">
        <v>121</v>
      </c>
      <c r="V1054" t="s">
        <v>3210</v>
      </c>
      <c r="AB1054" t="s">
        <v>3197</v>
      </c>
      <c r="AC1054" t="s">
        <v>3197</v>
      </c>
      <c r="AD1054" t="s">
        <v>3197</v>
      </c>
      <c r="AE1054" t="s">
        <v>3197</v>
      </c>
      <c r="AF1054" t="s">
        <v>3197</v>
      </c>
    </row>
    <row r="1055" spans="1:32" ht="17.25" customHeight="1" x14ac:dyDescent="0.25">
      <c r="A1055">
        <v>337780</v>
      </c>
      <c r="B1055" t="s">
        <v>2341</v>
      </c>
      <c r="C1055" t="s">
        <v>278</v>
      </c>
      <c r="D1055" t="s">
        <v>853</v>
      </c>
      <c r="E1055" t="s">
        <v>89</v>
      </c>
      <c r="F1055">
        <v>35553</v>
      </c>
      <c r="H1055" t="s">
        <v>29</v>
      </c>
      <c r="I1055" t="s">
        <v>121</v>
      </c>
      <c r="V1055" t="s">
        <v>3210</v>
      </c>
      <c r="AB1055" t="s">
        <v>3197</v>
      </c>
      <c r="AC1055" t="s">
        <v>3197</v>
      </c>
      <c r="AD1055" t="s">
        <v>3197</v>
      </c>
      <c r="AE1055" t="s">
        <v>3197</v>
      </c>
      <c r="AF1055" t="s">
        <v>3197</v>
      </c>
    </row>
    <row r="1056" spans="1:32" ht="17.25" customHeight="1" x14ac:dyDescent="0.25">
      <c r="A1056">
        <v>337784</v>
      </c>
      <c r="B1056" t="s">
        <v>818</v>
      </c>
      <c r="C1056" t="s">
        <v>244</v>
      </c>
      <c r="D1056" t="s">
        <v>504</v>
      </c>
      <c r="E1056" t="s">
        <v>89</v>
      </c>
      <c r="H1056" t="s">
        <v>29</v>
      </c>
      <c r="I1056" t="s">
        <v>121</v>
      </c>
      <c r="V1056" t="s">
        <v>3210</v>
      </c>
      <c r="AA1056" t="s">
        <v>3197</v>
      </c>
      <c r="AB1056" t="s">
        <v>3197</v>
      </c>
      <c r="AC1056" t="s">
        <v>3197</v>
      </c>
      <c r="AD1056" t="s">
        <v>3197</v>
      </c>
      <c r="AE1056" t="s">
        <v>3197</v>
      </c>
      <c r="AF1056" t="s">
        <v>3197</v>
      </c>
    </row>
    <row r="1057" spans="1:32" ht="17.25" customHeight="1" x14ac:dyDescent="0.25">
      <c r="A1057">
        <v>337785</v>
      </c>
      <c r="B1057" t="s">
        <v>1708</v>
      </c>
      <c r="C1057" t="s">
        <v>482</v>
      </c>
      <c r="D1057" t="s">
        <v>939</v>
      </c>
      <c r="E1057" t="s">
        <v>89</v>
      </c>
      <c r="H1057" t="s">
        <v>29</v>
      </c>
      <c r="I1057" t="s">
        <v>121</v>
      </c>
      <c r="V1057" t="s">
        <v>3210</v>
      </c>
      <c r="AA1057" t="s">
        <v>3197</v>
      </c>
      <c r="AB1057" t="s">
        <v>3197</v>
      </c>
      <c r="AC1057" t="s">
        <v>3197</v>
      </c>
      <c r="AD1057" t="s">
        <v>3197</v>
      </c>
      <c r="AE1057" t="s">
        <v>3197</v>
      </c>
      <c r="AF1057" t="s">
        <v>3197</v>
      </c>
    </row>
    <row r="1058" spans="1:32" ht="17.25" customHeight="1" x14ac:dyDescent="0.25">
      <c r="A1058">
        <v>337788</v>
      </c>
      <c r="B1058" t="s">
        <v>1709</v>
      </c>
      <c r="C1058" t="s">
        <v>225</v>
      </c>
      <c r="D1058" t="s">
        <v>566</v>
      </c>
      <c r="E1058" t="s">
        <v>89</v>
      </c>
      <c r="F1058">
        <v>34700</v>
      </c>
      <c r="G1058" t="s">
        <v>973</v>
      </c>
      <c r="H1058" t="s">
        <v>29</v>
      </c>
      <c r="I1058" t="s">
        <v>121</v>
      </c>
      <c r="V1058" t="s">
        <v>3210</v>
      </c>
      <c r="AB1058" t="s">
        <v>3197</v>
      </c>
      <c r="AC1058" t="s">
        <v>3197</v>
      </c>
      <c r="AD1058" t="s">
        <v>3197</v>
      </c>
      <c r="AE1058" t="s">
        <v>3197</v>
      </c>
      <c r="AF1058" t="s">
        <v>3197</v>
      </c>
    </row>
    <row r="1059" spans="1:32" ht="17.25" customHeight="1" x14ac:dyDescent="0.25">
      <c r="A1059">
        <v>337789</v>
      </c>
      <c r="B1059" t="s">
        <v>1710</v>
      </c>
      <c r="C1059" t="s">
        <v>326</v>
      </c>
      <c r="D1059" t="s">
        <v>550</v>
      </c>
      <c r="E1059" t="s">
        <v>89</v>
      </c>
      <c r="H1059" t="s">
        <v>29</v>
      </c>
      <c r="I1059" t="s">
        <v>121</v>
      </c>
      <c r="V1059" t="s">
        <v>3210</v>
      </c>
      <c r="AA1059" t="s">
        <v>3197</v>
      </c>
      <c r="AB1059" t="s">
        <v>3197</v>
      </c>
      <c r="AC1059" t="s">
        <v>3197</v>
      </c>
      <c r="AD1059" t="s">
        <v>3197</v>
      </c>
      <c r="AE1059" t="s">
        <v>3197</v>
      </c>
      <c r="AF1059" t="s">
        <v>3197</v>
      </c>
    </row>
    <row r="1060" spans="1:32" ht="17.25" customHeight="1" x14ac:dyDescent="0.25">
      <c r="A1060">
        <v>337790</v>
      </c>
      <c r="B1060" t="s">
        <v>1711</v>
      </c>
      <c r="C1060" t="s">
        <v>334</v>
      </c>
      <c r="D1060" t="s">
        <v>253</v>
      </c>
      <c r="E1060" t="s">
        <v>89</v>
      </c>
      <c r="H1060" t="s">
        <v>29</v>
      </c>
      <c r="I1060" t="s">
        <v>121</v>
      </c>
      <c r="V1060" t="s">
        <v>3210</v>
      </c>
      <c r="AA1060" t="s">
        <v>3197</v>
      </c>
      <c r="AB1060" t="s">
        <v>3197</v>
      </c>
      <c r="AC1060" t="s">
        <v>3197</v>
      </c>
      <c r="AD1060" t="s">
        <v>3197</v>
      </c>
      <c r="AE1060" t="s">
        <v>3197</v>
      </c>
      <c r="AF1060" t="s">
        <v>3197</v>
      </c>
    </row>
    <row r="1061" spans="1:32" ht="17.25" customHeight="1" x14ac:dyDescent="0.25">
      <c r="A1061">
        <v>337791</v>
      </c>
      <c r="B1061" t="s">
        <v>2030</v>
      </c>
      <c r="C1061" t="s">
        <v>326</v>
      </c>
      <c r="D1061" t="s">
        <v>1080</v>
      </c>
      <c r="E1061" t="s">
        <v>89</v>
      </c>
      <c r="F1061">
        <v>34700</v>
      </c>
      <c r="G1061" t="s">
        <v>2031</v>
      </c>
      <c r="H1061" t="s">
        <v>29</v>
      </c>
      <c r="I1061" t="s">
        <v>121</v>
      </c>
      <c r="V1061" t="s">
        <v>3210</v>
      </c>
      <c r="AB1061" t="s">
        <v>3197</v>
      </c>
      <c r="AC1061" t="s">
        <v>3197</v>
      </c>
      <c r="AD1061" t="s">
        <v>3197</v>
      </c>
      <c r="AE1061" t="s">
        <v>3197</v>
      </c>
      <c r="AF1061" t="s">
        <v>3197</v>
      </c>
    </row>
    <row r="1062" spans="1:32" ht="17.25" customHeight="1" x14ac:dyDescent="0.25">
      <c r="A1062">
        <v>337795</v>
      </c>
      <c r="B1062" t="s">
        <v>2344</v>
      </c>
      <c r="C1062" t="s">
        <v>1516</v>
      </c>
      <c r="D1062" t="s">
        <v>1969</v>
      </c>
      <c r="E1062" t="s">
        <v>89</v>
      </c>
      <c r="H1062" t="s">
        <v>29</v>
      </c>
      <c r="I1062" t="s">
        <v>121</v>
      </c>
      <c r="V1062" t="s">
        <v>3210</v>
      </c>
      <c r="AB1062" t="s">
        <v>3197</v>
      </c>
      <c r="AC1062" t="s">
        <v>3197</v>
      </c>
      <c r="AD1062" t="s">
        <v>3197</v>
      </c>
      <c r="AE1062" t="s">
        <v>3197</v>
      </c>
      <c r="AF1062" t="s">
        <v>3197</v>
      </c>
    </row>
    <row r="1063" spans="1:32" ht="17.25" customHeight="1" x14ac:dyDescent="0.25">
      <c r="A1063">
        <v>337798</v>
      </c>
      <c r="B1063" t="s">
        <v>1999</v>
      </c>
      <c r="C1063" t="s">
        <v>262</v>
      </c>
      <c r="D1063" t="s">
        <v>749</v>
      </c>
      <c r="E1063" t="s">
        <v>89</v>
      </c>
      <c r="H1063" t="s">
        <v>29</v>
      </c>
      <c r="I1063" t="s">
        <v>121</v>
      </c>
      <c r="V1063" t="s">
        <v>3210</v>
      </c>
      <c r="AA1063" t="s">
        <v>3197</v>
      </c>
      <c r="AB1063" t="s">
        <v>3197</v>
      </c>
      <c r="AC1063" t="s">
        <v>3197</v>
      </c>
      <c r="AD1063" t="s">
        <v>3197</v>
      </c>
      <c r="AE1063" t="s">
        <v>3197</v>
      </c>
      <c r="AF1063" t="s">
        <v>3197</v>
      </c>
    </row>
    <row r="1064" spans="1:32" ht="17.25" customHeight="1" x14ac:dyDescent="0.25">
      <c r="A1064">
        <v>337802</v>
      </c>
      <c r="B1064" t="s">
        <v>2389</v>
      </c>
      <c r="C1064" t="s">
        <v>242</v>
      </c>
      <c r="D1064" t="s">
        <v>223</v>
      </c>
      <c r="E1064" t="s">
        <v>89</v>
      </c>
      <c r="H1064" t="s">
        <v>29</v>
      </c>
      <c r="I1064" t="s">
        <v>121</v>
      </c>
      <c r="V1064" t="s">
        <v>3210</v>
      </c>
      <c r="AA1064" t="s">
        <v>3197</v>
      </c>
      <c r="AB1064" t="s">
        <v>3197</v>
      </c>
      <c r="AC1064" t="s">
        <v>3197</v>
      </c>
      <c r="AD1064" t="s">
        <v>3197</v>
      </c>
      <c r="AE1064" t="s">
        <v>3197</v>
      </c>
      <c r="AF1064" t="s">
        <v>3197</v>
      </c>
    </row>
    <row r="1065" spans="1:32" ht="17.25" customHeight="1" x14ac:dyDescent="0.25">
      <c r="A1065">
        <v>337803</v>
      </c>
      <c r="B1065" t="s">
        <v>1712</v>
      </c>
      <c r="C1065" t="s">
        <v>225</v>
      </c>
      <c r="D1065" t="s">
        <v>355</v>
      </c>
      <c r="E1065" t="s">
        <v>89</v>
      </c>
      <c r="H1065" t="s">
        <v>29</v>
      </c>
      <c r="I1065" t="s">
        <v>121</v>
      </c>
      <c r="V1065" t="s">
        <v>3210</v>
      </c>
      <c r="AA1065" t="s">
        <v>3197</v>
      </c>
      <c r="AB1065" t="s">
        <v>3197</v>
      </c>
      <c r="AC1065" t="s">
        <v>3197</v>
      </c>
      <c r="AD1065" t="s">
        <v>3197</v>
      </c>
      <c r="AE1065" t="s">
        <v>3197</v>
      </c>
      <c r="AF1065" t="s">
        <v>3197</v>
      </c>
    </row>
    <row r="1066" spans="1:32" ht="17.25" customHeight="1" x14ac:dyDescent="0.25">
      <c r="A1066">
        <v>337804</v>
      </c>
      <c r="B1066" t="s">
        <v>1713</v>
      </c>
      <c r="C1066" t="s">
        <v>273</v>
      </c>
      <c r="D1066" t="s">
        <v>937</v>
      </c>
      <c r="E1066" t="s">
        <v>89</v>
      </c>
      <c r="H1066" t="s">
        <v>29</v>
      </c>
      <c r="I1066" t="s">
        <v>121</v>
      </c>
      <c r="V1066" t="s">
        <v>3210</v>
      </c>
      <c r="AA1066" t="s">
        <v>3197</v>
      </c>
      <c r="AB1066" t="s">
        <v>3197</v>
      </c>
      <c r="AC1066" t="s">
        <v>3197</v>
      </c>
      <c r="AD1066" t="s">
        <v>3197</v>
      </c>
      <c r="AE1066" t="s">
        <v>3197</v>
      </c>
      <c r="AF1066" t="s">
        <v>3197</v>
      </c>
    </row>
    <row r="1067" spans="1:32" ht="17.25" customHeight="1" x14ac:dyDescent="0.25">
      <c r="A1067">
        <v>337806</v>
      </c>
      <c r="B1067" t="s">
        <v>1714</v>
      </c>
      <c r="C1067" t="s">
        <v>753</v>
      </c>
      <c r="D1067" t="s">
        <v>366</v>
      </c>
      <c r="E1067" t="s">
        <v>89</v>
      </c>
      <c r="H1067" t="s">
        <v>29</v>
      </c>
      <c r="I1067" t="s">
        <v>121</v>
      </c>
      <c r="V1067" t="s">
        <v>3210</v>
      </c>
      <c r="AA1067" t="s">
        <v>3197</v>
      </c>
      <c r="AB1067" t="s">
        <v>3197</v>
      </c>
      <c r="AC1067" t="s">
        <v>3197</v>
      </c>
      <c r="AD1067" t="s">
        <v>3197</v>
      </c>
      <c r="AE1067" t="s">
        <v>3197</v>
      </c>
      <c r="AF1067" t="s">
        <v>3197</v>
      </c>
    </row>
    <row r="1068" spans="1:32" ht="17.25" customHeight="1" x14ac:dyDescent="0.25">
      <c r="A1068">
        <v>337810</v>
      </c>
      <c r="B1068" t="s">
        <v>1717</v>
      </c>
      <c r="C1068" t="s">
        <v>242</v>
      </c>
      <c r="D1068" t="s">
        <v>441</v>
      </c>
      <c r="E1068" t="s">
        <v>89</v>
      </c>
      <c r="H1068" t="s">
        <v>29</v>
      </c>
      <c r="I1068" t="s">
        <v>121</v>
      </c>
      <c r="V1068" t="s">
        <v>3210</v>
      </c>
      <c r="AA1068" t="s">
        <v>3197</v>
      </c>
      <c r="AB1068" t="s">
        <v>3197</v>
      </c>
      <c r="AC1068" t="s">
        <v>3197</v>
      </c>
      <c r="AD1068" t="s">
        <v>3197</v>
      </c>
      <c r="AE1068" t="s">
        <v>3197</v>
      </c>
      <c r="AF1068" t="s">
        <v>3197</v>
      </c>
    </row>
    <row r="1069" spans="1:32" ht="17.25" customHeight="1" x14ac:dyDescent="0.25">
      <c r="A1069">
        <v>337811</v>
      </c>
      <c r="B1069" t="s">
        <v>705</v>
      </c>
      <c r="C1069" t="s">
        <v>1096</v>
      </c>
      <c r="D1069" t="s">
        <v>504</v>
      </c>
      <c r="E1069" t="s">
        <v>89</v>
      </c>
      <c r="H1069" t="s">
        <v>29</v>
      </c>
      <c r="I1069" t="s">
        <v>121</v>
      </c>
      <c r="V1069" t="s">
        <v>3210</v>
      </c>
      <c r="AA1069" t="s">
        <v>3197</v>
      </c>
      <c r="AB1069" t="s">
        <v>3197</v>
      </c>
      <c r="AC1069" t="s">
        <v>3197</v>
      </c>
      <c r="AD1069" t="s">
        <v>3197</v>
      </c>
      <c r="AE1069" t="s">
        <v>3197</v>
      </c>
      <c r="AF1069" t="s">
        <v>3197</v>
      </c>
    </row>
    <row r="1070" spans="1:32" ht="17.25" customHeight="1" x14ac:dyDescent="0.25">
      <c r="A1070">
        <v>337815</v>
      </c>
      <c r="B1070" t="s">
        <v>1718</v>
      </c>
      <c r="C1070" t="s">
        <v>409</v>
      </c>
      <c r="D1070" t="s">
        <v>279</v>
      </c>
      <c r="E1070" t="s">
        <v>89</v>
      </c>
      <c r="H1070" t="s">
        <v>29</v>
      </c>
      <c r="I1070" t="s">
        <v>121</v>
      </c>
      <c r="V1070" t="s">
        <v>3210</v>
      </c>
      <c r="AA1070" t="s">
        <v>3197</v>
      </c>
      <c r="AB1070" t="s">
        <v>3197</v>
      </c>
      <c r="AC1070" t="s">
        <v>3197</v>
      </c>
      <c r="AD1070" t="s">
        <v>3197</v>
      </c>
      <c r="AE1070" t="s">
        <v>3197</v>
      </c>
      <c r="AF1070" t="s">
        <v>3197</v>
      </c>
    </row>
    <row r="1071" spans="1:32" ht="17.25" customHeight="1" x14ac:dyDescent="0.25">
      <c r="A1071">
        <v>337817</v>
      </c>
      <c r="B1071" t="s">
        <v>1719</v>
      </c>
      <c r="C1071" t="s">
        <v>376</v>
      </c>
      <c r="D1071" t="s">
        <v>835</v>
      </c>
      <c r="E1071" t="s">
        <v>89</v>
      </c>
      <c r="H1071" t="s">
        <v>29</v>
      </c>
      <c r="I1071" t="s">
        <v>121</v>
      </c>
      <c r="V1071" t="s">
        <v>3210</v>
      </c>
      <c r="AA1071" t="s">
        <v>3197</v>
      </c>
      <c r="AB1071" t="s">
        <v>3197</v>
      </c>
      <c r="AC1071" t="s">
        <v>3197</v>
      </c>
      <c r="AD1071" t="s">
        <v>3197</v>
      </c>
      <c r="AE1071" t="s">
        <v>3197</v>
      </c>
      <c r="AF1071" t="s">
        <v>3197</v>
      </c>
    </row>
    <row r="1072" spans="1:32" ht="17.25" customHeight="1" x14ac:dyDescent="0.25">
      <c r="A1072">
        <v>337819</v>
      </c>
      <c r="B1072" t="s">
        <v>2280</v>
      </c>
      <c r="C1072" t="s">
        <v>1268</v>
      </c>
      <c r="D1072" t="s">
        <v>372</v>
      </c>
      <c r="E1072" t="s">
        <v>89</v>
      </c>
      <c r="F1072">
        <v>33240</v>
      </c>
      <c r="G1072" t="s">
        <v>86</v>
      </c>
      <c r="H1072" t="s">
        <v>29</v>
      </c>
      <c r="I1072" t="s">
        <v>121</v>
      </c>
      <c r="V1072" t="s">
        <v>3210</v>
      </c>
      <c r="AB1072" t="s">
        <v>3197</v>
      </c>
      <c r="AC1072" t="s">
        <v>3197</v>
      </c>
      <c r="AD1072" t="s">
        <v>3197</v>
      </c>
      <c r="AE1072" t="s">
        <v>3197</v>
      </c>
      <c r="AF1072" t="s">
        <v>3197</v>
      </c>
    </row>
    <row r="1073" spans="1:32" ht="17.25" customHeight="1" x14ac:dyDescent="0.25">
      <c r="A1073">
        <v>337820</v>
      </c>
      <c r="B1073" t="s">
        <v>1720</v>
      </c>
      <c r="C1073" t="s">
        <v>242</v>
      </c>
      <c r="D1073" t="s">
        <v>1721</v>
      </c>
      <c r="E1073" t="s">
        <v>89</v>
      </c>
      <c r="H1073" t="s">
        <v>29</v>
      </c>
      <c r="I1073" t="s">
        <v>121</v>
      </c>
      <c r="V1073" t="s">
        <v>3210</v>
      </c>
      <c r="AA1073" t="s">
        <v>3197</v>
      </c>
      <c r="AB1073" t="s">
        <v>3197</v>
      </c>
      <c r="AC1073" t="s">
        <v>3197</v>
      </c>
      <c r="AD1073" t="s">
        <v>3197</v>
      </c>
      <c r="AE1073" t="s">
        <v>3197</v>
      </c>
      <c r="AF1073" t="s">
        <v>3197</v>
      </c>
    </row>
    <row r="1074" spans="1:32" ht="17.25" customHeight="1" x14ac:dyDescent="0.25">
      <c r="A1074">
        <v>337823</v>
      </c>
      <c r="B1074" t="s">
        <v>1722</v>
      </c>
      <c r="C1074" t="s">
        <v>590</v>
      </c>
      <c r="D1074" t="s">
        <v>713</v>
      </c>
      <c r="E1074" t="s">
        <v>89</v>
      </c>
      <c r="H1074" t="s">
        <v>29</v>
      </c>
      <c r="I1074" t="s">
        <v>121</v>
      </c>
      <c r="V1074" t="s">
        <v>3210</v>
      </c>
      <c r="AA1074" t="s">
        <v>3197</v>
      </c>
      <c r="AB1074" t="s">
        <v>3197</v>
      </c>
      <c r="AC1074" t="s">
        <v>3197</v>
      </c>
      <c r="AD1074" t="s">
        <v>3197</v>
      </c>
      <c r="AE1074" t="s">
        <v>3197</v>
      </c>
      <c r="AF1074" t="s">
        <v>3197</v>
      </c>
    </row>
    <row r="1075" spans="1:32" ht="17.25" customHeight="1" x14ac:dyDescent="0.25">
      <c r="A1075">
        <v>337826</v>
      </c>
      <c r="B1075" t="s">
        <v>1723</v>
      </c>
      <c r="C1075" t="s">
        <v>882</v>
      </c>
      <c r="D1075" t="s">
        <v>254</v>
      </c>
      <c r="E1075" t="s">
        <v>89</v>
      </c>
      <c r="H1075" t="s">
        <v>29</v>
      </c>
      <c r="I1075" t="s">
        <v>121</v>
      </c>
      <c r="V1075" t="s">
        <v>3210</v>
      </c>
      <c r="AA1075" t="s">
        <v>3197</v>
      </c>
      <c r="AB1075" t="s">
        <v>3197</v>
      </c>
      <c r="AC1075" t="s">
        <v>3197</v>
      </c>
      <c r="AD1075" t="s">
        <v>3197</v>
      </c>
      <c r="AE1075" t="s">
        <v>3197</v>
      </c>
      <c r="AF1075" t="s">
        <v>3197</v>
      </c>
    </row>
    <row r="1076" spans="1:32" ht="17.25" customHeight="1" x14ac:dyDescent="0.25">
      <c r="A1076">
        <v>337833</v>
      </c>
      <c r="B1076" t="s">
        <v>2284</v>
      </c>
      <c r="C1076" t="s">
        <v>242</v>
      </c>
      <c r="D1076" t="s">
        <v>2285</v>
      </c>
      <c r="E1076" t="s">
        <v>89</v>
      </c>
      <c r="H1076" t="s">
        <v>29</v>
      </c>
      <c r="I1076" t="s">
        <v>121</v>
      </c>
      <c r="V1076" t="s">
        <v>3210</v>
      </c>
      <c r="AA1076" t="s">
        <v>3197</v>
      </c>
      <c r="AB1076" t="s">
        <v>3197</v>
      </c>
      <c r="AC1076" t="s">
        <v>3197</v>
      </c>
      <c r="AD1076" t="s">
        <v>3197</v>
      </c>
      <c r="AE1076" t="s">
        <v>3197</v>
      </c>
      <c r="AF1076" t="s">
        <v>3197</v>
      </c>
    </row>
    <row r="1077" spans="1:32" ht="17.25" customHeight="1" x14ac:dyDescent="0.25">
      <c r="A1077">
        <v>337834</v>
      </c>
      <c r="B1077" t="s">
        <v>1725</v>
      </c>
      <c r="C1077" t="s">
        <v>349</v>
      </c>
      <c r="D1077" t="s">
        <v>1726</v>
      </c>
      <c r="E1077" t="s">
        <v>89</v>
      </c>
      <c r="F1077">
        <v>35801</v>
      </c>
      <c r="G1077" t="s">
        <v>31</v>
      </c>
      <c r="H1077" t="s">
        <v>29</v>
      </c>
      <c r="I1077" t="s">
        <v>121</v>
      </c>
      <c r="V1077" t="s">
        <v>3210</v>
      </c>
      <c r="AB1077" t="s">
        <v>3197</v>
      </c>
      <c r="AC1077" t="s">
        <v>3197</v>
      </c>
      <c r="AD1077" t="s">
        <v>3197</v>
      </c>
      <c r="AE1077" t="s">
        <v>3197</v>
      </c>
      <c r="AF1077" t="s">
        <v>3197</v>
      </c>
    </row>
    <row r="1078" spans="1:32" ht="17.25" customHeight="1" x14ac:dyDescent="0.25">
      <c r="A1078">
        <v>337835</v>
      </c>
      <c r="B1078" t="s">
        <v>1727</v>
      </c>
      <c r="C1078" t="s">
        <v>233</v>
      </c>
      <c r="D1078" t="s">
        <v>247</v>
      </c>
      <c r="E1078" t="s">
        <v>89</v>
      </c>
      <c r="H1078" t="s">
        <v>29</v>
      </c>
      <c r="I1078" t="s">
        <v>121</v>
      </c>
      <c r="V1078" t="s">
        <v>3210</v>
      </c>
      <c r="AA1078" t="s">
        <v>3197</v>
      </c>
      <c r="AB1078" t="s">
        <v>3197</v>
      </c>
      <c r="AC1078" t="s">
        <v>3197</v>
      </c>
      <c r="AD1078" t="s">
        <v>3197</v>
      </c>
      <c r="AE1078" t="s">
        <v>3197</v>
      </c>
      <c r="AF1078" t="s">
        <v>3197</v>
      </c>
    </row>
    <row r="1079" spans="1:32" ht="17.25" customHeight="1" x14ac:dyDescent="0.25">
      <c r="A1079">
        <v>337837</v>
      </c>
      <c r="B1079" t="s">
        <v>1728</v>
      </c>
      <c r="C1079" t="s">
        <v>242</v>
      </c>
      <c r="D1079" t="s">
        <v>1729</v>
      </c>
      <c r="E1079" t="s">
        <v>89</v>
      </c>
      <c r="H1079" t="s">
        <v>29</v>
      </c>
      <c r="I1079" t="s">
        <v>121</v>
      </c>
      <c r="V1079" t="s">
        <v>3210</v>
      </c>
      <c r="AA1079" t="s">
        <v>3197</v>
      </c>
      <c r="AB1079" t="s">
        <v>3197</v>
      </c>
      <c r="AC1079" t="s">
        <v>3197</v>
      </c>
      <c r="AD1079" t="s">
        <v>3197</v>
      </c>
      <c r="AE1079" t="s">
        <v>3197</v>
      </c>
      <c r="AF1079" t="s">
        <v>3197</v>
      </c>
    </row>
    <row r="1080" spans="1:32" ht="17.25" customHeight="1" x14ac:dyDescent="0.25">
      <c r="A1080">
        <v>337845</v>
      </c>
      <c r="B1080" t="s">
        <v>1730</v>
      </c>
      <c r="C1080" t="s">
        <v>474</v>
      </c>
      <c r="D1080" t="s">
        <v>288</v>
      </c>
      <c r="E1080" t="s">
        <v>89</v>
      </c>
      <c r="H1080" t="s">
        <v>29</v>
      </c>
      <c r="I1080" t="s">
        <v>121</v>
      </c>
      <c r="V1080" t="s">
        <v>3210</v>
      </c>
      <c r="AA1080" t="s">
        <v>3197</v>
      </c>
      <c r="AB1080" t="s">
        <v>3197</v>
      </c>
      <c r="AC1080" t="s">
        <v>3197</v>
      </c>
      <c r="AD1080" t="s">
        <v>3197</v>
      </c>
      <c r="AE1080" t="s">
        <v>3197</v>
      </c>
      <c r="AF1080" t="s">
        <v>3197</v>
      </c>
    </row>
    <row r="1081" spans="1:32" ht="17.25" customHeight="1" x14ac:dyDescent="0.25">
      <c r="A1081">
        <v>337848</v>
      </c>
      <c r="B1081" t="s">
        <v>2260</v>
      </c>
      <c r="C1081" t="s">
        <v>598</v>
      </c>
      <c r="D1081" t="s">
        <v>2261</v>
      </c>
      <c r="E1081" t="s">
        <v>89</v>
      </c>
      <c r="F1081">
        <v>34700</v>
      </c>
      <c r="G1081" t="s">
        <v>335</v>
      </c>
      <c r="H1081" t="s">
        <v>29</v>
      </c>
      <c r="I1081" t="s">
        <v>121</v>
      </c>
      <c r="V1081" t="s">
        <v>3210</v>
      </c>
      <c r="AB1081" t="s">
        <v>3197</v>
      </c>
      <c r="AC1081" t="s">
        <v>3197</v>
      </c>
      <c r="AD1081" t="s">
        <v>3197</v>
      </c>
      <c r="AE1081" t="s">
        <v>3197</v>
      </c>
      <c r="AF1081" t="s">
        <v>3197</v>
      </c>
    </row>
    <row r="1082" spans="1:32" ht="17.25" customHeight="1" x14ac:dyDescent="0.25">
      <c r="A1082">
        <v>337849</v>
      </c>
      <c r="B1082" t="s">
        <v>1731</v>
      </c>
      <c r="C1082" t="s">
        <v>524</v>
      </c>
      <c r="D1082" t="s">
        <v>305</v>
      </c>
      <c r="E1082" t="s">
        <v>89</v>
      </c>
      <c r="H1082" t="s">
        <v>29</v>
      </c>
      <c r="I1082" t="s">
        <v>121</v>
      </c>
      <c r="V1082" t="s">
        <v>3210</v>
      </c>
      <c r="AA1082" t="s">
        <v>3197</v>
      </c>
      <c r="AB1082" t="s">
        <v>3197</v>
      </c>
      <c r="AC1082" t="s">
        <v>3197</v>
      </c>
      <c r="AD1082" t="s">
        <v>3197</v>
      </c>
      <c r="AE1082" t="s">
        <v>3197</v>
      </c>
      <c r="AF1082" t="s">
        <v>3197</v>
      </c>
    </row>
    <row r="1083" spans="1:32" ht="17.25" customHeight="1" x14ac:dyDescent="0.25">
      <c r="A1083">
        <v>337861</v>
      </c>
      <c r="B1083" t="s">
        <v>1732</v>
      </c>
      <c r="C1083" t="s">
        <v>334</v>
      </c>
      <c r="D1083" t="s">
        <v>295</v>
      </c>
      <c r="E1083" t="s">
        <v>90</v>
      </c>
      <c r="F1083">
        <v>31625</v>
      </c>
      <c r="G1083" t="s">
        <v>50</v>
      </c>
      <c r="H1083" t="s">
        <v>29</v>
      </c>
      <c r="I1083" t="s">
        <v>121</v>
      </c>
      <c r="V1083" t="s">
        <v>3210</v>
      </c>
      <c r="AB1083" t="s">
        <v>3197</v>
      </c>
      <c r="AC1083" t="s">
        <v>3197</v>
      </c>
      <c r="AD1083" t="s">
        <v>3197</v>
      </c>
      <c r="AE1083" t="s">
        <v>3197</v>
      </c>
      <c r="AF1083" t="s">
        <v>3197</v>
      </c>
    </row>
    <row r="1084" spans="1:32" ht="17.25" customHeight="1" x14ac:dyDescent="0.25">
      <c r="A1084">
        <v>337870</v>
      </c>
      <c r="B1084" t="s">
        <v>1733</v>
      </c>
      <c r="C1084" t="s">
        <v>625</v>
      </c>
      <c r="D1084" t="s">
        <v>549</v>
      </c>
      <c r="E1084" t="s">
        <v>89</v>
      </c>
      <c r="H1084" t="s">
        <v>29</v>
      </c>
      <c r="I1084" t="s">
        <v>121</v>
      </c>
      <c r="V1084" t="s">
        <v>3210</v>
      </c>
      <c r="AA1084" t="s">
        <v>3197</v>
      </c>
      <c r="AB1084" t="s">
        <v>3197</v>
      </c>
      <c r="AC1084" t="s">
        <v>3197</v>
      </c>
      <c r="AD1084" t="s">
        <v>3197</v>
      </c>
      <c r="AE1084" t="s">
        <v>3197</v>
      </c>
      <c r="AF1084" t="s">
        <v>3197</v>
      </c>
    </row>
    <row r="1085" spans="1:32" ht="17.25" customHeight="1" x14ac:dyDescent="0.25">
      <c r="A1085">
        <v>337871</v>
      </c>
      <c r="B1085" t="s">
        <v>2450</v>
      </c>
      <c r="C1085" t="s">
        <v>565</v>
      </c>
      <c r="D1085" t="s">
        <v>2451</v>
      </c>
      <c r="E1085" t="s">
        <v>89</v>
      </c>
      <c r="H1085" t="s">
        <v>29</v>
      </c>
      <c r="I1085" t="s">
        <v>121</v>
      </c>
      <c r="V1085" t="s">
        <v>3210</v>
      </c>
      <c r="AA1085" t="s">
        <v>3197</v>
      </c>
      <c r="AB1085" t="s">
        <v>3197</v>
      </c>
      <c r="AC1085" t="s">
        <v>3197</v>
      </c>
      <c r="AD1085" t="s">
        <v>3197</v>
      </c>
      <c r="AE1085" t="s">
        <v>3197</v>
      </c>
      <c r="AF1085" t="s">
        <v>3197</v>
      </c>
    </row>
    <row r="1086" spans="1:32" ht="17.25" customHeight="1" x14ac:dyDescent="0.25">
      <c r="A1086">
        <v>337876</v>
      </c>
      <c r="B1086" t="s">
        <v>2052</v>
      </c>
      <c r="C1086" t="s">
        <v>361</v>
      </c>
      <c r="D1086" t="s">
        <v>336</v>
      </c>
      <c r="E1086" t="s">
        <v>89</v>
      </c>
      <c r="H1086" t="s">
        <v>29</v>
      </c>
      <c r="I1086" t="s">
        <v>121</v>
      </c>
      <c r="V1086" t="s">
        <v>3210</v>
      </c>
      <c r="AA1086" t="s">
        <v>3197</v>
      </c>
      <c r="AB1086" t="s">
        <v>3197</v>
      </c>
      <c r="AC1086" t="s">
        <v>3197</v>
      </c>
      <c r="AD1086" t="s">
        <v>3197</v>
      </c>
      <c r="AE1086" t="s">
        <v>3197</v>
      </c>
      <c r="AF1086" t="s">
        <v>3197</v>
      </c>
    </row>
    <row r="1087" spans="1:32" ht="17.25" customHeight="1" x14ac:dyDescent="0.25">
      <c r="A1087">
        <v>337878</v>
      </c>
      <c r="B1087" t="s">
        <v>1734</v>
      </c>
      <c r="C1087" t="s">
        <v>291</v>
      </c>
      <c r="D1087" t="s">
        <v>325</v>
      </c>
      <c r="E1087" t="s">
        <v>89</v>
      </c>
      <c r="H1087" t="s">
        <v>29</v>
      </c>
      <c r="I1087" t="s">
        <v>121</v>
      </c>
      <c r="V1087" t="s">
        <v>3210</v>
      </c>
      <c r="AA1087" t="s">
        <v>3197</v>
      </c>
      <c r="AB1087" t="s">
        <v>3197</v>
      </c>
      <c r="AC1087" t="s">
        <v>3197</v>
      </c>
      <c r="AD1087" t="s">
        <v>3197</v>
      </c>
      <c r="AE1087" t="s">
        <v>3197</v>
      </c>
      <c r="AF1087" t="s">
        <v>3197</v>
      </c>
    </row>
    <row r="1088" spans="1:32" ht="17.25" customHeight="1" x14ac:dyDescent="0.25">
      <c r="A1088">
        <v>337882</v>
      </c>
      <c r="B1088" t="s">
        <v>2185</v>
      </c>
      <c r="C1088" t="s">
        <v>242</v>
      </c>
      <c r="D1088" t="s">
        <v>2186</v>
      </c>
      <c r="E1088" t="s">
        <v>89</v>
      </c>
      <c r="F1088">
        <v>34182</v>
      </c>
      <c r="G1088" t="s">
        <v>71</v>
      </c>
      <c r="H1088" t="s">
        <v>29</v>
      </c>
      <c r="I1088" t="s">
        <v>121</v>
      </c>
      <c r="V1088" t="s">
        <v>3210</v>
      </c>
      <c r="AB1088" t="s">
        <v>3197</v>
      </c>
      <c r="AC1088" t="s">
        <v>3197</v>
      </c>
      <c r="AD1088" t="s">
        <v>3197</v>
      </c>
      <c r="AE1088" t="s">
        <v>3197</v>
      </c>
      <c r="AF1088" t="s">
        <v>3197</v>
      </c>
    </row>
    <row r="1089" spans="1:32" ht="17.25" customHeight="1" x14ac:dyDescent="0.25">
      <c r="A1089">
        <v>337889</v>
      </c>
      <c r="B1089" t="s">
        <v>2342</v>
      </c>
      <c r="C1089" t="s">
        <v>225</v>
      </c>
      <c r="D1089" t="s">
        <v>1095</v>
      </c>
      <c r="E1089" t="s">
        <v>89</v>
      </c>
      <c r="F1089">
        <v>35796</v>
      </c>
      <c r="G1089" t="s">
        <v>31</v>
      </c>
      <c r="H1089" t="s">
        <v>29</v>
      </c>
      <c r="I1089" t="s">
        <v>121</v>
      </c>
      <c r="V1089" t="s">
        <v>3210</v>
      </c>
      <c r="AB1089" t="s">
        <v>3197</v>
      </c>
      <c r="AC1089" t="s">
        <v>3197</v>
      </c>
      <c r="AD1089" t="s">
        <v>3197</v>
      </c>
      <c r="AE1089" t="s">
        <v>3197</v>
      </c>
      <c r="AF1089" t="s">
        <v>3197</v>
      </c>
    </row>
    <row r="1090" spans="1:32" ht="17.25" customHeight="1" x14ac:dyDescent="0.25">
      <c r="A1090">
        <v>337891</v>
      </c>
      <c r="B1090" t="s">
        <v>1735</v>
      </c>
      <c r="C1090" t="s">
        <v>445</v>
      </c>
      <c r="D1090" t="s">
        <v>593</v>
      </c>
      <c r="E1090" t="s">
        <v>89</v>
      </c>
      <c r="H1090" t="s">
        <v>29</v>
      </c>
      <c r="I1090" t="s">
        <v>121</v>
      </c>
      <c r="V1090" t="s">
        <v>3210</v>
      </c>
      <c r="AA1090" t="s">
        <v>3197</v>
      </c>
      <c r="AB1090" t="s">
        <v>3197</v>
      </c>
      <c r="AC1090" t="s">
        <v>3197</v>
      </c>
      <c r="AD1090" t="s">
        <v>3197</v>
      </c>
      <c r="AE1090" t="s">
        <v>3197</v>
      </c>
      <c r="AF1090" t="s">
        <v>3197</v>
      </c>
    </row>
    <row r="1091" spans="1:32" ht="17.25" customHeight="1" x14ac:dyDescent="0.25">
      <c r="A1091">
        <v>337896</v>
      </c>
      <c r="B1091" t="s">
        <v>2262</v>
      </c>
      <c r="C1091" t="s">
        <v>990</v>
      </c>
      <c r="D1091" t="s">
        <v>511</v>
      </c>
      <c r="E1091" t="s">
        <v>89</v>
      </c>
      <c r="H1091" t="s">
        <v>29</v>
      </c>
      <c r="I1091" t="s">
        <v>121</v>
      </c>
      <c r="V1091" t="s">
        <v>3210</v>
      </c>
      <c r="AB1091" t="s">
        <v>3197</v>
      </c>
      <c r="AC1091" t="s">
        <v>3197</v>
      </c>
      <c r="AD1091" t="s">
        <v>3197</v>
      </c>
      <c r="AE1091" t="s">
        <v>3197</v>
      </c>
      <c r="AF1091" t="s">
        <v>3197</v>
      </c>
    </row>
    <row r="1092" spans="1:32" ht="17.25" customHeight="1" x14ac:dyDescent="0.25">
      <c r="A1092">
        <v>337903</v>
      </c>
      <c r="B1092" t="s">
        <v>2032</v>
      </c>
      <c r="C1092" t="s">
        <v>2033</v>
      </c>
      <c r="D1092" t="s">
        <v>235</v>
      </c>
      <c r="E1092" t="s">
        <v>89</v>
      </c>
      <c r="H1092" t="s">
        <v>29</v>
      </c>
      <c r="I1092" t="s">
        <v>121</v>
      </c>
      <c r="V1092" t="s">
        <v>3210</v>
      </c>
      <c r="AA1092" t="s">
        <v>3197</v>
      </c>
      <c r="AB1092" t="s">
        <v>3197</v>
      </c>
      <c r="AC1092" t="s">
        <v>3197</v>
      </c>
      <c r="AD1092" t="s">
        <v>3197</v>
      </c>
      <c r="AE1092" t="s">
        <v>3197</v>
      </c>
      <c r="AF1092" t="s">
        <v>3197</v>
      </c>
    </row>
    <row r="1093" spans="1:32" ht="17.25" customHeight="1" x14ac:dyDescent="0.25">
      <c r="A1093">
        <v>337908</v>
      </c>
      <c r="B1093" t="s">
        <v>2286</v>
      </c>
      <c r="C1093" t="s">
        <v>587</v>
      </c>
      <c r="D1093" t="s">
        <v>2287</v>
      </c>
      <c r="E1093" t="s">
        <v>90</v>
      </c>
      <c r="F1093">
        <v>35210</v>
      </c>
      <c r="G1093" t="s">
        <v>31</v>
      </c>
      <c r="H1093" t="s">
        <v>29</v>
      </c>
      <c r="I1093" t="s">
        <v>121</v>
      </c>
      <c r="V1093" t="s">
        <v>3210</v>
      </c>
      <c r="AB1093" t="s">
        <v>3197</v>
      </c>
      <c r="AC1093" t="s">
        <v>3197</v>
      </c>
      <c r="AD1093" t="s">
        <v>3197</v>
      </c>
      <c r="AE1093" t="s">
        <v>3197</v>
      </c>
      <c r="AF1093" t="s">
        <v>3197</v>
      </c>
    </row>
    <row r="1094" spans="1:32" ht="17.25" customHeight="1" x14ac:dyDescent="0.25">
      <c r="A1094">
        <v>337909</v>
      </c>
      <c r="B1094" t="s">
        <v>2512</v>
      </c>
      <c r="C1094" t="s">
        <v>2513</v>
      </c>
      <c r="D1094" t="s">
        <v>2514</v>
      </c>
      <c r="E1094" t="s">
        <v>89</v>
      </c>
      <c r="H1094" t="s">
        <v>29</v>
      </c>
      <c r="I1094" t="s">
        <v>121</v>
      </c>
      <c r="V1094" t="s">
        <v>3210</v>
      </c>
      <c r="AA1094" t="s">
        <v>3197</v>
      </c>
      <c r="AB1094" t="s">
        <v>3197</v>
      </c>
      <c r="AC1094" t="s">
        <v>3197</v>
      </c>
      <c r="AD1094" t="s">
        <v>3197</v>
      </c>
      <c r="AE1094" t="s">
        <v>3197</v>
      </c>
      <c r="AF1094" t="s">
        <v>3197</v>
      </c>
    </row>
    <row r="1095" spans="1:32" ht="17.25" customHeight="1" x14ac:dyDescent="0.25">
      <c r="A1095">
        <v>337910</v>
      </c>
      <c r="B1095" t="s">
        <v>2172</v>
      </c>
      <c r="C1095" t="s">
        <v>426</v>
      </c>
      <c r="D1095" t="s">
        <v>305</v>
      </c>
      <c r="E1095" t="s">
        <v>89</v>
      </c>
      <c r="H1095" t="s">
        <v>29</v>
      </c>
      <c r="I1095" t="s">
        <v>121</v>
      </c>
      <c r="V1095" t="s">
        <v>3210</v>
      </c>
      <c r="AA1095" t="s">
        <v>3197</v>
      </c>
      <c r="AB1095" t="s">
        <v>3197</v>
      </c>
      <c r="AC1095" t="s">
        <v>3197</v>
      </c>
      <c r="AD1095" t="s">
        <v>3197</v>
      </c>
      <c r="AE1095" t="s">
        <v>3197</v>
      </c>
      <c r="AF1095" t="s">
        <v>3197</v>
      </c>
    </row>
    <row r="1096" spans="1:32" ht="17.25" customHeight="1" x14ac:dyDescent="0.25">
      <c r="A1096">
        <v>337916</v>
      </c>
      <c r="B1096" t="s">
        <v>1736</v>
      </c>
      <c r="C1096" t="s">
        <v>545</v>
      </c>
      <c r="D1096" t="s">
        <v>322</v>
      </c>
      <c r="E1096" t="s">
        <v>89</v>
      </c>
      <c r="H1096" t="s">
        <v>29</v>
      </c>
      <c r="I1096" t="s">
        <v>121</v>
      </c>
      <c r="V1096" t="s">
        <v>3210</v>
      </c>
      <c r="AA1096" t="s">
        <v>3197</v>
      </c>
      <c r="AB1096" t="s">
        <v>3197</v>
      </c>
      <c r="AC1096" t="s">
        <v>3197</v>
      </c>
      <c r="AD1096" t="s">
        <v>3197</v>
      </c>
      <c r="AE1096" t="s">
        <v>3197</v>
      </c>
      <c r="AF1096" t="s">
        <v>3197</v>
      </c>
    </row>
    <row r="1097" spans="1:32" ht="17.25" customHeight="1" x14ac:dyDescent="0.25">
      <c r="A1097">
        <v>337917</v>
      </c>
      <c r="B1097" t="s">
        <v>1737</v>
      </c>
      <c r="C1097" t="s">
        <v>513</v>
      </c>
      <c r="D1097" t="s">
        <v>1738</v>
      </c>
      <c r="E1097" t="s">
        <v>89</v>
      </c>
      <c r="H1097" t="s">
        <v>29</v>
      </c>
      <c r="I1097" t="s">
        <v>121</v>
      </c>
      <c r="V1097" t="s">
        <v>3210</v>
      </c>
      <c r="AA1097" t="s">
        <v>3197</v>
      </c>
      <c r="AB1097" t="s">
        <v>3197</v>
      </c>
      <c r="AC1097" t="s">
        <v>3197</v>
      </c>
      <c r="AD1097" t="s">
        <v>3197</v>
      </c>
      <c r="AE1097" t="s">
        <v>3197</v>
      </c>
      <c r="AF1097" t="s">
        <v>3197</v>
      </c>
    </row>
    <row r="1098" spans="1:32" ht="17.25" customHeight="1" x14ac:dyDescent="0.25">
      <c r="A1098">
        <v>337918</v>
      </c>
      <c r="B1098" t="s">
        <v>2335</v>
      </c>
      <c r="C1098" t="s">
        <v>474</v>
      </c>
      <c r="D1098" t="s">
        <v>758</v>
      </c>
      <c r="E1098" t="s">
        <v>89</v>
      </c>
      <c r="H1098" t="s">
        <v>29</v>
      </c>
      <c r="I1098" t="s">
        <v>121</v>
      </c>
      <c r="V1098" t="s">
        <v>3210</v>
      </c>
      <c r="AF1098" t="s">
        <v>3197</v>
      </c>
    </row>
    <row r="1099" spans="1:32" ht="17.25" customHeight="1" x14ac:dyDescent="0.25">
      <c r="A1099">
        <v>337923</v>
      </c>
      <c r="B1099" t="s">
        <v>1739</v>
      </c>
      <c r="C1099" t="s">
        <v>225</v>
      </c>
      <c r="D1099" t="s">
        <v>247</v>
      </c>
      <c r="E1099" t="s">
        <v>89</v>
      </c>
      <c r="H1099" t="s">
        <v>29</v>
      </c>
      <c r="I1099" t="s">
        <v>121</v>
      </c>
      <c r="V1099" t="s">
        <v>3210</v>
      </c>
      <c r="AA1099" t="s">
        <v>3197</v>
      </c>
      <c r="AB1099" t="s">
        <v>3197</v>
      </c>
      <c r="AC1099" t="s">
        <v>3197</v>
      </c>
      <c r="AD1099" t="s">
        <v>3197</v>
      </c>
      <c r="AE1099" t="s">
        <v>3197</v>
      </c>
      <c r="AF1099" t="s">
        <v>3197</v>
      </c>
    </row>
    <row r="1100" spans="1:32" ht="17.25" customHeight="1" x14ac:dyDescent="0.25">
      <c r="A1100">
        <v>337926</v>
      </c>
      <c r="B1100" t="s">
        <v>1740</v>
      </c>
      <c r="C1100" t="s">
        <v>715</v>
      </c>
      <c r="D1100" t="s">
        <v>372</v>
      </c>
      <c r="E1100" t="s">
        <v>89</v>
      </c>
      <c r="H1100" t="s">
        <v>29</v>
      </c>
      <c r="I1100" t="s">
        <v>121</v>
      </c>
      <c r="V1100" t="s">
        <v>3210</v>
      </c>
      <c r="AA1100" t="s">
        <v>3197</v>
      </c>
      <c r="AB1100" t="s">
        <v>3197</v>
      </c>
      <c r="AC1100" t="s">
        <v>3197</v>
      </c>
      <c r="AD1100" t="s">
        <v>3197</v>
      </c>
      <c r="AE1100" t="s">
        <v>3197</v>
      </c>
      <c r="AF1100" t="s">
        <v>3197</v>
      </c>
    </row>
    <row r="1101" spans="1:32" ht="17.25" customHeight="1" x14ac:dyDescent="0.25">
      <c r="A1101">
        <v>337927</v>
      </c>
      <c r="B1101" t="s">
        <v>1741</v>
      </c>
      <c r="C1101" t="s">
        <v>545</v>
      </c>
      <c r="D1101" t="s">
        <v>713</v>
      </c>
      <c r="E1101" t="s">
        <v>89</v>
      </c>
      <c r="H1101" t="s">
        <v>29</v>
      </c>
      <c r="I1101" t="s">
        <v>121</v>
      </c>
      <c r="V1101" t="s">
        <v>3210</v>
      </c>
      <c r="AA1101" t="s">
        <v>3197</v>
      </c>
      <c r="AB1101" t="s">
        <v>3197</v>
      </c>
      <c r="AC1101" t="s">
        <v>3197</v>
      </c>
      <c r="AD1101" t="s">
        <v>3197</v>
      </c>
      <c r="AE1101" t="s">
        <v>3197</v>
      </c>
      <c r="AF1101" t="s">
        <v>3197</v>
      </c>
    </row>
    <row r="1102" spans="1:32" ht="17.25" customHeight="1" x14ac:dyDescent="0.25">
      <c r="A1102">
        <v>337929</v>
      </c>
      <c r="B1102" t="s">
        <v>1742</v>
      </c>
      <c r="C1102" t="s">
        <v>1743</v>
      </c>
      <c r="D1102" t="s">
        <v>1744</v>
      </c>
      <c r="E1102" t="s">
        <v>89</v>
      </c>
      <c r="H1102" t="s">
        <v>29</v>
      </c>
      <c r="I1102" t="s">
        <v>121</v>
      </c>
      <c r="V1102" t="s">
        <v>3210</v>
      </c>
      <c r="AA1102" t="s">
        <v>3197</v>
      </c>
      <c r="AB1102" t="s">
        <v>3197</v>
      </c>
      <c r="AC1102" t="s">
        <v>3197</v>
      </c>
      <c r="AD1102" t="s">
        <v>3197</v>
      </c>
      <c r="AE1102" t="s">
        <v>3197</v>
      </c>
      <c r="AF1102" t="s">
        <v>3197</v>
      </c>
    </row>
    <row r="1103" spans="1:32" ht="17.25" customHeight="1" x14ac:dyDescent="0.25">
      <c r="A1103">
        <v>337930</v>
      </c>
      <c r="B1103" t="s">
        <v>2000</v>
      </c>
      <c r="C1103" t="s">
        <v>794</v>
      </c>
      <c r="D1103" t="s">
        <v>382</v>
      </c>
      <c r="E1103" t="s">
        <v>89</v>
      </c>
      <c r="H1103" t="s">
        <v>29</v>
      </c>
      <c r="I1103" t="s">
        <v>121</v>
      </c>
      <c r="V1103" t="s">
        <v>3210</v>
      </c>
      <c r="AA1103" t="s">
        <v>3197</v>
      </c>
      <c r="AB1103" t="s">
        <v>3197</v>
      </c>
      <c r="AC1103" t="s">
        <v>3197</v>
      </c>
      <c r="AD1103" t="s">
        <v>3197</v>
      </c>
      <c r="AE1103" t="s">
        <v>3197</v>
      </c>
      <c r="AF1103" t="s">
        <v>3197</v>
      </c>
    </row>
    <row r="1104" spans="1:32" ht="17.25" customHeight="1" x14ac:dyDescent="0.25">
      <c r="A1104">
        <v>337933</v>
      </c>
      <c r="B1104" t="s">
        <v>1745</v>
      </c>
      <c r="C1104" t="s">
        <v>265</v>
      </c>
      <c r="D1104" t="s">
        <v>903</v>
      </c>
      <c r="E1104" t="s">
        <v>89</v>
      </c>
      <c r="H1104" t="s">
        <v>29</v>
      </c>
      <c r="I1104" t="s">
        <v>121</v>
      </c>
      <c r="V1104" t="s">
        <v>3210</v>
      </c>
      <c r="AA1104" t="s">
        <v>3197</v>
      </c>
      <c r="AB1104" t="s">
        <v>3197</v>
      </c>
      <c r="AC1104" t="s">
        <v>3197</v>
      </c>
      <c r="AD1104" t="s">
        <v>3197</v>
      </c>
      <c r="AE1104" t="s">
        <v>3197</v>
      </c>
      <c r="AF1104" t="s">
        <v>3197</v>
      </c>
    </row>
    <row r="1105" spans="1:32" ht="17.25" customHeight="1" x14ac:dyDescent="0.25">
      <c r="A1105">
        <v>337939</v>
      </c>
      <c r="B1105" t="s">
        <v>898</v>
      </c>
      <c r="C1105" t="s">
        <v>1187</v>
      </c>
      <c r="D1105" t="s">
        <v>245</v>
      </c>
      <c r="E1105" t="s">
        <v>89</v>
      </c>
      <c r="H1105" t="s">
        <v>29</v>
      </c>
      <c r="I1105" t="s">
        <v>121</v>
      </c>
      <c r="V1105" t="s">
        <v>3210</v>
      </c>
      <c r="AB1105" t="s">
        <v>3197</v>
      </c>
      <c r="AC1105" t="s">
        <v>3197</v>
      </c>
      <c r="AD1105" t="s">
        <v>3197</v>
      </c>
      <c r="AE1105" t="s">
        <v>3197</v>
      </c>
      <c r="AF1105" t="s">
        <v>3197</v>
      </c>
    </row>
    <row r="1106" spans="1:32" ht="17.25" customHeight="1" x14ac:dyDescent="0.25">
      <c r="A1106">
        <v>337941</v>
      </c>
      <c r="B1106" t="s">
        <v>1746</v>
      </c>
      <c r="C1106" t="s">
        <v>1747</v>
      </c>
      <c r="D1106" t="s">
        <v>635</v>
      </c>
      <c r="E1106" t="s">
        <v>89</v>
      </c>
      <c r="H1106" t="s">
        <v>29</v>
      </c>
      <c r="I1106" t="s">
        <v>121</v>
      </c>
      <c r="V1106" t="s">
        <v>3210</v>
      </c>
      <c r="AA1106" t="s">
        <v>3197</v>
      </c>
      <c r="AB1106" t="s">
        <v>3197</v>
      </c>
      <c r="AC1106" t="s">
        <v>3197</v>
      </c>
      <c r="AD1106" t="s">
        <v>3197</v>
      </c>
      <c r="AE1106" t="s">
        <v>3197</v>
      </c>
      <c r="AF1106" t="s">
        <v>3197</v>
      </c>
    </row>
    <row r="1107" spans="1:32" ht="17.25" customHeight="1" x14ac:dyDescent="0.25">
      <c r="A1107">
        <v>337943</v>
      </c>
      <c r="B1107" t="s">
        <v>1748</v>
      </c>
      <c r="C1107" t="s">
        <v>258</v>
      </c>
      <c r="D1107" t="s">
        <v>1137</v>
      </c>
      <c r="E1107" t="s">
        <v>89</v>
      </c>
      <c r="H1107" t="s">
        <v>29</v>
      </c>
      <c r="I1107" t="s">
        <v>121</v>
      </c>
      <c r="V1107" t="s">
        <v>3210</v>
      </c>
      <c r="AA1107" t="s">
        <v>3197</v>
      </c>
      <c r="AB1107" t="s">
        <v>3197</v>
      </c>
      <c r="AC1107" t="s">
        <v>3197</v>
      </c>
      <c r="AD1107" t="s">
        <v>3197</v>
      </c>
      <c r="AE1107" t="s">
        <v>3197</v>
      </c>
      <c r="AF1107" t="s">
        <v>3197</v>
      </c>
    </row>
    <row r="1108" spans="1:32" ht="17.25" customHeight="1" x14ac:dyDescent="0.25">
      <c r="A1108">
        <v>337944</v>
      </c>
      <c r="B1108" t="s">
        <v>2034</v>
      </c>
      <c r="C1108" t="s">
        <v>225</v>
      </c>
      <c r="D1108" t="s">
        <v>223</v>
      </c>
      <c r="E1108" t="s">
        <v>89</v>
      </c>
      <c r="F1108">
        <v>36058</v>
      </c>
      <c r="G1108" t="s">
        <v>727</v>
      </c>
      <c r="H1108" t="s">
        <v>29</v>
      </c>
      <c r="I1108" t="s">
        <v>121</v>
      </c>
      <c r="V1108" t="s">
        <v>3210</v>
      </c>
      <c r="AB1108" t="s">
        <v>3197</v>
      </c>
      <c r="AC1108" t="s">
        <v>3197</v>
      </c>
      <c r="AD1108" t="s">
        <v>3197</v>
      </c>
      <c r="AE1108" t="s">
        <v>3197</v>
      </c>
      <c r="AF1108" t="s">
        <v>3197</v>
      </c>
    </row>
    <row r="1109" spans="1:32" ht="17.25" customHeight="1" x14ac:dyDescent="0.25">
      <c r="A1109">
        <v>337945</v>
      </c>
      <c r="B1109" t="s">
        <v>1749</v>
      </c>
      <c r="C1109" t="s">
        <v>528</v>
      </c>
      <c r="D1109" t="s">
        <v>1750</v>
      </c>
      <c r="E1109" t="s">
        <v>89</v>
      </c>
      <c r="H1109" t="s">
        <v>29</v>
      </c>
      <c r="I1109" t="s">
        <v>121</v>
      </c>
      <c r="V1109" t="s">
        <v>3210</v>
      </c>
      <c r="AA1109" t="s">
        <v>3197</v>
      </c>
      <c r="AB1109" t="s">
        <v>3197</v>
      </c>
      <c r="AC1109" t="s">
        <v>3197</v>
      </c>
      <c r="AD1109" t="s">
        <v>3197</v>
      </c>
      <c r="AE1109" t="s">
        <v>3197</v>
      </c>
      <c r="AF1109" t="s">
        <v>3197</v>
      </c>
    </row>
    <row r="1110" spans="1:32" ht="17.25" customHeight="1" x14ac:dyDescent="0.25">
      <c r="A1110">
        <v>337948</v>
      </c>
      <c r="B1110" t="s">
        <v>972</v>
      </c>
      <c r="C1110" t="s">
        <v>334</v>
      </c>
      <c r="D1110" t="s">
        <v>388</v>
      </c>
      <c r="E1110" t="s">
        <v>89</v>
      </c>
      <c r="H1110" t="s">
        <v>29</v>
      </c>
      <c r="I1110" t="s">
        <v>121</v>
      </c>
      <c r="V1110" t="s">
        <v>3210</v>
      </c>
      <c r="AB1110" t="s">
        <v>3197</v>
      </c>
      <c r="AC1110" t="s">
        <v>3197</v>
      </c>
      <c r="AD1110" t="s">
        <v>3197</v>
      </c>
      <c r="AE1110" t="s">
        <v>3197</v>
      </c>
      <c r="AF1110" t="s">
        <v>3197</v>
      </c>
    </row>
    <row r="1111" spans="1:32" ht="17.25" customHeight="1" x14ac:dyDescent="0.25">
      <c r="A1111">
        <v>337949</v>
      </c>
      <c r="B1111" t="s">
        <v>1439</v>
      </c>
      <c r="C1111" t="s">
        <v>385</v>
      </c>
      <c r="D1111" t="s">
        <v>422</v>
      </c>
      <c r="E1111" t="s">
        <v>89</v>
      </c>
      <c r="H1111" t="s">
        <v>29</v>
      </c>
      <c r="I1111" t="s">
        <v>121</v>
      </c>
      <c r="V1111" t="s">
        <v>3210</v>
      </c>
      <c r="AA1111" t="s">
        <v>3197</v>
      </c>
      <c r="AB1111" t="s">
        <v>3197</v>
      </c>
      <c r="AC1111" t="s">
        <v>3197</v>
      </c>
      <c r="AD1111" t="s">
        <v>3197</v>
      </c>
      <c r="AE1111" t="s">
        <v>3197</v>
      </c>
      <c r="AF1111" t="s">
        <v>3197</v>
      </c>
    </row>
    <row r="1112" spans="1:32" ht="17.25" customHeight="1" x14ac:dyDescent="0.25">
      <c r="A1112">
        <v>337960</v>
      </c>
      <c r="B1112" t="s">
        <v>812</v>
      </c>
      <c r="C1112" t="s">
        <v>610</v>
      </c>
      <c r="D1112" t="s">
        <v>881</v>
      </c>
      <c r="E1112" t="s">
        <v>89</v>
      </c>
      <c r="H1112" t="s">
        <v>29</v>
      </c>
      <c r="I1112" t="s">
        <v>121</v>
      </c>
      <c r="V1112" t="s">
        <v>3210</v>
      </c>
      <c r="AA1112" t="s">
        <v>3197</v>
      </c>
      <c r="AB1112" t="s">
        <v>3197</v>
      </c>
      <c r="AC1112" t="s">
        <v>3197</v>
      </c>
      <c r="AD1112" t="s">
        <v>3197</v>
      </c>
      <c r="AE1112" t="s">
        <v>3197</v>
      </c>
      <c r="AF1112" t="s">
        <v>3197</v>
      </c>
    </row>
    <row r="1113" spans="1:32" ht="17.25" customHeight="1" x14ac:dyDescent="0.25">
      <c r="A1113">
        <v>337964</v>
      </c>
      <c r="B1113" t="s">
        <v>1751</v>
      </c>
      <c r="C1113" t="s">
        <v>529</v>
      </c>
      <c r="D1113" t="s">
        <v>1752</v>
      </c>
      <c r="E1113" t="s">
        <v>89</v>
      </c>
      <c r="F1113">
        <v>35762</v>
      </c>
      <c r="G1113" t="s">
        <v>31</v>
      </c>
      <c r="H1113" t="s">
        <v>32</v>
      </c>
      <c r="I1113" t="s">
        <v>121</v>
      </c>
      <c r="V1113" t="s">
        <v>3210</v>
      </c>
      <c r="AB1113" t="s">
        <v>3197</v>
      </c>
      <c r="AC1113" t="s">
        <v>3197</v>
      </c>
      <c r="AD1113" t="s">
        <v>3197</v>
      </c>
      <c r="AE1113" t="s">
        <v>3197</v>
      </c>
      <c r="AF1113" t="s">
        <v>3197</v>
      </c>
    </row>
    <row r="1114" spans="1:32" ht="17.25" customHeight="1" x14ac:dyDescent="0.25">
      <c r="A1114">
        <v>337970</v>
      </c>
      <c r="B1114" t="s">
        <v>1753</v>
      </c>
      <c r="C1114" t="s">
        <v>222</v>
      </c>
      <c r="D1114" t="s">
        <v>1754</v>
      </c>
      <c r="E1114" t="s">
        <v>89</v>
      </c>
      <c r="H1114" t="s">
        <v>29</v>
      </c>
      <c r="I1114" t="s">
        <v>121</v>
      </c>
      <c r="V1114" t="s">
        <v>3210</v>
      </c>
      <c r="AD1114" t="s">
        <v>3197</v>
      </c>
      <c r="AE1114" t="s">
        <v>3197</v>
      </c>
      <c r="AF1114" t="s">
        <v>3197</v>
      </c>
    </row>
    <row r="1115" spans="1:32" ht="17.25" customHeight="1" x14ac:dyDescent="0.25">
      <c r="A1115">
        <v>337972</v>
      </c>
      <c r="B1115" t="s">
        <v>2035</v>
      </c>
      <c r="C1115" t="s">
        <v>636</v>
      </c>
      <c r="D1115" t="s">
        <v>699</v>
      </c>
      <c r="E1115" t="s">
        <v>89</v>
      </c>
      <c r="H1115" t="s">
        <v>29</v>
      </c>
      <c r="I1115" t="s">
        <v>121</v>
      </c>
      <c r="V1115" t="s">
        <v>3210</v>
      </c>
      <c r="AA1115" t="s">
        <v>3197</v>
      </c>
      <c r="AB1115" t="s">
        <v>3197</v>
      </c>
      <c r="AC1115" t="s">
        <v>3197</v>
      </c>
      <c r="AD1115" t="s">
        <v>3197</v>
      </c>
      <c r="AE1115" t="s">
        <v>3197</v>
      </c>
      <c r="AF1115" t="s">
        <v>3197</v>
      </c>
    </row>
    <row r="1116" spans="1:32" ht="17.25" customHeight="1" x14ac:dyDescent="0.25">
      <c r="A1116">
        <v>337974</v>
      </c>
      <c r="B1116" t="s">
        <v>526</v>
      </c>
      <c r="C1116" t="s">
        <v>262</v>
      </c>
      <c r="D1116" t="s">
        <v>620</v>
      </c>
      <c r="E1116" t="s">
        <v>89</v>
      </c>
      <c r="H1116" t="s">
        <v>29</v>
      </c>
      <c r="I1116" t="s">
        <v>121</v>
      </c>
      <c r="V1116" t="s">
        <v>3210</v>
      </c>
      <c r="AA1116" t="s">
        <v>3197</v>
      </c>
      <c r="AB1116" t="s">
        <v>3197</v>
      </c>
      <c r="AC1116" t="s">
        <v>3197</v>
      </c>
      <c r="AD1116" t="s">
        <v>3197</v>
      </c>
      <c r="AE1116" t="s">
        <v>3197</v>
      </c>
      <c r="AF1116" t="s">
        <v>3197</v>
      </c>
    </row>
    <row r="1117" spans="1:32" ht="17.25" customHeight="1" x14ac:dyDescent="0.25">
      <c r="A1117">
        <v>337975</v>
      </c>
      <c r="B1117" t="s">
        <v>1455</v>
      </c>
      <c r="C1117" t="s">
        <v>341</v>
      </c>
      <c r="D1117" t="s">
        <v>787</v>
      </c>
      <c r="E1117" t="s">
        <v>89</v>
      </c>
      <c r="H1117" t="s">
        <v>29</v>
      </c>
      <c r="I1117" t="s">
        <v>121</v>
      </c>
      <c r="V1117" t="s">
        <v>3210</v>
      </c>
      <c r="AA1117" t="s">
        <v>3197</v>
      </c>
      <c r="AB1117" t="s">
        <v>3197</v>
      </c>
      <c r="AC1117" t="s">
        <v>3197</v>
      </c>
      <c r="AD1117" t="s">
        <v>3197</v>
      </c>
      <c r="AE1117" t="s">
        <v>3197</v>
      </c>
      <c r="AF1117" t="s">
        <v>3197</v>
      </c>
    </row>
    <row r="1118" spans="1:32" ht="17.25" customHeight="1" x14ac:dyDescent="0.25">
      <c r="A1118">
        <v>337981</v>
      </c>
      <c r="B1118" t="s">
        <v>1138</v>
      </c>
      <c r="C1118" t="s">
        <v>2411</v>
      </c>
      <c r="D1118" t="s">
        <v>2412</v>
      </c>
      <c r="E1118" t="s">
        <v>89</v>
      </c>
      <c r="H1118" t="s">
        <v>29</v>
      </c>
      <c r="I1118" t="s">
        <v>121</v>
      </c>
      <c r="V1118" t="s">
        <v>3210</v>
      </c>
      <c r="AA1118" t="s">
        <v>3197</v>
      </c>
      <c r="AB1118" t="s">
        <v>3197</v>
      </c>
      <c r="AC1118" t="s">
        <v>3197</v>
      </c>
      <c r="AD1118" t="s">
        <v>3197</v>
      </c>
      <c r="AE1118" t="s">
        <v>3197</v>
      </c>
      <c r="AF1118" t="s">
        <v>3197</v>
      </c>
    </row>
    <row r="1119" spans="1:32" ht="17.25" customHeight="1" x14ac:dyDescent="0.25">
      <c r="A1119">
        <v>337982</v>
      </c>
      <c r="B1119" t="s">
        <v>852</v>
      </c>
      <c r="C1119" t="s">
        <v>334</v>
      </c>
      <c r="D1119" t="s">
        <v>245</v>
      </c>
      <c r="E1119" t="s">
        <v>89</v>
      </c>
      <c r="F1119">
        <v>35928</v>
      </c>
      <c r="G1119" t="s">
        <v>1962</v>
      </c>
      <c r="H1119" t="s">
        <v>72</v>
      </c>
      <c r="I1119" t="s">
        <v>121</v>
      </c>
      <c r="J1119" t="s">
        <v>1081</v>
      </c>
      <c r="L1119" t="s">
        <v>50</v>
      </c>
      <c r="V1119" t="s">
        <v>3210</v>
      </c>
      <c r="AF1119" t="s">
        <v>3197</v>
      </c>
    </row>
    <row r="1120" spans="1:32" ht="17.25" customHeight="1" x14ac:dyDescent="0.25">
      <c r="A1120">
        <v>337985</v>
      </c>
      <c r="B1120" t="s">
        <v>1981</v>
      </c>
      <c r="C1120" t="s">
        <v>997</v>
      </c>
      <c r="D1120" t="s">
        <v>1982</v>
      </c>
      <c r="E1120" t="s">
        <v>89</v>
      </c>
      <c r="F1120">
        <v>32173</v>
      </c>
      <c r="G1120" t="s">
        <v>1983</v>
      </c>
      <c r="H1120" t="s">
        <v>29</v>
      </c>
      <c r="I1120" t="s">
        <v>121</v>
      </c>
      <c r="J1120" t="s">
        <v>1081</v>
      </c>
      <c r="L1120" t="s">
        <v>60</v>
      </c>
      <c r="V1120" t="s">
        <v>3210</v>
      </c>
      <c r="AF1120" t="s">
        <v>3197</v>
      </c>
    </row>
    <row r="1121" spans="1:32" ht="17.25" customHeight="1" x14ac:dyDescent="0.25">
      <c r="A1121">
        <v>337988</v>
      </c>
      <c r="B1121" t="s">
        <v>1755</v>
      </c>
      <c r="C1121" t="s">
        <v>517</v>
      </c>
      <c r="D1121" t="s">
        <v>403</v>
      </c>
      <c r="E1121" t="s">
        <v>89</v>
      </c>
      <c r="H1121" t="s">
        <v>29</v>
      </c>
      <c r="I1121" t="s">
        <v>121</v>
      </c>
      <c r="V1121" t="s">
        <v>3210</v>
      </c>
      <c r="AA1121" t="s">
        <v>3197</v>
      </c>
      <c r="AB1121" t="s">
        <v>3197</v>
      </c>
      <c r="AC1121" t="s">
        <v>3197</v>
      </c>
      <c r="AD1121" t="s">
        <v>3197</v>
      </c>
      <c r="AE1121" t="s">
        <v>3197</v>
      </c>
      <c r="AF1121" t="s">
        <v>3197</v>
      </c>
    </row>
    <row r="1122" spans="1:32" ht="17.25" customHeight="1" x14ac:dyDescent="0.25">
      <c r="A1122">
        <v>337991</v>
      </c>
      <c r="B1122" t="s">
        <v>2002</v>
      </c>
      <c r="C1122" t="s">
        <v>349</v>
      </c>
      <c r="D1122" t="s">
        <v>468</v>
      </c>
      <c r="E1122" t="s">
        <v>89</v>
      </c>
      <c r="H1122" t="s">
        <v>29</v>
      </c>
      <c r="I1122" t="s">
        <v>121</v>
      </c>
      <c r="V1122" t="s">
        <v>3210</v>
      </c>
      <c r="AA1122" t="s">
        <v>3197</v>
      </c>
      <c r="AB1122" t="s">
        <v>3197</v>
      </c>
      <c r="AC1122" t="s">
        <v>3197</v>
      </c>
      <c r="AD1122" t="s">
        <v>3197</v>
      </c>
      <c r="AE1122" t="s">
        <v>3197</v>
      </c>
      <c r="AF1122" t="s">
        <v>3197</v>
      </c>
    </row>
    <row r="1123" spans="1:32" ht="17.25" customHeight="1" x14ac:dyDescent="0.25">
      <c r="A1123">
        <v>337994</v>
      </c>
      <c r="B1123" t="s">
        <v>1757</v>
      </c>
      <c r="C1123" t="s">
        <v>363</v>
      </c>
      <c r="D1123" t="s">
        <v>1758</v>
      </c>
      <c r="E1123" t="s">
        <v>89</v>
      </c>
      <c r="H1123" t="s">
        <v>29</v>
      </c>
      <c r="I1123" t="s">
        <v>121</v>
      </c>
      <c r="V1123" t="s">
        <v>3210</v>
      </c>
      <c r="AA1123" t="s">
        <v>3197</v>
      </c>
      <c r="AB1123" t="s">
        <v>3197</v>
      </c>
      <c r="AC1123" t="s">
        <v>3197</v>
      </c>
      <c r="AD1123" t="s">
        <v>3197</v>
      </c>
      <c r="AE1123" t="s">
        <v>3197</v>
      </c>
      <c r="AF1123" t="s">
        <v>3197</v>
      </c>
    </row>
    <row r="1124" spans="1:32" ht="17.25" customHeight="1" x14ac:dyDescent="0.25">
      <c r="A1124">
        <v>337995</v>
      </c>
      <c r="B1124" t="s">
        <v>1759</v>
      </c>
      <c r="C1124" t="s">
        <v>341</v>
      </c>
      <c r="D1124" t="s">
        <v>675</v>
      </c>
      <c r="E1124" t="s">
        <v>89</v>
      </c>
      <c r="H1124" t="s">
        <v>29</v>
      </c>
      <c r="I1124" t="s">
        <v>121</v>
      </c>
      <c r="V1124" t="s">
        <v>3210</v>
      </c>
      <c r="AA1124" t="s">
        <v>3197</v>
      </c>
      <c r="AB1124" t="s">
        <v>3197</v>
      </c>
      <c r="AC1124" t="s">
        <v>3197</v>
      </c>
      <c r="AD1124" t="s">
        <v>3197</v>
      </c>
      <c r="AE1124" t="s">
        <v>3197</v>
      </c>
      <c r="AF1124" t="s">
        <v>3197</v>
      </c>
    </row>
    <row r="1125" spans="1:32" ht="17.25" customHeight="1" x14ac:dyDescent="0.25">
      <c r="A1125">
        <v>337996</v>
      </c>
      <c r="B1125" t="s">
        <v>2036</v>
      </c>
      <c r="C1125" t="s">
        <v>376</v>
      </c>
      <c r="D1125" t="s">
        <v>760</v>
      </c>
      <c r="E1125" t="s">
        <v>89</v>
      </c>
      <c r="H1125" t="s">
        <v>29</v>
      </c>
      <c r="I1125" t="s">
        <v>121</v>
      </c>
      <c r="V1125" t="s">
        <v>3210</v>
      </c>
      <c r="AC1125" t="s">
        <v>3197</v>
      </c>
      <c r="AD1125" t="s">
        <v>3197</v>
      </c>
      <c r="AE1125" t="s">
        <v>3197</v>
      </c>
      <c r="AF1125" t="s">
        <v>3197</v>
      </c>
    </row>
    <row r="1126" spans="1:32" ht="17.25" customHeight="1" x14ac:dyDescent="0.25">
      <c r="A1126">
        <v>337997</v>
      </c>
      <c r="B1126" t="s">
        <v>1760</v>
      </c>
      <c r="C1126" t="s">
        <v>1123</v>
      </c>
      <c r="D1126" t="s">
        <v>1761</v>
      </c>
      <c r="E1126" t="s">
        <v>89</v>
      </c>
      <c r="H1126" t="s">
        <v>29</v>
      </c>
      <c r="I1126" t="s">
        <v>121</v>
      </c>
      <c r="V1126" t="s">
        <v>3210</v>
      </c>
      <c r="AA1126" t="s">
        <v>3197</v>
      </c>
      <c r="AB1126" t="s">
        <v>3197</v>
      </c>
      <c r="AC1126" t="s">
        <v>3197</v>
      </c>
      <c r="AD1126" t="s">
        <v>3197</v>
      </c>
      <c r="AE1126" t="s">
        <v>3197</v>
      </c>
      <c r="AF1126" t="s">
        <v>3197</v>
      </c>
    </row>
    <row r="1127" spans="1:32" ht="17.25" customHeight="1" x14ac:dyDescent="0.25">
      <c r="A1127">
        <v>337998</v>
      </c>
      <c r="B1127" t="s">
        <v>2037</v>
      </c>
      <c r="C1127" t="s">
        <v>714</v>
      </c>
      <c r="D1127" t="s">
        <v>478</v>
      </c>
      <c r="E1127" t="s">
        <v>89</v>
      </c>
      <c r="H1127" t="s">
        <v>29</v>
      </c>
      <c r="I1127" t="s">
        <v>121</v>
      </c>
      <c r="V1127" t="s">
        <v>3210</v>
      </c>
      <c r="AA1127" t="s">
        <v>3197</v>
      </c>
      <c r="AB1127" t="s">
        <v>3197</v>
      </c>
      <c r="AC1127" t="s">
        <v>3197</v>
      </c>
      <c r="AD1127" t="s">
        <v>3197</v>
      </c>
      <c r="AE1127" t="s">
        <v>3197</v>
      </c>
      <c r="AF1127" t="s">
        <v>3197</v>
      </c>
    </row>
    <row r="1128" spans="1:32" ht="17.25" customHeight="1" x14ac:dyDescent="0.25">
      <c r="A1128">
        <v>338000</v>
      </c>
      <c r="B1128" t="s">
        <v>1762</v>
      </c>
      <c r="C1128" t="s">
        <v>349</v>
      </c>
      <c r="D1128" t="s">
        <v>1763</v>
      </c>
      <c r="E1128" t="s">
        <v>89</v>
      </c>
      <c r="H1128" t="s">
        <v>29</v>
      </c>
      <c r="I1128" t="s">
        <v>121</v>
      </c>
      <c r="V1128" t="s">
        <v>3210</v>
      </c>
      <c r="AA1128" t="s">
        <v>3197</v>
      </c>
      <c r="AB1128" t="s">
        <v>3197</v>
      </c>
      <c r="AC1128" t="s">
        <v>3197</v>
      </c>
      <c r="AD1128" t="s">
        <v>3197</v>
      </c>
      <c r="AE1128" t="s">
        <v>3197</v>
      </c>
      <c r="AF1128" t="s">
        <v>3197</v>
      </c>
    </row>
    <row r="1129" spans="1:32" ht="17.25" customHeight="1" x14ac:dyDescent="0.25">
      <c r="A1129">
        <v>338003</v>
      </c>
      <c r="B1129" t="s">
        <v>1764</v>
      </c>
      <c r="C1129" t="s">
        <v>359</v>
      </c>
      <c r="D1129" t="s">
        <v>475</v>
      </c>
      <c r="E1129" t="s">
        <v>89</v>
      </c>
      <c r="H1129" t="s">
        <v>29</v>
      </c>
      <c r="I1129" t="s">
        <v>121</v>
      </c>
      <c r="V1129" t="s">
        <v>3210</v>
      </c>
      <c r="AA1129" t="s">
        <v>3197</v>
      </c>
      <c r="AB1129" t="s">
        <v>3197</v>
      </c>
      <c r="AC1129" t="s">
        <v>3197</v>
      </c>
      <c r="AD1129" t="s">
        <v>3197</v>
      </c>
      <c r="AE1129" t="s">
        <v>3197</v>
      </c>
      <c r="AF1129" t="s">
        <v>3197</v>
      </c>
    </row>
    <row r="1130" spans="1:32" ht="17.25" customHeight="1" x14ac:dyDescent="0.25">
      <c r="A1130">
        <v>338012</v>
      </c>
      <c r="B1130" t="s">
        <v>2003</v>
      </c>
      <c r="C1130" t="s">
        <v>349</v>
      </c>
      <c r="D1130" t="s">
        <v>684</v>
      </c>
      <c r="E1130" t="s">
        <v>89</v>
      </c>
      <c r="H1130" t="s">
        <v>29</v>
      </c>
      <c r="I1130" t="s">
        <v>121</v>
      </c>
      <c r="V1130" t="s">
        <v>3210</v>
      </c>
      <c r="AA1130" t="s">
        <v>3197</v>
      </c>
      <c r="AB1130" t="s">
        <v>3197</v>
      </c>
      <c r="AC1130" t="s">
        <v>3197</v>
      </c>
      <c r="AD1130" t="s">
        <v>3197</v>
      </c>
      <c r="AE1130" t="s">
        <v>3197</v>
      </c>
      <c r="AF1130" t="s">
        <v>3197</v>
      </c>
    </row>
    <row r="1131" spans="1:32" ht="17.25" customHeight="1" x14ac:dyDescent="0.25">
      <c r="A1131">
        <v>338014</v>
      </c>
      <c r="B1131" t="s">
        <v>1765</v>
      </c>
      <c r="C1131" t="s">
        <v>297</v>
      </c>
      <c r="D1131" t="s">
        <v>227</v>
      </c>
      <c r="E1131" t="s">
        <v>89</v>
      </c>
      <c r="H1131" t="s">
        <v>29</v>
      </c>
      <c r="I1131" t="s">
        <v>121</v>
      </c>
      <c r="V1131" t="s">
        <v>3210</v>
      </c>
      <c r="AA1131" t="s">
        <v>3197</v>
      </c>
      <c r="AB1131" t="s">
        <v>3197</v>
      </c>
      <c r="AC1131" t="s">
        <v>3197</v>
      </c>
      <c r="AD1131" t="s">
        <v>3197</v>
      </c>
      <c r="AE1131" t="s">
        <v>3197</v>
      </c>
      <c r="AF1131" t="s">
        <v>3197</v>
      </c>
    </row>
    <row r="1132" spans="1:32" ht="17.25" customHeight="1" x14ac:dyDescent="0.25">
      <c r="A1132">
        <v>338017</v>
      </c>
      <c r="B1132" t="s">
        <v>1766</v>
      </c>
      <c r="C1132" t="s">
        <v>1767</v>
      </c>
      <c r="D1132" t="s">
        <v>245</v>
      </c>
      <c r="E1132" t="s">
        <v>90</v>
      </c>
      <c r="F1132">
        <v>36220</v>
      </c>
      <c r="G1132" t="s">
        <v>609</v>
      </c>
      <c r="H1132" t="s">
        <v>29</v>
      </c>
      <c r="I1132" t="s">
        <v>121</v>
      </c>
      <c r="V1132" t="s">
        <v>3210</v>
      </c>
      <c r="AB1132" t="s">
        <v>3197</v>
      </c>
      <c r="AC1132" t="s">
        <v>3197</v>
      </c>
      <c r="AD1132" t="s">
        <v>3197</v>
      </c>
      <c r="AE1132" t="s">
        <v>3197</v>
      </c>
      <c r="AF1132" t="s">
        <v>3197</v>
      </c>
    </row>
    <row r="1133" spans="1:32" ht="17.25" customHeight="1" x14ac:dyDescent="0.25">
      <c r="A1133">
        <v>338020</v>
      </c>
      <c r="B1133" t="s">
        <v>1768</v>
      </c>
      <c r="C1133" t="s">
        <v>365</v>
      </c>
      <c r="D1133" t="s">
        <v>245</v>
      </c>
      <c r="E1133" t="s">
        <v>89</v>
      </c>
      <c r="H1133" t="s">
        <v>29</v>
      </c>
      <c r="I1133" t="s">
        <v>121</v>
      </c>
      <c r="V1133" t="s">
        <v>3210</v>
      </c>
      <c r="AA1133" t="s">
        <v>3197</v>
      </c>
      <c r="AB1133" t="s">
        <v>3197</v>
      </c>
      <c r="AC1133" t="s">
        <v>3197</v>
      </c>
      <c r="AD1133" t="s">
        <v>3197</v>
      </c>
      <c r="AE1133" t="s">
        <v>3197</v>
      </c>
      <c r="AF1133" t="s">
        <v>3197</v>
      </c>
    </row>
    <row r="1134" spans="1:32" ht="17.25" customHeight="1" x14ac:dyDescent="0.25">
      <c r="A1134">
        <v>338021</v>
      </c>
      <c r="B1134" t="s">
        <v>1769</v>
      </c>
      <c r="C1134" t="s">
        <v>1770</v>
      </c>
      <c r="D1134" t="s">
        <v>650</v>
      </c>
      <c r="E1134" t="s">
        <v>89</v>
      </c>
      <c r="H1134" t="s">
        <v>29</v>
      </c>
      <c r="I1134" t="s">
        <v>121</v>
      </c>
      <c r="V1134" t="s">
        <v>3210</v>
      </c>
      <c r="AA1134" t="s">
        <v>3197</v>
      </c>
      <c r="AB1134" t="s">
        <v>3197</v>
      </c>
      <c r="AC1134" t="s">
        <v>3197</v>
      </c>
      <c r="AD1134" t="s">
        <v>3197</v>
      </c>
      <c r="AE1134" t="s">
        <v>3197</v>
      </c>
      <c r="AF1134" t="s">
        <v>3197</v>
      </c>
    </row>
    <row r="1135" spans="1:32" ht="17.25" customHeight="1" x14ac:dyDescent="0.25">
      <c r="A1135">
        <v>338025</v>
      </c>
      <c r="B1135" t="s">
        <v>1771</v>
      </c>
      <c r="C1135" t="s">
        <v>1670</v>
      </c>
      <c r="D1135" t="s">
        <v>1772</v>
      </c>
      <c r="E1135" t="s">
        <v>89</v>
      </c>
      <c r="F1135">
        <v>31052</v>
      </c>
      <c r="G1135" t="s">
        <v>738</v>
      </c>
      <c r="H1135" t="s">
        <v>29</v>
      </c>
      <c r="I1135" t="s">
        <v>121</v>
      </c>
      <c r="V1135" t="s">
        <v>3210</v>
      </c>
      <c r="AB1135" t="s">
        <v>3197</v>
      </c>
      <c r="AC1135" t="s">
        <v>3197</v>
      </c>
      <c r="AD1135" t="s">
        <v>3197</v>
      </c>
      <c r="AE1135" t="s">
        <v>3197</v>
      </c>
      <c r="AF1135" t="s">
        <v>3197</v>
      </c>
    </row>
    <row r="1136" spans="1:32" ht="17.25" customHeight="1" x14ac:dyDescent="0.25">
      <c r="A1136">
        <v>338030</v>
      </c>
      <c r="B1136" t="s">
        <v>1777</v>
      </c>
      <c r="C1136" t="s">
        <v>756</v>
      </c>
      <c r="D1136" t="s">
        <v>408</v>
      </c>
      <c r="E1136" t="s">
        <v>89</v>
      </c>
      <c r="H1136" t="s">
        <v>29</v>
      </c>
      <c r="I1136" t="s">
        <v>121</v>
      </c>
      <c r="V1136" t="s">
        <v>3210</v>
      </c>
      <c r="AA1136" t="s">
        <v>3197</v>
      </c>
      <c r="AB1136" t="s">
        <v>3197</v>
      </c>
      <c r="AC1136" t="s">
        <v>3197</v>
      </c>
      <c r="AD1136" t="s">
        <v>3197</v>
      </c>
      <c r="AE1136" t="s">
        <v>3197</v>
      </c>
      <c r="AF1136" t="s">
        <v>3197</v>
      </c>
    </row>
    <row r="1137" spans="1:32" ht="17.25" customHeight="1" x14ac:dyDescent="0.25">
      <c r="A1137">
        <v>338032</v>
      </c>
      <c r="B1137" t="s">
        <v>2272</v>
      </c>
      <c r="C1137" t="s">
        <v>349</v>
      </c>
      <c r="D1137" t="s">
        <v>481</v>
      </c>
      <c r="E1137" t="s">
        <v>89</v>
      </c>
      <c r="H1137" t="s">
        <v>29</v>
      </c>
      <c r="I1137" t="s">
        <v>121</v>
      </c>
      <c r="V1137" t="s">
        <v>3210</v>
      </c>
      <c r="AA1137" t="s">
        <v>3197</v>
      </c>
      <c r="AB1137" t="s">
        <v>3197</v>
      </c>
      <c r="AC1137" t="s">
        <v>3197</v>
      </c>
      <c r="AD1137" t="s">
        <v>3197</v>
      </c>
      <c r="AE1137" t="s">
        <v>3197</v>
      </c>
      <c r="AF1137" t="s">
        <v>3197</v>
      </c>
    </row>
    <row r="1138" spans="1:32" ht="17.25" customHeight="1" x14ac:dyDescent="0.25">
      <c r="A1138">
        <v>338038</v>
      </c>
      <c r="B1138" t="s">
        <v>1778</v>
      </c>
      <c r="C1138" t="s">
        <v>645</v>
      </c>
      <c r="D1138" t="s">
        <v>663</v>
      </c>
      <c r="E1138" t="s">
        <v>89</v>
      </c>
      <c r="H1138" t="s">
        <v>29</v>
      </c>
      <c r="I1138" t="s">
        <v>121</v>
      </c>
      <c r="V1138" t="s">
        <v>3210</v>
      </c>
      <c r="AA1138" t="s">
        <v>3197</v>
      </c>
      <c r="AB1138" t="s">
        <v>3197</v>
      </c>
      <c r="AC1138" t="s">
        <v>3197</v>
      </c>
      <c r="AD1138" t="s">
        <v>3197</v>
      </c>
      <c r="AE1138" t="s">
        <v>3197</v>
      </c>
      <c r="AF1138" t="s">
        <v>3197</v>
      </c>
    </row>
    <row r="1139" spans="1:32" ht="17.25" customHeight="1" x14ac:dyDescent="0.25">
      <c r="A1139">
        <v>338049</v>
      </c>
      <c r="B1139" t="s">
        <v>1779</v>
      </c>
      <c r="C1139" t="s">
        <v>357</v>
      </c>
      <c r="D1139" t="s">
        <v>1780</v>
      </c>
      <c r="E1139" t="s">
        <v>90</v>
      </c>
      <c r="F1139">
        <v>31079</v>
      </c>
      <c r="G1139" t="s">
        <v>1781</v>
      </c>
      <c r="H1139" t="s">
        <v>29</v>
      </c>
      <c r="I1139" t="s">
        <v>121</v>
      </c>
      <c r="V1139" t="s">
        <v>3210</v>
      </c>
      <c r="AB1139" t="s">
        <v>3197</v>
      </c>
      <c r="AC1139" t="s">
        <v>3197</v>
      </c>
      <c r="AD1139" t="s">
        <v>3197</v>
      </c>
      <c r="AE1139" t="s">
        <v>3197</v>
      </c>
      <c r="AF1139" t="s">
        <v>3197</v>
      </c>
    </row>
    <row r="1140" spans="1:32" ht="17.25" customHeight="1" x14ac:dyDescent="0.25">
      <c r="A1140">
        <v>338052</v>
      </c>
      <c r="B1140" t="s">
        <v>1782</v>
      </c>
      <c r="C1140" t="s">
        <v>311</v>
      </c>
      <c r="D1140" t="s">
        <v>809</v>
      </c>
      <c r="E1140" t="s">
        <v>89</v>
      </c>
      <c r="H1140" t="s">
        <v>29</v>
      </c>
      <c r="I1140" t="s">
        <v>121</v>
      </c>
      <c r="V1140" t="s">
        <v>3210</v>
      </c>
      <c r="AA1140" t="s">
        <v>3197</v>
      </c>
      <c r="AB1140" t="s">
        <v>3197</v>
      </c>
      <c r="AC1140" t="s">
        <v>3197</v>
      </c>
      <c r="AD1140" t="s">
        <v>3197</v>
      </c>
      <c r="AE1140" t="s">
        <v>3197</v>
      </c>
      <c r="AF1140" t="s">
        <v>3197</v>
      </c>
    </row>
    <row r="1141" spans="1:32" ht="17.25" customHeight="1" x14ac:dyDescent="0.25">
      <c r="A1141">
        <v>338053</v>
      </c>
      <c r="B1141" t="s">
        <v>2263</v>
      </c>
      <c r="C1141" t="s">
        <v>565</v>
      </c>
      <c r="D1141" t="s">
        <v>2264</v>
      </c>
      <c r="E1141" t="s">
        <v>89</v>
      </c>
      <c r="H1141" t="s">
        <v>29</v>
      </c>
      <c r="I1141" t="s">
        <v>121</v>
      </c>
      <c r="V1141" t="s">
        <v>3210</v>
      </c>
      <c r="AA1141" t="s">
        <v>3197</v>
      </c>
      <c r="AB1141" t="s">
        <v>3197</v>
      </c>
      <c r="AC1141" t="s">
        <v>3197</v>
      </c>
      <c r="AD1141" t="s">
        <v>3197</v>
      </c>
      <c r="AE1141" t="s">
        <v>3197</v>
      </c>
      <c r="AF1141" t="s">
        <v>3197</v>
      </c>
    </row>
    <row r="1142" spans="1:32" ht="17.25" customHeight="1" x14ac:dyDescent="0.25">
      <c r="A1142">
        <v>338057</v>
      </c>
      <c r="B1142" t="s">
        <v>1783</v>
      </c>
      <c r="C1142" t="s">
        <v>592</v>
      </c>
      <c r="D1142" t="s">
        <v>820</v>
      </c>
      <c r="E1142" t="s">
        <v>89</v>
      </c>
      <c r="H1142" t="s">
        <v>29</v>
      </c>
      <c r="I1142" t="s">
        <v>121</v>
      </c>
      <c r="V1142" t="s">
        <v>3210</v>
      </c>
      <c r="AA1142" t="s">
        <v>3197</v>
      </c>
      <c r="AB1142" t="s">
        <v>3197</v>
      </c>
      <c r="AC1142" t="s">
        <v>3197</v>
      </c>
      <c r="AD1142" t="s">
        <v>3197</v>
      </c>
      <c r="AE1142" t="s">
        <v>3197</v>
      </c>
      <c r="AF1142" t="s">
        <v>3197</v>
      </c>
    </row>
    <row r="1143" spans="1:32" ht="17.25" customHeight="1" x14ac:dyDescent="0.25">
      <c r="A1143">
        <v>338058</v>
      </c>
      <c r="B1143" t="s">
        <v>2173</v>
      </c>
      <c r="C1143" t="s">
        <v>265</v>
      </c>
      <c r="D1143" t="s">
        <v>403</v>
      </c>
      <c r="E1143" t="s">
        <v>89</v>
      </c>
      <c r="H1143" t="s">
        <v>29</v>
      </c>
      <c r="I1143" t="s">
        <v>121</v>
      </c>
      <c r="V1143" t="s">
        <v>3210</v>
      </c>
      <c r="AA1143" t="s">
        <v>3197</v>
      </c>
      <c r="AB1143" t="s">
        <v>3197</v>
      </c>
      <c r="AC1143" t="s">
        <v>3197</v>
      </c>
      <c r="AD1143" t="s">
        <v>3197</v>
      </c>
      <c r="AE1143" t="s">
        <v>3197</v>
      </c>
      <c r="AF1143" t="s">
        <v>3197</v>
      </c>
    </row>
    <row r="1144" spans="1:32" ht="17.25" customHeight="1" x14ac:dyDescent="0.25">
      <c r="A1144">
        <v>338059</v>
      </c>
      <c r="B1144" t="s">
        <v>1784</v>
      </c>
      <c r="C1144" t="s">
        <v>915</v>
      </c>
      <c r="D1144" t="s">
        <v>281</v>
      </c>
      <c r="E1144" t="s">
        <v>89</v>
      </c>
      <c r="H1144" t="s">
        <v>29</v>
      </c>
      <c r="I1144" t="s">
        <v>121</v>
      </c>
      <c r="V1144" t="s">
        <v>3210</v>
      </c>
      <c r="AA1144" t="s">
        <v>3197</v>
      </c>
      <c r="AB1144" t="s">
        <v>3197</v>
      </c>
      <c r="AC1144" t="s">
        <v>3197</v>
      </c>
      <c r="AD1144" t="s">
        <v>3197</v>
      </c>
      <c r="AE1144" t="s">
        <v>3197</v>
      </c>
      <c r="AF1144" t="s">
        <v>3197</v>
      </c>
    </row>
    <row r="1145" spans="1:32" ht="17.25" customHeight="1" x14ac:dyDescent="0.25">
      <c r="A1145">
        <v>338061</v>
      </c>
      <c r="B1145" t="s">
        <v>2174</v>
      </c>
      <c r="C1145" t="s">
        <v>284</v>
      </c>
      <c r="D1145" t="s">
        <v>2175</v>
      </c>
      <c r="E1145" t="s">
        <v>89</v>
      </c>
      <c r="H1145" t="s">
        <v>29</v>
      </c>
      <c r="I1145" t="s">
        <v>121</v>
      </c>
      <c r="V1145" t="s">
        <v>3210</v>
      </c>
      <c r="AA1145" t="s">
        <v>3197</v>
      </c>
      <c r="AB1145" t="s">
        <v>3197</v>
      </c>
      <c r="AC1145" t="s">
        <v>3197</v>
      </c>
      <c r="AD1145" t="s">
        <v>3197</v>
      </c>
      <c r="AE1145" t="s">
        <v>3197</v>
      </c>
      <c r="AF1145" t="s">
        <v>3197</v>
      </c>
    </row>
    <row r="1146" spans="1:32" ht="17.25" customHeight="1" x14ac:dyDescent="0.25">
      <c r="A1146">
        <v>338079</v>
      </c>
      <c r="B1146" t="s">
        <v>2053</v>
      </c>
      <c r="C1146" t="s">
        <v>260</v>
      </c>
      <c r="D1146" t="s">
        <v>2054</v>
      </c>
      <c r="E1146" t="s">
        <v>90</v>
      </c>
      <c r="F1146">
        <v>32278</v>
      </c>
      <c r="G1146" t="s">
        <v>553</v>
      </c>
      <c r="H1146" t="s">
        <v>29</v>
      </c>
      <c r="I1146" t="s">
        <v>121</v>
      </c>
      <c r="V1146" t="s">
        <v>3210</v>
      </c>
      <c r="AC1146" t="s">
        <v>3197</v>
      </c>
      <c r="AD1146" t="s">
        <v>3197</v>
      </c>
      <c r="AE1146" t="s">
        <v>3197</v>
      </c>
      <c r="AF1146" t="s">
        <v>3197</v>
      </c>
    </row>
    <row r="1147" spans="1:32" ht="17.25" customHeight="1" x14ac:dyDescent="0.25">
      <c r="A1147">
        <v>338080</v>
      </c>
      <c r="B1147" t="s">
        <v>1596</v>
      </c>
      <c r="C1147" t="s">
        <v>361</v>
      </c>
      <c r="D1147" t="s">
        <v>462</v>
      </c>
      <c r="E1147" t="s">
        <v>89</v>
      </c>
      <c r="H1147" t="s">
        <v>29</v>
      </c>
      <c r="I1147" t="s">
        <v>121</v>
      </c>
      <c r="V1147" t="s">
        <v>3210</v>
      </c>
      <c r="AA1147" t="s">
        <v>3197</v>
      </c>
      <c r="AB1147" t="s">
        <v>3197</v>
      </c>
      <c r="AC1147" t="s">
        <v>3197</v>
      </c>
      <c r="AD1147" t="s">
        <v>3197</v>
      </c>
      <c r="AE1147" t="s">
        <v>3197</v>
      </c>
      <c r="AF1147" t="s">
        <v>3197</v>
      </c>
    </row>
    <row r="1148" spans="1:32" ht="17.25" customHeight="1" x14ac:dyDescent="0.25">
      <c r="A1148">
        <v>338085</v>
      </c>
      <c r="B1148" t="s">
        <v>2049</v>
      </c>
      <c r="C1148" t="s">
        <v>376</v>
      </c>
      <c r="D1148" t="s">
        <v>2050</v>
      </c>
      <c r="E1148" t="s">
        <v>89</v>
      </c>
      <c r="F1148">
        <v>30470</v>
      </c>
      <c r="G1148" t="s">
        <v>965</v>
      </c>
      <c r="H1148" t="s">
        <v>29</v>
      </c>
      <c r="I1148" t="s">
        <v>121</v>
      </c>
      <c r="V1148" t="s">
        <v>3210</v>
      </c>
      <c r="AB1148" t="s">
        <v>3197</v>
      </c>
      <c r="AC1148" t="s">
        <v>3197</v>
      </c>
      <c r="AD1148" t="s">
        <v>3197</v>
      </c>
      <c r="AE1148" t="s">
        <v>3197</v>
      </c>
      <c r="AF1148" t="s">
        <v>3197</v>
      </c>
    </row>
    <row r="1149" spans="1:32" ht="17.25" customHeight="1" x14ac:dyDescent="0.25">
      <c r="A1149">
        <v>338086</v>
      </c>
      <c r="B1149" t="s">
        <v>1785</v>
      </c>
      <c r="C1149" t="s">
        <v>682</v>
      </c>
      <c r="D1149" t="s">
        <v>1786</v>
      </c>
      <c r="E1149" t="s">
        <v>89</v>
      </c>
      <c r="H1149" t="s">
        <v>29</v>
      </c>
      <c r="I1149" t="s">
        <v>121</v>
      </c>
      <c r="V1149" t="s">
        <v>3210</v>
      </c>
      <c r="AA1149" t="s">
        <v>3197</v>
      </c>
      <c r="AB1149" t="s">
        <v>3197</v>
      </c>
      <c r="AC1149" t="s">
        <v>3197</v>
      </c>
      <c r="AD1149" t="s">
        <v>3197</v>
      </c>
      <c r="AE1149" t="s">
        <v>3197</v>
      </c>
      <c r="AF1149" t="s">
        <v>3197</v>
      </c>
    </row>
    <row r="1150" spans="1:32" ht="17.25" customHeight="1" x14ac:dyDescent="0.25">
      <c r="A1150">
        <v>338087</v>
      </c>
      <c r="B1150" t="s">
        <v>1787</v>
      </c>
      <c r="C1150" t="s">
        <v>1788</v>
      </c>
      <c r="D1150" t="s">
        <v>706</v>
      </c>
      <c r="E1150" t="s">
        <v>89</v>
      </c>
      <c r="H1150" t="s">
        <v>29</v>
      </c>
      <c r="I1150" t="s">
        <v>121</v>
      </c>
      <c r="V1150" t="s">
        <v>3210</v>
      </c>
      <c r="AA1150" t="s">
        <v>3197</v>
      </c>
      <c r="AB1150" t="s">
        <v>3197</v>
      </c>
      <c r="AC1150" t="s">
        <v>3197</v>
      </c>
      <c r="AD1150" t="s">
        <v>3197</v>
      </c>
      <c r="AE1150" t="s">
        <v>3197</v>
      </c>
      <c r="AF1150" t="s">
        <v>3197</v>
      </c>
    </row>
    <row r="1151" spans="1:32" ht="17.25" customHeight="1" x14ac:dyDescent="0.25">
      <c r="A1151">
        <v>338089</v>
      </c>
      <c r="B1151" t="s">
        <v>2055</v>
      </c>
      <c r="C1151" t="s">
        <v>415</v>
      </c>
      <c r="D1151" t="s">
        <v>388</v>
      </c>
      <c r="E1151" t="s">
        <v>89</v>
      </c>
      <c r="H1151" t="s">
        <v>29</v>
      </c>
      <c r="I1151" t="s">
        <v>121</v>
      </c>
      <c r="V1151" t="s">
        <v>3210</v>
      </c>
      <c r="AA1151" t="s">
        <v>3197</v>
      </c>
      <c r="AB1151" t="s">
        <v>3197</v>
      </c>
      <c r="AC1151" t="s">
        <v>3197</v>
      </c>
      <c r="AD1151" t="s">
        <v>3197</v>
      </c>
      <c r="AE1151" t="s">
        <v>3197</v>
      </c>
      <c r="AF1151" t="s">
        <v>3197</v>
      </c>
    </row>
    <row r="1152" spans="1:32" ht="17.25" customHeight="1" x14ac:dyDescent="0.25">
      <c r="A1152">
        <v>338093</v>
      </c>
      <c r="B1152" t="s">
        <v>1789</v>
      </c>
      <c r="C1152" t="s">
        <v>291</v>
      </c>
      <c r="D1152" t="s">
        <v>372</v>
      </c>
      <c r="E1152" t="s">
        <v>89</v>
      </c>
      <c r="H1152" t="s">
        <v>29</v>
      </c>
      <c r="I1152" t="s">
        <v>121</v>
      </c>
      <c r="V1152" t="s">
        <v>3210</v>
      </c>
      <c r="AA1152" t="s">
        <v>3197</v>
      </c>
      <c r="AB1152" t="s">
        <v>3197</v>
      </c>
      <c r="AC1152" t="s">
        <v>3197</v>
      </c>
      <c r="AD1152" t="s">
        <v>3197</v>
      </c>
      <c r="AE1152" t="s">
        <v>3197</v>
      </c>
      <c r="AF1152" t="s">
        <v>3197</v>
      </c>
    </row>
    <row r="1153" spans="1:32" ht="17.25" customHeight="1" x14ac:dyDescent="0.25">
      <c r="A1153">
        <v>338095</v>
      </c>
      <c r="B1153" t="s">
        <v>1790</v>
      </c>
      <c r="C1153" t="s">
        <v>625</v>
      </c>
      <c r="D1153" t="s">
        <v>925</v>
      </c>
      <c r="E1153" t="s">
        <v>90</v>
      </c>
      <c r="F1153">
        <v>31048</v>
      </c>
      <c r="G1153" t="s">
        <v>1791</v>
      </c>
      <c r="H1153" t="s">
        <v>29</v>
      </c>
      <c r="I1153" t="s">
        <v>121</v>
      </c>
      <c r="V1153" t="s">
        <v>3210</v>
      </c>
      <c r="AB1153" t="s">
        <v>3197</v>
      </c>
      <c r="AC1153" t="s">
        <v>3197</v>
      </c>
      <c r="AD1153" t="s">
        <v>3197</v>
      </c>
      <c r="AE1153" t="s">
        <v>3197</v>
      </c>
      <c r="AF1153" t="s">
        <v>3197</v>
      </c>
    </row>
    <row r="1154" spans="1:32" ht="17.25" customHeight="1" x14ac:dyDescent="0.25">
      <c r="A1154">
        <v>338097</v>
      </c>
      <c r="B1154" t="s">
        <v>2038</v>
      </c>
      <c r="C1154" t="s">
        <v>2039</v>
      </c>
      <c r="D1154" t="s">
        <v>1141</v>
      </c>
      <c r="E1154" t="s">
        <v>89</v>
      </c>
      <c r="H1154" t="s">
        <v>29</v>
      </c>
      <c r="I1154" t="s">
        <v>121</v>
      </c>
      <c r="V1154" t="s">
        <v>3210</v>
      </c>
      <c r="AA1154" t="s">
        <v>3197</v>
      </c>
      <c r="AB1154" t="s">
        <v>3197</v>
      </c>
      <c r="AC1154" t="s">
        <v>3197</v>
      </c>
      <c r="AD1154" t="s">
        <v>3197</v>
      </c>
      <c r="AE1154" t="s">
        <v>3197</v>
      </c>
      <c r="AF1154" t="s">
        <v>3197</v>
      </c>
    </row>
    <row r="1155" spans="1:32" ht="17.25" customHeight="1" x14ac:dyDescent="0.25">
      <c r="A1155">
        <v>338098</v>
      </c>
      <c r="B1155" t="s">
        <v>2040</v>
      </c>
      <c r="C1155" t="s">
        <v>501</v>
      </c>
      <c r="D1155" t="s">
        <v>491</v>
      </c>
      <c r="E1155" t="s">
        <v>89</v>
      </c>
      <c r="H1155" t="s">
        <v>29</v>
      </c>
      <c r="I1155" t="s">
        <v>121</v>
      </c>
      <c r="V1155" t="s">
        <v>3210</v>
      </c>
      <c r="AA1155" t="s">
        <v>3197</v>
      </c>
      <c r="AB1155" t="s">
        <v>3197</v>
      </c>
      <c r="AC1155" t="s">
        <v>3197</v>
      </c>
      <c r="AD1155" t="s">
        <v>3197</v>
      </c>
      <c r="AE1155" t="s">
        <v>3197</v>
      </c>
      <c r="AF1155" t="s">
        <v>3197</v>
      </c>
    </row>
    <row r="1156" spans="1:32" ht="17.25" customHeight="1" x14ac:dyDescent="0.25">
      <c r="A1156">
        <v>338099</v>
      </c>
      <c r="B1156" t="s">
        <v>2041</v>
      </c>
      <c r="C1156" t="s">
        <v>610</v>
      </c>
      <c r="D1156" t="s">
        <v>2042</v>
      </c>
      <c r="E1156" t="s">
        <v>89</v>
      </c>
      <c r="F1156">
        <v>29587</v>
      </c>
      <c r="G1156" t="s">
        <v>31</v>
      </c>
      <c r="H1156" t="s">
        <v>29</v>
      </c>
      <c r="I1156" t="s">
        <v>121</v>
      </c>
      <c r="V1156" t="s">
        <v>3210</v>
      </c>
      <c r="AB1156" t="s">
        <v>3197</v>
      </c>
      <c r="AC1156" t="s">
        <v>3197</v>
      </c>
      <c r="AD1156" t="s">
        <v>3197</v>
      </c>
      <c r="AE1156" t="s">
        <v>3197</v>
      </c>
      <c r="AF1156" t="s">
        <v>3197</v>
      </c>
    </row>
    <row r="1157" spans="1:32" ht="17.25" customHeight="1" x14ac:dyDescent="0.25">
      <c r="A1157">
        <v>338100</v>
      </c>
      <c r="B1157" t="s">
        <v>2464</v>
      </c>
      <c r="C1157" t="s">
        <v>329</v>
      </c>
      <c r="D1157" t="s">
        <v>235</v>
      </c>
      <c r="E1157" t="s">
        <v>89</v>
      </c>
      <c r="H1157" t="s">
        <v>29</v>
      </c>
      <c r="I1157" t="s">
        <v>121</v>
      </c>
      <c r="V1157" t="s">
        <v>3210</v>
      </c>
      <c r="AB1157" t="s">
        <v>3197</v>
      </c>
      <c r="AC1157" t="s">
        <v>3197</v>
      </c>
      <c r="AD1157" t="s">
        <v>3197</v>
      </c>
      <c r="AE1157" t="s">
        <v>3197</v>
      </c>
      <c r="AF1157" t="s">
        <v>3197</v>
      </c>
    </row>
    <row r="1158" spans="1:32" ht="17.25" customHeight="1" x14ac:dyDescent="0.25">
      <c r="A1158">
        <v>338104</v>
      </c>
      <c r="B1158" t="s">
        <v>1792</v>
      </c>
      <c r="C1158" t="s">
        <v>1129</v>
      </c>
      <c r="D1158" t="s">
        <v>1793</v>
      </c>
      <c r="E1158" t="s">
        <v>90</v>
      </c>
      <c r="H1158" t="s">
        <v>29</v>
      </c>
      <c r="I1158" t="s">
        <v>121</v>
      </c>
      <c r="V1158" t="s">
        <v>3210</v>
      </c>
      <c r="AA1158" t="s">
        <v>3197</v>
      </c>
      <c r="AB1158" t="s">
        <v>3197</v>
      </c>
      <c r="AC1158" t="s">
        <v>3197</v>
      </c>
      <c r="AD1158" t="s">
        <v>3197</v>
      </c>
      <c r="AE1158" t="s">
        <v>3197</v>
      </c>
      <c r="AF1158" t="s">
        <v>3197</v>
      </c>
    </row>
    <row r="1159" spans="1:32" ht="17.25" customHeight="1" x14ac:dyDescent="0.25">
      <c r="A1159">
        <v>338109</v>
      </c>
      <c r="B1159" t="s">
        <v>1794</v>
      </c>
      <c r="C1159" t="s">
        <v>350</v>
      </c>
      <c r="D1159" t="s">
        <v>1091</v>
      </c>
      <c r="E1159" t="s">
        <v>90</v>
      </c>
      <c r="H1159" t="s">
        <v>29</v>
      </c>
      <c r="I1159" t="s">
        <v>121</v>
      </c>
      <c r="V1159" t="s">
        <v>3210</v>
      </c>
      <c r="AA1159" t="s">
        <v>3197</v>
      </c>
      <c r="AB1159" t="s">
        <v>3197</v>
      </c>
      <c r="AC1159" t="s">
        <v>3197</v>
      </c>
      <c r="AD1159" t="s">
        <v>3197</v>
      </c>
      <c r="AE1159" t="s">
        <v>3197</v>
      </c>
      <c r="AF1159" t="s">
        <v>3197</v>
      </c>
    </row>
    <row r="1160" spans="1:32" ht="17.25" customHeight="1" x14ac:dyDescent="0.25">
      <c r="A1160">
        <v>338111</v>
      </c>
      <c r="B1160" t="s">
        <v>1795</v>
      </c>
      <c r="C1160" t="s">
        <v>326</v>
      </c>
      <c r="D1160" t="s">
        <v>841</v>
      </c>
      <c r="E1160" t="s">
        <v>90</v>
      </c>
      <c r="H1160" t="s">
        <v>29</v>
      </c>
      <c r="I1160" t="s">
        <v>121</v>
      </c>
      <c r="V1160" t="s">
        <v>3210</v>
      </c>
      <c r="AA1160" t="s">
        <v>3197</v>
      </c>
      <c r="AB1160" t="s">
        <v>3197</v>
      </c>
      <c r="AC1160" t="s">
        <v>3197</v>
      </c>
      <c r="AD1160" t="s">
        <v>3197</v>
      </c>
      <c r="AE1160" t="s">
        <v>3197</v>
      </c>
      <c r="AF1160" t="s">
        <v>3197</v>
      </c>
    </row>
    <row r="1161" spans="1:32" ht="17.25" customHeight="1" x14ac:dyDescent="0.25">
      <c r="A1161">
        <v>338117</v>
      </c>
      <c r="B1161" t="s">
        <v>2158</v>
      </c>
      <c r="C1161" t="s">
        <v>1923</v>
      </c>
      <c r="D1161" t="s">
        <v>2159</v>
      </c>
      <c r="E1161" t="s">
        <v>90</v>
      </c>
      <c r="F1161">
        <v>36918</v>
      </c>
      <c r="G1161" t="s">
        <v>354</v>
      </c>
      <c r="H1161" t="s">
        <v>29</v>
      </c>
      <c r="I1161" t="s">
        <v>121</v>
      </c>
      <c r="V1161" t="s">
        <v>3210</v>
      </c>
      <c r="AB1161" t="s">
        <v>3197</v>
      </c>
      <c r="AC1161" t="s">
        <v>3197</v>
      </c>
      <c r="AD1161" t="s">
        <v>3197</v>
      </c>
      <c r="AE1161" t="s">
        <v>3197</v>
      </c>
      <c r="AF1161" t="s">
        <v>3197</v>
      </c>
    </row>
    <row r="1162" spans="1:32" ht="17.25" customHeight="1" x14ac:dyDescent="0.25">
      <c r="A1162">
        <v>338118</v>
      </c>
      <c r="B1162" t="s">
        <v>1796</v>
      </c>
      <c r="C1162" t="s">
        <v>265</v>
      </c>
      <c r="D1162" t="s">
        <v>292</v>
      </c>
      <c r="E1162" t="s">
        <v>90</v>
      </c>
      <c r="H1162" t="s">
        <v>29</v>
      </c>
      <c r="I1162" t="s">
        <v>121</v>
      </c>
      <c r="V1162" t="s">
        <v>3210</v>
      </c>
      <c r="AA1162" t="s">
        <v>3197</v>
      </c>
      <c r="AB1162" t="s">
        <v>3197</v>
      </c>
      <c r="AC1162" t="s">
        <v>3197</v>
      </c>
      <c r="AD1162" t="s">
        <v>3197</v>
      </c>
      <c r="AE1162" t="s">
        <v>3197</v>
      </c>
      <c r="AF1162" t="s">
        <v>3197</v>
      </c>
    </row>
    <row r="1163" spans="1:32" ht="17.25" customHeight="1" x14ac:dyDescent="0.25">
      <c r="A1163">
        <v>338119</v>
      </c>
      <c r="B1163" t="s">
        <v>1797</v>
      </c>
      <c r="C1163" t="s">
        <v>258</v>
      </c>
      <c r="D1163" t="s">
        <v>319</v>
      </c>
      <c r="E1163" t="s">
        <v>90</v>
      </c>
      <c r="H1163" t="s">
        <v>29</v>
      </c>
      <c r="I1163" t="s">
        <v>121</v>
      </c>
      <c r="V1163" t="s">
        <v>3210</v>
      </c>
      <c r="AA1163" t="s">
        <v>3197</v>
      </c>
      <c r="AB1163" t="s">
        <v>3197</v>
      </c>
      <c r="AC1163" t="s">
        <v>3197</v>
      </c>
      <c r="AD1163" t="s">
        <v>3197</v>
      </c>
      <c r="AE1163" t="s">
        <v>3197</v>
      </c>
      <c r="AF1163" t="s">
        <v>3197</v>
      </c>
    </row>
    <row r="1164" spans="1:32" ht="17.25" customHeight="1" x14ac:dyDescent="0.25">
      <c r="A1164">
        <v>338123</v>
      </c>
      <c r="B1164" t="s">
        <v>2004</v>
      </c>
      <c r="C1164" t="s">
        <v>997</v>
      </c>
      <c r="D1164" t="s">
        <v>2005</v>
      </c>
      <c r="E1164" t="s">
        <v>90</v>
      </c>
      <c r="F1164">
        <v>35066</v>
      </c>
      <c r="G1164" t="s">
        <v>1891</v>
      </c>
      <c r="H1164" t="s">
        <v>29</v>
      </c>
      <c r="I1164" t="s">
        <v>121</v>
      </c>
      <c r="V1164" t="s">
        <v>3210</v>
      </c>
      <c r="AB1164" t="s">
        <v>3197</v>
      </c>
      <c r="AC1164" t="s">
        <v>3197</v>
      </c>
      <c r="AD1164" t="s">
        <v>3197</v>
      </c>
      <c r="AE1164" t="s">
        <v>3197</v>
      </c>
      <c r="AF1164" t="s">
        <v>3197</v>
      </c>
    </row>
    <row r="1165" spans="1:32" ht="17.25" customHeight="1" x14ac:dyDescent="0.25">
      <c r="A1165">
        <v>338126</v>
      </c>
      <c r="B1165" t="s">
        <v>806</v>
      </c>
      <c r="C1165" t="s">
        <v>955</v>
      </c>
      <c r="D1165" t="s">
        <v>270</v>
      </c>
      <c r="E1165" t="s">
        <v>90</v>
      </c>
      <c r="H1165" t="s">
        <v>29</v>
      </c>
      <c r="I1165" t="s">
        <v>121</v>
      </c>
      <c r="V1165" t="s">
        <v>3210</v>
      </c>
      <c r="AA1165" t="s">
        <v>3197</v>
      </c>
      <c r="AB1165" t="s">
        <v>3197</v>
      </c>
      <c r="AC1165" t="s">
        <v>3197</v>
      </c>
      <c r="AD1165" t="s">
        <v>3197</v>
      </c>
      <c r="AE1165" t="s">
        <v>3197</v>
      </c>
      <c r="AF1165" t="s">
        <v>3197</v>
      </c>
    </row>
    <row r="1166" spans="1:32" ht="17.25" customHeight="1" x14ac:dyDescent="0.25">
      <c r="A1166">
        <v>338127</v>
      </c>
      <c r="B1166" t="s">
        <v>1798</v>
      </c>
      <c r="C1166" t="s">
        <v>329</v>
      </c>
      <c r="D1166" t="s">
        <v>1799</v>
      </c>
      <c r="E1166" t="s">
        <v>90</v>
      </c>
      <c r="F1166">
        <v>32167</v>
      </c>
      <c r="G1166" t="s">
        <v>40</v>
      </c>
      <c r="H1166" t="s">
        <v>29</v>
      </c>
      <c r="I1166" t="s">
        <v>121</v>
      </c>
      <c r="J1166" t="s">
        <v>1081</v>
      </c>
      <c r="L1166" t="s">
        <v>40</v>
      </c>
      <c r="V1166" t="s">
        <v>3210</v>
      </c>
      <c r="AE1166" t="s">
        <v>3197</v>
      </c>
      <c r="AF1166" t="s">
        <v>3197</v>
      </c>
    </row>
    <row r="1167" spans="1:32" ht="17.25" customHeight="1" x14ac:dyDescent="0.25">
      <c r="A1167">
        <v>338139</v>
      </c>
      <c r="B1167" t="s">
        <v>2160</v>
      </c>
      <c r="C1167" t="s">
        <v>445</v>
      </c>
      <c r="D1167" t="s">
        <v>584</v>
      </c>
      <c r="E1167" t="s">
        <v>90</v>
      </c>
      <c r="H1167" t="s">
        <v>29</v>
      </c>
      <c r="I1167" t="s">
        <v>121</v>
      </c>
      <c r="V1167" t="s">
        <v>3210</v>
      </c>
      <c r="AB1167" t="s">
        <v>3197</v>
      </c>
      <c r="AC1167" t="s">
        <v>3197</v>
      </c>
      <c r="AD1167" t="s">
        <v>3197</v>
      </c>
      <c r="AE1167" t="s">
        <v>3197</v>
      </c>
      <c r="AF1167" t="s">
        <v>3197</v>
      </c>
    </row>
    <row r="1168" spans="1:32" ht="17.25" customHeight="1" x14ac:dyDescent="0.25">
      <c r="A1168">
        <v>338140</v>
      </c>
      <c r="B1168" t="s">
        <v>2338</v>
      </c>
      <c r="C1168" t="s">
        <v>363</v>
      </c>
      <c r="D1168" t="s">
        <v>2339</v>
      </c>
      <c r="E1168" t="s">
        <v>90</v>
      </c>
      <c r="H1168" t="s">
        <v>29</v>
      </c>
      <c r="I1168" t="s">
        <v>121</v>
      </c>
      <c r="V1168" t="s">
        <v>3210</v>
      </c>
      <c r="AB1168" t="s">
        <v>3197</v>
      </c>
      <c r="AC1168" t="s">
        <v>3197</v>
      </c>
      <c r="AD1168" t="s">
        <v>3197</v>
      </c>
      <c r="AE1168" t="s">
        <v>3197</v>
      </c>
      <c r="AF1168" t="s">
        <v>3197</v>
      </c>
    </row>
    <row r="1169" spans="1:32" ht="17.25" customHeight="1" x14ac:dyDescent="0.25">
      <c r="A1169">
        <v>338141</v>
      </c>
      <c r="B1169" t="s">
        <v>2056</v>
      </c>
      <c r="C1169" t="s">
        <v>407</v>
      </c>
      <c r="D1169" t="s">
        <v>696</v>
      </c>
      <c r="E1169" t="s">
        <v>90</v>
      </c>
      <c r="H1169" t="s">
        <v>29</v>
      </c>
      <c r="I1169" t="s">
        <v>121</v>
      </c>
      <c r="V1169" t="s">
        <v>3210</v>
      </c>
      <c r="AA1169" t="s">
        <v>3197</v>
      </c>
      <c r="AB1169" t="s">
        <v>3197</v>
      </c>
      <c r="AC1169" t="s">
        <v>3197</v>
      </c>
      <c r="AD1169" t="s">
        <v>3197</v>
      </c>
      <c r="AE1169" t="s">
        <v>3197</v>
      </c>
      <c r="AF1169" t="s">
        <v>3197</v>
      </c>
    </row>
    <row r="1170" spans="1:32" ht="17.25" customHeight="1" x14ac:dyDescent="0.25">
      <c r="A1170">
        <v>338144</v>
      </c>
      <c r="B1170" t="s">
        <v>1801</v>
      </c>
      <c r="C1170" t="s">
        <v>1802</v>
      </c>
      <c r="D1170" t="s">
        <v>679</v>
      </c>
      <c r="E1170" t="s">
        <v>90</v>
      </c>
      <c r="H1170" t="s">
        <v>29</v>
      </c>
      <c r="I1170" t="s">
        <v>121</v>
      </c>
      <c r="V1170" t="s">
        <v>3210</v>
      </c>
      <c r="AA1170" t="s">
        <v>3197</v>
      </c>
      <c r="AB1170" t="s">
        <v>3197</v>
      </c>
      <c r="AC1170" t="s">
        <v>3197</v>
      </c>
      <c r="AD1170" t="s">
        <v>3197</v>
      </c>
      <c r="AE1170" t="s">
        <v>3197</v>
      </c>
      <c r="AF1170" t="s">
        <v>3197</v>
      </c>
    </row>
    <row r="1171" spans="1:32" ht="17.25" customHeight="1" x14ac:dyDescent="0.25">
      <c r="A1171">
        <v>338151</v>
      </c>
      <c r="B1171" t="s">
        <v>1803</v>
      </c>
      <c r="C1171" t="s">
        <v>646</v>
      </c>
      <c r="D1171" t="s">
        <v>1804</v>
      </c>
      <c r="E1171" t="s">
        <v>90</v>
      </c>
      <c r="F1171">
        <v>36181</v>
      </c>
      <c r="G1171" t="s">
        <v>31</v>
      </c>
      <c r="H1171" t="s">
        <v>29</v>
      </c>
      <c r="I1171" t="s">
        <v>121</v>
      </c>
      <c r="V1171" t="s">
        <v>3210</v>
      </c>
      <c r="AB1171" t="s">
        <v>3197</v>
      </c>
      <c r="AC1171" t="s">
        <v>3197</v>
      </c>
      <c r="AD1171" t="s">
        <v>3197</v>
      </c>
      <c r="AE1171" t="s">
        <v>3197</v>
      </c>
      <c r="AF1171" t="s">
        <v>3197</v>
      </c>
    </row>
    <row r="1172" spans="1:32" ht="17.25" customHeight="1" x14ac:dyDescent="0.25">
      <c r="A1172">
        <v>338152</v>
      </c>
      <c r="B1172" t="s">
        <v>2006</v>
      </c>
      <c r="C1172" t="s">
        <v>297</v>
      </c>
      <c r="D1172" t="s">
        <v>283</v>
      </c>
      <c r="E1172" t="s">
        <v>90</v>
      </c>
      <c r="H1172" t="s">
        <v>29</v>
      </c>
      <c r="I1172" t="s">
        <v>121</v>
      </c>
      <c r="V1172" t="s">
        <v>3210</v>
      </c>
      <c r="AB1172" t="s">
        <v>3197</v>
      </c>
      <c r="AC1172" t="s">
        <v>3197</v>
      </c>
      <c r="AD1172" t="s">
        <v>3197</v>
      </c>
      <c r="AE1172" t="s">
        <v>3197</v>
      </c>
      <c r="AF1172" t="s">
        <v>3197</v>
      </c>
    </row>
    <row r="1173" spans="1:32" ht="17.25" customHeight="1" x14ac:dyDescent="0.25">
      <c r="A1173">
        <v>338168</v>
      </c>
      <c r="B1173" t="s">
        <v>2254</v>
      </c>
      <c r="C1173" t="s">
        <v>552</v>
      </c>
      <c r="D1173" t="s">
        <v>2255</v>
      </c>
      <c r="E1173" t="s">
        <v>90</v>
      </c>
      <c r="F1173">
        <v>31999</v>
      </c>
      <c r="G1173" t="s">
        <v>690</v>
      </c>
      <c r="H1173" t="s">
        <v>29</v>
      </c>
      <c r="I1173" t="s">
        <v>121</v>
      </c>
      <c r="V1173" t="s">
        <v>3210</v>
      </c>
      <c r="AB1173" t="s">
        <v>3197</v>
      </c>
      <c r="AC1173" t="s">
        <v>3197</v>
      </c>
      <c r="AD1173" t="s">
        <v>3197</v>
      </c>
      <c r="AE1173" t="s">
        <v>3197</v>
      </c>
      <c r="AF1173" t="s">
        <v>3197</v>
      </c>
    </row>
    <row r="1174" spans="1:32" ht="17.25" customHeight="1" x14ac:dyDescent="0.25">
      <c r="A1174">
        <v>338169</v>
      </c>
      <c r="B1174" t="s">
        <v>2345</v>
      </c>
      <c r="C1174" t="s">
        <v>502</v>
      </c>
      <c r="D1174" t="s">
        <v>649</v>
      </c>
      <c r="E1174" t="s">
        <v>90</v>
      </c>
      <c r="H1174" t="s">
        <v>29</v>
      </c>
      <c r="I1174" t="s">
        <v>121</v>
      </c>
      <c r="V1174" t="s">
        <v>3210</v>
      </c>
      <c r="AA1174" t="s">
        <v>3197</v>
      </c>
      <c r="AB1174" t="s">
        <v>3197</v>
      </c>
      <c r="AC1174" t="s">
        <v>3197</v>
      </c>
      <c r="AD1174" t="s">
        <v>3197</v>
      </c>
      <c r="AE1174" t="s">
        <v>3197</v>
      </c>
      <c r="AF1174" t="s">
        <v>3197</v>
      </c>
    </row>
    <row r="1175" spans="1:32" ht="17.25" customHeight="1" x14ac:dyDescent="0.25">
      <c r="A1175">
        <v>338170</v>
      </c>
      <c r="B1175" t="s">
        <v>1805</v>
      </c>
      <c r="C1175" t="s">
        <v>242</v>
      </c>
      <c r="D1175" t="s">
        <v>234</v>
      </c>
      <c r="E1175" t="s">
        <v>90</v>
      </c>
      <c r="H1175" t="s">
        <v>29</v>
      </c>
      <c r="I1175" t="s">
        <v>121</v>
      </c>
      <c r="V1175" t="s">
        <v>3210</v>
      </c>
      <c r="AA1175" t="s">
        <v>3197</v>
      </c>
      <c r="AB1175" t="s">
        <v>3197</v>
      </c>
      <c r="AC1175" t="s">
        <v>3197</v>
      </c>
      <c r="AD1175" t="s">
        <v>3197</v>
      </c>
      <c r="AE1175" t="s">
        <v>3197</v>
      </c>
      <c r="AF1175" t="s">
        <v>3197</v>
      </c>
    </row>
    <row r="1176" spans="1:32" ht="17.25" customHeight="1" x14ac:dyDescent="0.25">
      <c r="A1176">
        <v>338172</v>
      </c>
      <c r="B1176" t="s">
        <v>2043</v>
      </c>
      <c r="C1176" t="s">
        <v>2044</v>
      </c>
      <c r="D1176" t="s">
        <v>1456</v>
      </c>
      <c r="E1176" t="s">
        <v>89</v>
      </c>
      <c r="H1176" t="s">
        <v>29</v>
      </c>
      <c r="I1176" t="s">
        <v>121</v>
      </c>
      <c r="V1176" t="s">
        <v>3210</v>
      </c>
      <c r="AA1176" t="s">
        <v>3197</v>
      </c>
      <c r="AB1176" t="s">
        <v>3197</v>
      </c>
      <c r="AC1176" t="s">
        <v>3197</v>
      </c>
      <c r="AD1176" t="s">
        <v>3197</v>
      </c>
      <c r="AE1176" t="s">
        <v>3197</v>
      </c>
      <c r="AF1176" t="s">
        <v>3197</v>
      </c>
    </row>
    <row r="1177" spans="1:32" ht="17.25" customHeight="1" x14ac:dyDescent="0.25">
      <c r="A1177">
        <v>338175</v>
      </c>
      <c r="B1177" t="s">
        <v>1806</v>
      </c>
      <c r="C1177" t="s">
        <v>341</v>
      </c>
      <c r="D1177" t="s">
        <v>713</v>
      </c>
      <c r="E1177" t="s">
        <v>89</v>
      </c>
      <c r="H1177" t="s">
        <v>29</v>
      </c>
      <c r="I1177" t="s">
        <v>121</v>
      </c>
      <c r="V1177" t="s">
        <v>3210</v>
      </c>
      <c r="AA1177" t="s">
        <v>3197</v>
      </c>
      <c r="AB1177" t="s">
        <v>3197</v>
      </c>
      <c r="AC1177" t="s">
        <v>3197</v>
      </c>
      <c r="AD1177" t="s">
        <v>3197</v>
      </c>
      <c r="AE1177" t="s">
        <v>3197</v>
      </c>
      <c r="AF1177" t="s">
        <v>3197</v>
      </c>
    </row>
    <row r="1178" spans="1:32" ht="17.25" customHeight="1" x14ac:dyDescent="0.25">
      <c r="A1178">
        <v>338176</v>
      </c>
      <c r="B1178" t="s">
        <v>2045</v>
      </c>
      <c r="C1178" t="s">
        <v>242</v>
      </c>
      <c r="D1178" t="s">
        <v>1786</v>
      </c>
      <c r="E1178" t="s">
        <v>89</v>
      </c>
      <c r="H1178" t="s">
        <v>29</v>
      </c>
      <c r="I1178" t="s">
        <v>121</v>
      </c>
      <c r="V1178" t="s">
        <v>3210</v>
      </c>
      <c r="AA1178" t="s">
        <v>3197</v>
      </c>
      <c r="AB1178" t="s">
        <v>3197</v>
      </c>
      <c r="AC1178" t="s">
        <v>3197</v>
      </c>
      <c r="AD1178" t="s">
        <v>3197</v>
      </c>
      <c r="AE1178" t="s">
        <v>3197</v>
      </c>
      <c r="AF1178" t="s">
        <v>3197</v>
      </c>
    </row>
    <row r="1179" spans="1:32" ht="17.25" customHeight="1" x14ac:dyDescent="0.25">
      <c r="A1179">
        <v>338179</v>
      </c>
      <c r="B1179" t="s">
        <v>1807</v>
      </c>
      <c r="C1179" t="s">
        <v>442</v>
      </c>
      <c r="D1179" t="s">
        <v>1193</v>
      </c>
      <c r="E1179" t="s">
        <v>89</v>
      </c>
      <c r="H1179" t="s">
        <v>29</v>
      </c>
      <c r="I1179" t="s">
        <v>121</v>
      </c>
      <c r="V1179" t="s">
        <v>3210</v>
      </c>
      <c r="AA1179" t="s">
        <v>3197</v>
      </c>
      <c r="AB1179" t="s">
        <v>3197</v>
      </c>
      <c r="AC1179" t="s">
        <v>3197</v>
      </c>
      <c r="AD1179" t="s">
        <v>3197</v>
      </c>
      <c r="AE1179" t="s">
        <v>3197</v>
      </c>
      <c r="AF1179" t="s">
        <v>3197</v>
      </c>
    </row>
    <row r="1180" spans="1:32" ht="17.25" customHeight="1" x14ac:dyDescent="0.25">
      <c r="A1180">
        <v>338185</v>
      </c>
      <c r="B1180" t="s">
        <v>1808</v>
      </c>
      <c r="C1180" t="s">
        <v>327</v>
      </c>
      <c r="D1180" t="s">
        <v>410</v>
      </c>
      <c r="E1180" t="s">
        <v>90</v>
      </c>
      <c r="F1180">
        <v>31838</v>
      </c>
      <c r="G1180" t="s">
        <v>31</v>
      </c>
      <c r="H1180" t="s">
        <v>29</v>
      </c>
      <c r="I1180" t="s">
        <v>121</v>
      </c>
      <c r="V1180" t="s">
        <v>3210</v>
      </c>
      <c r="AB1180" t="s">
        <v>3197</v>
      </c>
      <c r="AC1180" t="s">
        <v>3197</v>
      </c>
      <c r="AD1180" t="s">
        <v>3197</v>
      </c>
      <c r="AE1180" t="s">
        <v>3197</v>
      </c>
      <c r="AF1180" t="s">
        <v>3197</v>
      </c>
    </row>
    <row r="1181" spans="1:32" ht="17.25" customHeight="1" x14ac:dyDescent="0.25">
      <c r="A1181">
        <v>338190</v>
      </c>
      <c r="B1181" t="s">
        <v>2161</v>
      </c>
      <c r="C1181" t="s">
        <v>1079</v>
      </c>
      <c r="D1181" t="s">
        <v>805</v>
      </c>
      <c r="E1181" t="s">
        <v>89</v>
      </c>
      <c r="H1181" t="s">
        <v>29</v>
      </c>
      <c r="I1181" t="s">
        <v>121</v>
      </c>
      <c r="V1181" t="s">
        <v>3210</v>
      </c>
      <c r="AA1181" t="s">
        <v>3197</v>
      </c>
      <c r="AB1181" t="s">
        <v>3197</v>
      </c>
      <c r="AC1181" t="s">
        <v>3197</v>
      </c>
      <c r="AD1181" t="s">
        <v>3197</v>
      </c>
      <c r="AE1181" t="s">
        <v>3197</v>
      </c>
      <c r="AF1181" t="s">
        <v>3197</v>
      </c>
    </row>
    <row r="1182" spans="1:32" ht="17.25" customHeight="1" x14ac:dyDescent="0.25">
      <c r="A1182">
        <v>338192</v>
      </c>
      <c r="B1182" t="s">
        <v>1809</v>
      </c>
      <c r="C1182" t="s">
        <v>231</v>
      </c>
      <c r="D1182" t="s">
        <v>254</v>
      </c>
      <c r="E1182" t="s">
        <v>89</v>
      </c>
      <c r="H1182" t="s">
        <v>29</v>
      </c>
      <c r="I1182" t="s">
        <v>121</v>
      </c>
      <c r="V1182" t="s">
        <v>3210</v>
      </c>
      <c r="AA1182" t="s">
        <v>3197</v>
      </c>
      <c r="AB1182" t="s">
        <v>3197</v>
      </c>
      <c r="AC1182" t="s">
        <v>3197</v>
      </c>
      <c r="AD1182" t="s">
        <v>3197</v>
      </c>
      <c r="AE1182" t="s">
        <v>3197</v>
      </c>
      <c r="AF1182" t="s">
        <v>3197</v>
      </c>
    </row>
    <row r="1183" spans="1:32" ht="17.25" customHeight="1" x14ac:dyDescent="0.25">
      <c r="A1183">
        <v>338199</v>
      </c>
      <c r="B1183" t="s">
        <v>1810</v>
      </c>
      <c r="C1183" t="s">
        <v>407</v>
      </c>
      <c r="D1183" t="s">
        <v>402</v>
      </c>
      <c r="E1183" t="s">
        <v>89</v>
      </c>
      <c r="H1183" t="s">
        <v>29</v>
      </c>
      <c r="I1183" t="s">
        <v>121</v>
      </c>
      <c r="V1183" t="s">
        <v>3210</v>
      </c>
      <c r="AA1183" t="s">
        <v>3197</v>
      </c>
      <c r="AB1183" t="s">
        <v>3197</v>
      </c>
      <c r="AC1183" t="s">
        <v>3197</v>
      </c>
      <c r="AD1183" t="s">
        <v>3197</v>
      </c>
      <c r="AE1183" t="s">
        <v>3197</v>
      </c>
      <c r="AF1183" t="s">
        <v>3197</v>
      </c>
    </row>
    <row r="1184" spans="1:32" ht="17.25" customHeight="1" x14ac:dyDescent="0.25">
      <c r="A1184">
        <v>338200</v>
      </c>
      <c r="B1184" t="s">
        <v>1811</v>
      </c>
      <c r="C1184" t="s">
        <v>225</v>
      </c>
      <c r="D1184" t="s">
        <v>464</v>
      </c>
      <c r="E1184" t="s">
        <v>89</v>
      </c>
      <c r="H1184" t="s">
        <v>29</v>
      </c>
      <c r="I1184" t="s">
        <v>121</v>
      </c>
      <c r="V1184" t="s">
        <v>3210</v>
      </c>
      <c r="AA1184" t="s">
        <v>3197</v>
      </c>
      <c r="AB1184" t="s">
        <v>3197</v>
      </c>
      <c r="AC1184" t="s">
        <v>3197</v>
      </c>
      <c r="AD1184" t="s">
        <v>3197</v>
      </c>
      <c r="AE1184" t="s">
        <v>3197</v>
      </c>
      <c r="AF1184" t="s">
        <v>3197</v>
      </c>
    </row>
    <row r="1185" spans="1:32" ht="17.25" customHeight="1" x14ac:dyDescent="0.25">
      <c r="A1185">
        <v>338202</v>
      </c>
      <c r="B1185" t="s">
        <v>2265</v>
      </c>
      <c r="C1185" t="s">
        <v>545</v>
      </c>
      <c r="D1185" t="s">
        <v>234</v>
      </c>
      <c r="E1185" t="s">
        <v>89</v>
      </c>
      <c r="H1185" t="s">
        <v>29</v>
      </c>
      <c r="I1185" t="s">
        <v>121</v>
      </c>
      <c r="V1185" t="s">
        <v>3210</v>
      </c>
      <c r="AA1185" t="s">
        <v>3197</v>
      </c>
      <c r="AB1185" t="s">
        <v>3197</v>
      </c>
      <c r="AC1185" t="s">
        <v>3197</v>
      </c>
      <c r="AD1185" t="s">
        <v>3197</v>
      </c>
      <c r="AE1185" t="s">
        <v>3197</v>
      </c>
      <c r="AF1185" t="s">
        <v>3197</v>
      </c>
    </row>
    <row r="1186" spans="1:32" ht="17.25" customHeight="1" x14ac:dyDescent="0.25">
      <c r="A1186">
        <v>338204</v>
      </c>
      <c r="B1186" t="s">
        <v>2009</v>
      </c>
      <c r="C1186" t="s">
        <v>997</v>
      </c>
      <c r="D1186" t="s">
        <v>764</v>
      </c>
      <c r="E1186" t="s">
        <v>89</v>
      </c>
      <c r="H1186" t="s">
        <v>29</v>
      </c>
      <c r="I1186" t="s">
        <v>121</v>
      </c>
      <c r="V1186" t="s">
        <v>3210</v>
      </c>
      <c r="AA1186" t="s">
        <v>3197</v>
      </c>
      <c r="AB1186" t="s">
        <v>3197</v>
      </c>
      <c r="AC1186" t="s">
        <v>3197</v>
      </c>
      <c r="AD1186" t="s">
        <v>3197</v>
      </c>
      <c r="AE1186" t="s">
        <v>3197</v>
      </c>
      <c r="AF1186" t="s">
        <v>3197</v>
      </c>
    </row>
    <row r="1187" spans="1:32" ht="17.25" customHeight="1" x14ac:dyDescent="0.25">
      <c r="A1187">
        <v>338205</v>
      </c>
      <c r="B1187" t="s">
        <v>1812</v>
      </c>
      <c r="C1187" t="s">
        <v>337</v>
      </c>
      <c r="D1187" t="s">
        <v>744</v>
      </c>
      <c r="E1187" t="s">
        <v>89</v>
      </c>
      <c r="H1187" t="s">
        <v>29</v>
      </c>
      <c r="I1187" t="s">
        <v>121</v>
      </c>
      <c r="V1187" t="s">
        <v>3210</v>
      </c>
      <c r="AA1187" t="s">
        <v>3197</v>
      </c>
      <c r="AB1187" t="s">
        <v>3197</v>
      </c>
      <c r="AC1187" t="s">
        <v>3197</v>
      </c>
      <c r="AD1187" t="s">
        <v>3197</v>
      </c>
      <c r="AE1187" t="s">
        <v>3197</v>
      </c>
      <c r="AF1187" t="s">
        <v>3197</v>
      </c>
    </row>
    <row r="1188" spans="1:32" ht="17.25" customHeight="1" x14ac:dyDescent="0.25">
      <c r="A1188">
        <v>338206</v>
      </c>
      <c r="B1188" t="s">
        <v>2281</v>
      </c>
      <c r="C1188" t="s">
        <v>242</v>
      </c>
      <c r="D1188" t="s">
        <v>700</v>
      </c>
      <c r="E1188" t="s">
        <v>89</v>
      </c>
      <c r="H1188" t="s">
        <v>29</v>
      </c>
      <c r="I1188" t="s">
        <v>121</v>
      </c>
      <c r="V1188" t="s">
        <v>3210</v>
      </c>
      <c r="AB1188" t="s">
        <v>3197</v>
      </c>
      <c r="AC1188" t="s">
        <v>3197</v>
      </c>
      <c r="AD1188" t="s">
        <v>3197</v>
      </c>
      <c r="AE1188" t="s">
        <v>3197</v>
      </c>
      <c r="AF1188" t="s">
        <v>3197</v>
      </c>
    </row>
    <row r="1189" spans="1:32" ht="17.25" customHeight="1" x14ac:dyDescent="0.25">
      <c r="A1189">
        <v>338207</v>
      </c>
      <c r="B1189" t="s">
        <v>2057</v>
      </c>
      <c r="C1189" t="s">
        <v>265</v>
      </c>
      <c r="D1189" t="s">
        <v>829</v>
      </c>
      <c r="E1189" t="s">
        <v>89</v>
      </c>
      <c r="H1189" t="s">
        <v>29</v>
      </c>
      <c r="I1189" t="s">
        <v>121</v>
      </c>
      <c r="V1189" t="s">
        <v>3210</v>
      </c>
      <c r="AA1189" t="s">
        <v>3197</v>
      </c>
      <c r="AB1189" t="s">
        <v>3197</v>
      </c>
      <c r="AC1189" t="s">
        <v>3197</v>
      </c>
      <c r="AD1189" t="s">
        <v>3197</v>
      </c>
      <c r="AE1189" t="s">
        <v>3197</v>
      </c>
      <c r="AF1189" t="s">
        <v>3197</v>
      </c>
    </row>
    <row r="1190" spans="1:32" ht="17.25" customHeight="1" x14ac:dyDescent="0.25">
      <c r="A1190">
        <v>338209</v>
      </c>
      <c r="B1190" t="s">
        <v>2266</v>
      </c>
      <c r="C1190" t="s">
        <v>957</v>
      </c>
      <c r="D1190" t="s">
        <v>519</v>
      </c>
      <c r="E1190" t="s">
        <v>89</v>
      </c>
      <c r="H1190" t="s">
        <v>29</v>
      </c>
      <c r="I1190" t="s">
        <v>121</v>
      </c>
      <c r="V1190" t="s">
        <v>3210</v>
      </c>
      <c r="AB1190" t="s">
        <v>3197</v>
      </c>
      <c r="AC1190" t="s">
        <v>3197</v>
      </c>
      <c r="AD1190" t="s">
        <v>3197</v>
      </c>
      <c r="AE1190" t="s">
        <v>3197</v>
      </c>
      <c r="AF1190" t="s">
        <v>3197</v>
      </c>
    </row>
    <row r="1191" spans="1:32" ht="17.25" customHeight="1" x14ac:dyDescent="0.25">
      <c r="A1191">
        <v>338211</v>
      </c>
      <c r="B1191" t="s">
        <v>1813</v>
      </c>
      <c r="C1191" t="s">
        <v>997</v>
      </c>
      <c r="D1191" t="s">
        <v>1814</v>
      </c>
      <c r="E1191" t="s">
        <v>89</v>
      </c>
      <c r="H1191" t="s">
        <v>29</v>
      </c>
      <c r="I1191" t="s">
        <v>121</v>
      </c>
      <c r="V1191" t="s">
        <v>3210</v>
      </c>
      <c r="AD1191" t="s">
        <v>3197</v>
      </c>
      <c r="AE1191" t="s">
        <v>3197</v>
      </c>
      <c r="AF1191" t="s">
        <v>3197</v>
      </c>
    </row>
    <row r="1192" spans="1:32" ht="17.25" customHeight="1" x14ac:dyDescent="0.25">
      <c r="A1192">
        <v>338215</v>
      </c>
      <c r="B1192" t="s">
        <v>1815</v>
      </c>
      <c r="C1192" t="s">
        <v>341</v>
      </c>
      <c r="D1192" t="s">
        <v>384</v>
      </c>
      <c r="E1192" t="s">
        <v>89</v>
      </c>
      <c r="H1192" t="s">
        <v>29</v>
      </c>
      <c r="I1192" t="s">
        <v>121</v>
      </c>
      <c r="V1192" t="s">
        <v>3210</v>
      </c>
      <c r="AA1192" t="s">
        <v>3197</v>
      </c>
      <c r="AB1192" t="s">
        <v>3197</v>
      </c>
      <c r="AC1192" t="s">
        <v>3197</v>
      </c>
      <c r="AD1192" t="s">
        <v>3197</v>
      </c>
      <c r="AE1192" t="s">
        <v>3197</v>
      </c>
      <c r="AF1192" t="s">
        <v>3197</v>
      </c>
    </row>
    <row r="1193" spans="1:32" ht="17.25" customHeight="1" x14ac:dyDescent="0.25">
      <c r="A1193">
        <v>338216</v>
      </c>
      <c r="B1193" t="s">
        <v>1816</v>
      </c>
      <c r="C1193" t="s">
        <v>258</v>
      </c>
      <c r="D1193" t="s">
        <v>416</v>
      </c>
      <c r="E1193" t="s">
        <v>89</v>
      </c>
      <c r="H1193" t="s">
        <v>29</v>
      </c>
      <c r="I1193" t="s">
        <v>121</v>
      </c>
      <c r="V1193" t="s">
        <v>3210</v>
      </c>
      <c r="AA1193" t="s">
        <v>3197</v>
      </c>
      <c r="AB1193" t="s">
        <v>3197</v>
      </c>
      <c r="AC1193" t="s">
        <v>3197</v>
      </c>
      <c r="AD1193" t="s">
        <v>3197</v>
      </c>
      <c r="AE1193" t="s">
        <v>3197</v>
      </c>
      <c r="AF1193" t="s">
        <v>3197</v>
      </c>
    </row>
    <row r="1194" spans="1:32" ht="17.25" customHeight="1" x14ac:dyDescent="0.25">
      <c r="A1194">
        <v>338217</v>
      </c>
      <c r="B1194" t="s">
        <v>1817</v>
      </c>
      <c r="C1194" t="s">
        <v>565</v>
      </c>
      <c r="D1194" t="s">
        <v>425</v>
      </c>
      <c r="E1194" t="s">
        <v>89</v>
      </c>
      <c r="H1194" t="s">
        <v>29</v>
      </c>
      <c r="I1194" t="s">
        <v>121</v>
      </c>
      <c r="V1194" t="s">
        <v>3210</v>
      </c>
      <c r="AA1194" t="s">
        <v>3197</v>
      </c>
      <c r="AB1194" t="s">
        <v>3197</v>
      </c>
      <c r="AC1194" t="s">
        <v>3197</v>
      </c>
      <c r="AD1194" t="s">
        <v>3197</v>
      </c>
      <c r="AE1194" t="s">
        <v>3197</v>
      </c>
      <c r="AF1194" t="s">
        <v>3197</v>
      </c>
    </row>
    <row r="1195" spans="1:32" ht="17.25" customHeight="1" x14ac:dyDescent="0.25">
      <c r="A1195">
        <v>338232</v>
      </c>
      <c r="B1195" t="s">
        <v>1818</v>
      </c>
      <c r="C1195" t="s">
        <v>1819</v>
      </c>
      <c r="D1195" t="s">
        <v>1820</v>
      </c>
      <c r="E1195" t="s">
        <v>89</v>
      </c>
      <c r="H1195" t="s">
        <v>29</v>
      </c>
      <c r="I1195" t="s">
        <v>121</v>
      </c>
      <c r="V1195" t="s">
        <v>3210</v>
      </c>
      <c r="AA1195" t="s">
        <v>3197</v>
      </c>
      <c r="AB1195" t="s">
        <v>3197</v>
      </c>
      <c r="AC1195" t="s">
        <v>3197</v>
      </c>
      <c r="AD1195" t="s">
        <v>3197</v>
      </c>
      <c r="AE1195" t="s">
        <v>3197</v>
      </c>
      <c r="AF1195" t="s">
        <v>3197</v>
      </c>
    </row>
    <row r="1196" spans="1:32" ht="17.25" customHeight="1" x14ac:dyDescent="0.25">
      <c r="A1196">
        <v>338236</v>
      </c>
      <c r="B1196" t="s">
        <v>2452</v>
      </c>
      <c r="C1196" t="s">
        <v>242</v>
      </c>
      <c r="D1196" t="s">
        <v>2453</v>
      </c>
      <c r="E1196" t="s">
        <v>89</v>
      </c>
      <c r="H1196" t="s">
        <v>29</v>
      </c>
      <c r="I1196" t="s">
        <v>121</v>
      </c>
      <c r="V1196" t="s">
        <v>3210</v>
      </c>
      <c r="AA1196" t="s">
        <v>3197</v>
      </c>
      <c r="AB1196" t="s">
        <v>3197</v>
      </c>
      <c r="AC1196" t="s">
        <v>3197</v>
      </c>
      <c r="AD1196" t="s">
        <v>3197</v>
      </c>
      <c r="AE1196" t="s">
        <v>3197</v>
      </c>
      <c r="AF1196" t="s">
        <v>3197</v>
      </c>
    </row>
    <row r="1197" spans="1:32" ht="17.25" customHeight="1" x14ac:dyDescent="0.25">
      <c r="A1197">
        <v>338251</v>
      </c>
      <c r="B1197" t="s">
        <v>2502</v>
      </c>
      <c r="C1197" t="s">
        <v>2503</v>
      </c>
      <c r="D1197" t="s">
        <v>2504</v>
      </c>
      <c r="E1197" t="s">
        <v>89</v>
      </c>
      <c r="H1197" t="s">
        <v>29</v>
      </c>
      <c r="I1197" t="s">
        <v>121</v>
      </c>
      <c r="V1197" t="s">
        <v>3210</v>
      </c>
      <c r="AB1197" t="s">
        <v>3197</v>
      </c>
      <c r="AC1197" t="s">
        <v>3197</v>
      </c>
      <c r="AD1197" t="s">
        <v>3197</v>
      </c>
      <c r="AE1197" t="s">
        <v>3197</v>
      </c>
      <c r="AF1197" t="s">
        <v>3197</v>
      </c>
    </row>
    <row r="1198" spans="1:32" ht="17.25" customHeight="1" x14ac:dyDescent="0.25">
      <c r="A1198">
        <v>338252</v>
      </c>
      <c r="B1198" t="s">
        <v>2536</v>
      </c>
      <c r="C1198" t="s">
        <v>2537</v>
      </c>
      <c r="D1198" t="s">
        <v>1523</v>
      </c>
      <c r="E1198" t="s">
        <v>90</v>
      </c>
      <c r="H1198" t="s">
        <v>29</v>
      </c>
      <c r="I1198" t="s">
        <v>121</v>
      </c>
      <c r="V1198" t="s">
        <v>3210</v>
      </c>
      <c r="AA1198" t="s">
        <v>3197</v>
      </c>
      <c r="AB1198" t="s">
        <v>3197</v>
      </c>
      <c r="AC1198" t="s">
        <v>3197</v>
      </c>
      <c r="AD1198" t="s">
        <v>3197</v>
      </c>
      <c r="AE1198" t="s">
        <v>3197</v>
      </c>
      <c r="AF1198" t="s">
        <v>3197</v>
      </c>
    </row>
    <row r="1199" spans="1:32" ht="17.25" customHeight="1" x14ac:dyDescent="0.25">
      <c r="A1199">
        <v>338254</v>
      </c>
      <c r="B1199" t="s">
        <v>2474</v>
      </c>
      <c r="C1199" t="s">
        <v>242</v>
      </c>
      <c r="D1199" t="s">
        <v>2475</v>
      </c>
      <c r="E1199" t="s">
        <v>89</v>
      </c>
      <c r="F1199">
        <v>36335</v>
      </c>
      <c r="G1199" t="s">
        <v>31</v>
      </c>
      <c r="H1199" t="s">
        <v>29</v>
      </c>
      <c r="I1199" t="s">
        <v>121</v>
      </c>
      <c r="J1199" t="s">
        <v>1081</v>
      </c>
      <c r="L1199" t="s">
        <v>31</v>
      </c>
      <c r="V1199" t="s">
        <v>3210</v>
      </c>
      <c r="AE1199" t="s">
        <v>3197</v>
      </c>
      <c r="AF1199" t="s">
        <v>3197</v>
      </c>
    </row>
    <row r="1200" spans="1:32" ht="17.25" customHeight="1" x14ac:dyDescent="0.25">
      <c r="A1200">
        <v>338305</v>
      </c>
      <c r="B1200" t="s">
        <v>2267</v>
      </c>
      <c r="C1200" t="s">
        <v>528</v>
      </c>
      <c r="D1200" t="s">
        <v>578</v>
      </c>
      <c r="E1200" t="s">
        <v>90</v>
      </c>
      <c r="H1200" t="s">
        <v>29</v>
      </c>
      <c r="I1200" t="s">
        <v>121</v>
      </c>
      <c r="V1200" t="s">
        <v>3210</v>
      </c>
      <c r="AA1200" t="s">
        <v>3197</v>
      </c>
      <c r="AB1200" t="s">
        <v>3197</v>
      </c>
      <c r="AC1200" t="s">
        <v>3197</v>
      </c>
      <c r="AD1200" t="s">
        <v>3197</v>
      </c>
      <c r="AE1200" t="s">
        <v>3197</v>
      </c>
      <c r="AF1200" t="s">
        <v>3197</v>
      </c>
    </row>
    <row r="1201" spans="1:32" ht="17.25" customHeight="1" x14ac:dyDescent="0.25">
      <c r="A1201">
        <v>338312</v>
      </c>
      <c r="B1201" t="s">
        <v>2416</v>
      </c>
      <c r="E1201" t="s">
        <v>89</v>
      </c>
      <c r="H1201" t="s">
        <v>29</v>
      </c>
      <c r="I1201" t="s">
        <v>121</v>
      </c>
      <c r="V1201" t="s">
        <v>3210</v>
      </c>
      <c r="AA1201" t="s">
        <v>3197</v>
      </c>
      <c r="AB1201" t="s">
        <v>3197</v>
      </c>
      <c r="AC1201" t="s">
        <v>3197</v>
      </c>
      <c r="AD1201" t="s">
        <v>3197</v>
      </c>
      <c r="AE1201" t="s">
        <v>3197</v>
      </c>
      <c r="AF1201" t="s">
        <v>3197</v>
      </c>
    </row>
    <row r="1202" spans="1:32" ht="17.25" customHeight="1" x14ac:dyDescent="0.25">
      <c r="A1202">
        <v>338313</v>
      </c>
      <c r="B1202" t="s">
        <v>710</v>
      </c>
      <c r="E1202" t="s">
        <v>90</v>
      </c>
      <c r="H1202" t="s">
        <v>29</v>
      </c>
      <c r="I1202" t="s">
        <v>121</v>
      </c>
      <c r="V1202" t="s">
        <v>3210</v>
      </c>
      <c r="AA1202" t="s">
        <v>3197</v>
      </c>
      <c r="AB1202" t="s">
        <v>3197</v>
      </c>
      <c r="AC1202" t="s">
        <v>3197</v>
      </c>
      <c r="AD1202" t="s">
        <v>3197</v>
      </c>
      <c r="AE1202" t="s">
        <v>3197</v>
      </c>
      <c r="AF1202" t="s">
        <v>3197</v>
      </c>
    </row>
    <row r="1203" spans="1:32" ht="17.25" customHeight="1" x14ac:dyDescent="0.25">
      <c r="A1203">
        <v>338325</v>
      </c>
      <c r="B1203" t="s">
        <v>1821</v>
      </c>
      <c r="C1203" t="s">
        <v>242</v>
      </c>
      <c r="D1203" t="s">
        <v>765</v>
      </c>
      <c r="E1203" t="s">
        <v>89</v>
      </c>
      <c r="H1203" t="s">
        <v>29</v>
      </c>
      <c r="I1203" t="s">
        <v>121</v>
      </c>
      <c r="V1203" t="s">
        <v>3210</v>
      </c>
      <c r="AA1203" t="s">
        <v>3197</v>
      </c>
      <c r="AB1203" t="s">
        <v>3197</v>
      </c>
      <c r="AC1203" t="s">
        <v>3197</v>
      </c>
      <c r="AD1203" t="s">
        <v>3197</v>
      </c>
      <c r="AE1203" t="s">
        <v>3197</v>
      </c>
      <c r="AF1203" t="s">
        <v>3197</v>
      </c>
    </row>
    <row r="1204" spans="1:32" ht="17.25" customHeight="1" x14ac:dyDescent="0.25">
      <c r="A1204">
        <v>338346</v>
      </c>
      <c r="B1204" t="s">
        <v>1822</v>
      </c>
      <c r="C1204" t="s">
        <v>337</v>
      </c>
      <c r="D1204" t="s">
        <v>1823</v>
      </c>
      <c r="E1204" t="s">
        <v>90</v>
      </c>
      <c r="F1204">
        <v>31354</v>
      </c>
      <c r="G1204" t="s">
        <v>586</v>
      </c>
      <c r="H1204" t="s">
        <v>29</v>
      </c>
      <c r="I1204" t="s">
        <v>121</v>
      </c>
      <c r="V1204" t="s">
        <v>3210</v>
      </c>
      <c r="AB1204" t="s">
        <v>3197</v>
      </c>
      <c r="AC1204" t="s">
        <v>3197</v>
      </c>
      <c r="AD1204" t="s">
        <v>3197</v>
      </c>
      <c r="AE1204" t="s">
        <v>3197</v>
      </c>
      <c r="AF1204" t="s">
        <v>3197</v>
      </c>
    </row>
    <row r="1205" spans="1:32" ht="17.25" customHeight="1" x14ac:dyDescent="0.25">
      <c r="A1205">
        <v>338498</v>
      </c>
      <c r="B1205" t="s">
        <v>3187</v>
      </c>
      <c r="C1205" t="s">
        <v>558</v>
      </c>
      <c r="I1205" t="s">
        <v>121</v>
      </c>
      <c r="V1205" t="s">
        <v>3210</v>
      </c>
      <c r="AB1205" t="s">
        <v>3197</v>
      </c>
      <c r="AC1205" t="s">
        <v>3197</v>
      </c>
      <c r="AD1205" t="s">
        <v>3197</v>
      </c>
      <c r="AE1205" t="s">
        <v>3197</v>
      </c>
      <c r="AF1205" t="s">
        <v>3197</v>
      </c>
    </row>
    <row r="1206" spans="1:32" ht="17.25" customHeight="1" x14ac:dyDescent="0.25">
      <c r="A1206">
        <v>327848</v>
      </c>
      <c r="B1206" t="s">
        <v>1968</v>
      </c>
      <c r="C1206" t="s">
        <v>370</v>
      </c>
      <c r="D1206" t="s">
        <v>408</v>
      </c>
      <c r="E1206" t="s">
        <v>89</v>
      </c>
      <c r="H1206" t="s">
        <v>29</v>
      </c>
      <c r="I1206" t="s">
        <v>121</v>
      </c>
      <c r="V1206" t="s">
        <v>3213</v>
      </c>
    </row>
    <row r="1207" spans="1:32" ht="17.25" customHeight="1" x14ac:dyDescent="0.25">
      <c r="A1207">
        <v>330857</v>
      </c>
      <c r="B1207" t="s">
        <v>2380</v>
      </c>
      <c r="C1207" t="s">
        <v>751</v>
      </c>
      <c r="D1207" t="s">
        <v>245</v>
      </c>
      <c r="E1207" t="s">
        <v>90</v>
      </c>
      <c r="F1207">
        <v>36161</v>
      </c>
      <c r="G1207" t="s">
        <v>2381</v>
      </c>
      <c r="H1207" t="s">
        <v>29</v>
      </c>
      <c r="I1207" t="s">
        <v>121</v>
      </c>
      <c r="J1207" t="s">
        <v>1081</v>
      </c>
      <c r="L1207" t="s">
        <v>43</v>
      </c>
      <c r="V1207" t="s">
        <v>3213</v>
      </c>
    </row>
    <row r="1208" spans="1:32" ht="17.25" customHeight="1" x14ac:dyDescent="0.25">
      <c r="A1208">
        <v>331531</v>
      </c>
      <c r="B1208" t="s">
        <v>2442</v>
      </c>
      <c r="C1208" t="s">
        <v>225</v>
      </c>
      <c r="D1208" t="s">
        <v>783</v>
      </c>
      <c r="E1208" t="s">
        <v>90</v>
      </c>
      <c r="F1208">
        <v>31791</v>
      </c>
      <c r="G1208" t="s">
        <v>31</v>
      </c>
      <c r="H1208" t="s">
        <v>29</v>
      </c>
      <c r="I1208" t="s">
        <v>121</v>
      </c>
      <c r="J1208" t="s">
        <v>1081</v>
      </c>
      <c r="L1208" t="s">
        <v>31</v>
      </c>
      <c r="V1208" t="s">
        <v>3213</v>
      </c>
    </row>
    <row r="1209" spans="1:32" ht="17.25" customHeight="1" x14ac:dyDescent="0.25">
      <c r="A1209">
        <v>331774</v>
      </c>
      <c r="B1209" t="s">
        <v>2138</v>
      </c>
      <c r="C1209" t="s">
        <v>570</v>
      </c>
      <c r="D1209" t="s">
        <v>454</v>
      </c>
      <c r="E1209" t="s">
        <v>89</v>
      </c>
      <c r="F1209">
        <v>36178</v>
      </c>
      <c r="G1209" t="s">
        <v>83</v>
      </c>
      <c r="H1209" t="s">
        <v>29</v>
      </c>
      <c r="I1209" t="s">
        <v>121</v>
      </c>
      <c r="J1209" t="s">
        <v>27</v>
      </c>
      <c r="L1209" t="s">
        <v>83</v>
      </c>
      <c r="V1209" t="s">
        <v>3213</v>
      </c>
    </row>
    <row r="1210" spans="1:32" ht="17.25" customHeight="1" x14ac:dyDescent="0.25">
      <c r="A1210">
        <v>332981</v>
      </c>
      <c r="B1210" t="s">
        <v>2331</v>
      </c>
      <c r="C1210" t="s">
        <v>301</v>
      </c>
      <c r="D1210" t="s">
        <v>2332</v>
      </c>
      <c r="E1210" t="s">
        <v>89</v>
      </c>
      <c r="F1210">
        <v>36251</v>
      </c>
      <c r="G1210" t="s">
        <v>31</v>
      </c>
      <c r="H1210" t="s">
        <v>29</v>
      </c>
      <c r="I1210" t="s">
        <v>121</v>
      </c>
      <c r="V1210" t="s">
        <v>3213</v>
      </c>
    </row>
    <row r="1211" spans="1:32" ht="17.25" customHeight="1" x14ac:dyDescent="0.25">
      <c r="A1211">
        <v>333255</v>
      </c>
      <c r="B1211" t="s">
        <v>2329</v>
      </c>
      <c r="C1211" t="s">
        <v>1320</v>
      </c>
      <c r="D1211" t="s">
        <v>428</v>
      </c>
      <c r="E1211" t="s">
        <v>90</v>
      </c>
      <c r="F1211">
        <v>35305</v>
      </c>
      <c r="G1211" t="s">
        <v>31</v>
      </c>
      <c r="H1211" t="s">
        <v>29</v>
      </c>
      <c r="I1211" t="s">
        <v>121</v>
      </c>
      <c r="V1211" t="s">
        <v>3213</v>
      </c>
    </row>
    <row r="1212" spans="1:32" ht="17.25" customHeight="1" x14ac:dyDescent="0.25">
      <c r="A1212">
        <v>326140</v>
      </c>
      <c r="B1212" t="s">
        <v>2246</v>
      </c>
      <c r="C1212" t="s">
        <v>552</v>
      </c>
      <c r="D1212" t="s">
        <v>460</v>
      </c>
      <c r="E1212" t="s">
        <v>90</v>
      </c>
      <c r="H1212" t="s">
        <v>29</v>
      </c>
      <c r="I1212" t="s">
        <v>121</v>
      </c>
      <c r="V1212" t="s">
        <v>3213</v>
      </c>
      <c r="AD1212" t="s">
        <v>3197</v>
      </c>
      <c r="AE1212" t="s">
        <v>3197</v>
      </c>
      <c r="AF1212" t="s">
        <v>3197</v>
      </c>
    </row>
    <row r="1213" spans="1:32" ht="17.25" customHeight="1" x14ac:dyDescent="0.25">
      <c r="A1213">
        <v>328037</v>
      </c>
      <c r="B1213" t="s">
        <v>2444</v>
      </c>
      <c r="C1213" t="s">
        <v>831</v>
      </c>
      <c r="D1213" t="s">
        <v>516</v>
      </c>
      <c r="E1213" t="s">
        <v>89</v>
      </c>
      <c r="H1213" t="s">
        <v>29</v>
      </c>
      <c r="I1213" t="s">
        <v>121</v>
      </c>
      <c r="V1213" t="s">
        <v>3213</v>
      </c>
      <c r="AD1213" t="s">
        <v>3197</v>
      </c>
      <c r="AE1213" t="s">
        <v>3197</v>
      </c>
      <c r="AF1213" t="s">
        <v>3197</v>
      </c>
    </row>
    <row r="1214" spans="1:32" ht="17.25" customHeight="1" x14ac:dyDescent="0.25">
      <c r="A1214">
        <v>328303</v>
      </c>
      <c r="B1214" t="s">
        <v>2330</v>
      </c>
      <c r="C1214" t="s">
        <v>751</v>
      </c>
      <c r="D1214" t="s">
        <v>713</v>
      </c>
      <c r="E1214" t="s">
        <v>90</v>
      </c>
      <c r="H1214" t="s">
        <v>29</v>
      </c>
      <c r="I1214" t="s">
        <v>121</v>
      </c>
      <c r="V1214" t="s">
        <v>3213</v>
      </c>
      <c r="AD1214" t="s">
        <v>3197</v>
      </c>
      <c r="AE1214" t="s">
        <v>3197</v>
      </c>
      <c r="AF1214" t="s">
        <v>3197</v>
      </c>
    </row>
    <row r="1215" spans="1:32" ht="17.25" customHeight="1" x14ac:dyDescent="0.25">
      <c r="A1215">
        <v>329798</v>
      </c>
      <c r="B1215" t="s">
        <v>2489</v>
      </c>
      <c r="C1215" t="s">
        <v>479</v>
      </c>
      <c r="D1215" t="s">
        <v>533</v>
      </c>
      <c r="E1215" t="s">
        <v>89</v>
      </c>
      <c r="H1215" t="s">
        <v>29</v>
      </c>
      <c r="I1215" t="s">
        <v>121</v>
      </c>
      <c r="V1215" t="s">
        <v>3213</v>
      </c>
      <c r="AD1215" t="s">
        <v>3197</v>
      </c>
      <c r="AE1215" t="s">
        <v>3197</v>
      </c>
      <c r="AF1215" t="s">
        <v>3197</v>
      </c>
    </row>
    <row r="1216" spans="1:32" ht="17.25" customHeight="1" x14ac:dyDescent="0.25">
      <c r="A1216">
        <v>329811</v>
      </c>
      <c r="B1216" t="s">
        <v>2379</v>
      </c>
      <c r="C1216" t="s">
        <v>258</v>
      </c>
      <c r="D1216" t="s">
        <v>427</v>
      </c>
      <c r="E1216" t="s">
        <v>90</v>
      </c>
      <c r="F1216">
        <v>35896</v>
      </c>
      <c r="G1216" t="s">
        <v>257</v>
      </c>
      <c r="H1216" t="s">
        <v>29</v>
      </c>
      <c r="I1216" t="s">
        <v>121</v>
      </c>
      <c r="J1216" t="s">
        <v>1081</v>
      </c>
      <c r="L1216" t="s">
        <v>43</v>
      </c>
      <c r="V1216" t="s">
        <v>3213</v>
      </c>
      <c r="AE1216" t="s">
        <v>3197</v>
      </c>
      <c r="AF1216" t="s">
        <v>3197</v>
      </c>
    </row>
    <row r="1217" spans="1:32" ht="17.25" customHeight="1" x14ac:dyDescent="0.25">
      <c r="A1217">
        <v>330261</v>
      </c>
      <c r="B1217" t="s">
        <v>2247</v>
      </c>
      <c r="C1217" t="s">
        <v>1923</v>
      </c>
      <c r="D1217" t="s">
        <v>416</v>
      </c>
      <c r="E1217" t="s">
        <v>89</v>
      </c>
      <c r="H1217" t="s">
        <v>72</v>
      </c>
      <c r="I1217" t="s">
        <v>121</v>
      </c>
      <c r="V1217" t="s">
        <v>3213</v>
      </c>
      <c r="AD1217" t="s">
        <v>3197</v>
      </c>
      <c r="AE1217" t="s">
        <v>3197</v>
      </c>
      <c r="AF1217" t="s">
        <v>3197</v>
      </c>
    </row>
    <row r="1218" spans="1:32" ht="17.25" customHeight="1" x14ac:dyDescent="0.25">
      <c r="A1218">
        <v>330730</v>
      </c>
      <c r="B1218" t="s">
        <v>2492</v>
      </c>
      <c r="C1218" t="s">
        <v>265</v>
      </c>
      <c r="D1218" t="s">
        <v>773</v>
      </c>
      <c r="E1218" t="s">
        <v>89</v>
      </c>
      <c r="H1218" t="s">
        <v>29</v>
      </c>
      <c r="I1218" t="s">
        <v>121</v>
      </c>
      <c r="V1218" t="s">
        <v>3213</v>
      </c>
      <c r="AD1218" t="s">
        <v>3197</v>
      </c>
      <c r="AE1218" t="s">
        <v>3197</v>
      </c>
      <c r="AF1218" t="s">
        <v>3197</v>
      </c>
    </row>
    <row r="1219" spans="1:32" ht="17.25" customHeight="1" x14ac:dyDescent="0.25">
      <c r="A1219">
        <v>331414</v>
      </c>
      <c r="B1219" t="s">
        <v>2490</v>
      </c>
      <c r="C1219" t="s">
        <v>642</v>
      </c>
      <c r="D1219" t="s">
        <v>2491</v>
      </c>
      <c r="E1219" t="s">
        <v>89</v>
      </c>
      <c r="F1219">
        <v>36526</v>
      </c>
      <c r="G1219" t="s">
        <v>31</v>
      </c>
      <c r="H1219" t="s">
        <v>29</v>
      </c>
      <c r="I1219" t="s">
        <v>121</v>
      </c>
      <c r="V1219" t="s">
        <v>3213</v>
      </c>
      <c r="AD1219" t="s">
        <v>3197</v>
      </c>
      <c r="AE1219" t="s">
        <v>3197</v>
      </c>
      <c r="AF1219" t="s">
        <v>3197</v>
      </c>
    </row>
    <row r="1220" spans="1:32" ht="17.25" customHeight="1" x14ac:dyDescent="0.25">
      <c r="A1220">
        <v>331463</v>
      </c>
      <c r="B1220" t="s">
        <v>2377</v>
      </c>
      <c r="C1220" t="s">
        <v>2378</v>
      </c>
      <c r="D1220" t="s">
        <v>901</v>
      </c>
      <c r="E1220" t="s">
        <v>90</v>
      </c>
      <c r="F1220">
        <v>34701</v>
      </c>
      <c r="G1220" t="s">
        <v>31</v>
      </c>
      <c r="H1220" t="s">
        <v>29</v>
      </c>
      <c r="I1220" t="s">
        <v>121</v>
      </c>
      <c r="J1220" t="s">
        <v>1081</v>
      </c>
      <c r="L1220" t="s">
        <v>86</v>
      </c>
      <c r="V1220" t="s">
        <v>3213</v>
      </c>
      <c r="AE1220" t="s">
        <v>3197</v>
      </c>
      <c r="AF1220" t="s">
        <v>3197</v>
      </c>
    </row>
    <row r="1221" spans="1:32" ht="17.25" customHeight="1" x14ac:dyDescent="0.25">
      <c r="A1221">
        <v>331877</v>
      </c>
      <c r="B1221" t="s">
        <v>2137</v>
      </c>
      <c r="C1221" t="s">
        <v>306</v>
      </c>
      <c r="D1221" t="s">
        <v>295</v>
      </c>
      <c r="E1221" t="s">
        <v>90</v>
      </c>
      <c r="F1221">
        <v>36211</v>
      </c>
      <c r="G1221" t="s">
        <v>492</v>
      </c>
      <c r="H1221" t="s">
        <v>29</v>
      </c>
      <c r="I1221" t="s">
        <v>121</v>
      </c>
      <c r="J1221" t="s">
        <v>1081</v>
      </c>
      <c r="L1221" t="s">
        <v>43</v>
      </c>
      <c r="V1221" t="s">
        <v>3213</v>
      </c>
      <c r="AE1221" t="s">
        <v>3197</v>
      </c>
      <c r="AF1221" t="s">
        <v>3197</v>
      </c>
    </row>
    <row r="1222" spans="1:32" ht="17.25" customHeight="1" x14ac:dyDescent="0.25">
      <c r="A1222">
        <v>331998</v>
      </c>
      <c r="B1222" t="s">
        <v>2527</v>
      </c>
      <c r="C1222" t="s">
        <v>265</v>
      </c>
      <c r="D1222" t="s">
        <v>469</v>
      </c>
      <c r="E1222" t="s">
        <v>90</v>
      </c>
      <c r="H1222" t="s">
        <v>29</v>
      </c>
      <c r="I1222" t="s">
        <v>121</v>
      </c>
      <c r="V1222" t="s">
        <v>3213</v>
      </c>
      <c r="AD1222" t="s">
        <v>3197</v>
      </c>
      <c r="AE1222" t="s">
        <v>3197</v>
      </c>
      <c r="AF1222" t="s">
        <v>3197</v>
      </c>
    </row>
    <row r="1223" spans="1:32" ht="17.25" customHeight="1" x14ac:dyDescent="0.25">
      <c r="A1223">
        <v>334226</v>
      </c>
      <c r="B1223" t="s">
        <v>2443</v>
      </c>
      <c r="C1223" t="s">
        <v>517</v>
      </c>
      <c r="D1223" t="s">
        <v>783</v>
      </c>
      <c r="E1223" t="s">
        <v>89</v>
      </c>
      <c r="H1223" t="s">
        <v>29</v>
      </c>
      <c r="I1223" t="s">
        <v>121</v>
      </c>
      <c r="V1223" t="s">
        <v>3213</v>
      </c>
      <c r="AD1223" t="s">
        <v>3197</v>
      </c>
      <c r="AE1223" t="s">
        <v>3197</v>
      </c>
      <c r="AF1223" t="s">
        <v>3197</v>
      </c>
    </row>
    <row r="1224" spans="1:32" ht="17.25" customHeight="1" x14ac:dyDescent="0.25">
      <c r="A1224">
        <v>336115</v>
      </c>
      <c r="B1224" t="s">
        <v>2248</v>
      </c>
      <c r="C1224" t="s">
        <v>285</v>
      </c>
      <c r="D1224" t="s">
        <v>785</v>
      </c>
      <c r="E1224" t="s">
        <v>89</v>
      </c>
      <c r="F1224">
        <v>36000</v>
      </c>
      <c r="G1224" t="s">
        <v>31</v>
      </c>
      <c r="H1224" t="s">
        <v>29</v>
      </c>
      <c r="I1224" t="s">
        <v>121</v>
      </c>
      <c r="J1224" t="s">
        <v>27</v>
      </c>
      <c r="L1224" t="s">
        <v>43</v>
      </c>
      <c r="V1224" t="s">
        <v>3216</v>
      </c>
    </row>
    <row r="1225" spans="1:32" ht="17.25" customHeight="1" x14ac:dyDescent="0.25">
      <c r="A1225">
        <v>318007</v>
      </c>
      <c r="B1225" t="s">
        <v>2542</v>
      </c>
      <c r="C1225" t="s">
        <v>233</v>
      </c>
      <c r="D1225" t="s">
        <v>860</v>
      </c>
      <c r="E1225" t="s">
        <v>90</v>
      </c>
      <c r="H1225" t="s">
        <v>29</v>
      </c>
      <c r="I1225" t="s">
        <v>121</v>
      </c>
      <c r="V1225" t="s">
        <v>3796</v>
      </c>
      <c r="X1225" t="s">
        <v>3197</v>
      </c>
      <c r="Y1225" t="s">
        <v>3197</v>
      </c>
      <c r="AA1225" t="s">
        <v>3197</v>
      </c>
      <c r="AB1225" t="s">
        <v>3197</v>
      </c>
      <c r="AC1225" t="s">
        <v>3197</v>
      </c>
      <c r="AD1225" t="s">
        <v>3197</v>
      </c>
      <c r="AE1225" t="s">
        <v>3197</v>
      </c>
      <c r="AF1225" t="s">
        <v>3197</v>
      </c>
    </row>
    <row r="1226" spans="1:32" ht="17.25" customHeight="1" x14ac:dyDescent="0.25">
      <c r="A1226">
        <v>318204</v>
      </c>
      <c r="B1226" t="s">
        <v>1830</v>
      </c>
      <c r="C1226" t="s">
        <v>1447</v>
      </c>
      <c r="D1226" t="s">
        <v>1080</v>
      </c>
      <c r="E1226" t="s">
        <v>89</v>
      </c>
      <c r="H1226" t="s">
        <v>29</v>
      </c>
      <c r="I1226" t="s">
        <v>121</v>
      </c>
      <c r="V1226" t="s">
        <v>3796</v>
      </c>
      <c r="AA1226" t="s">
        <v>3197</v>
      </c>
      <c r="AB1226" t="s">
        <v>3197</v>
      </c>
      <c r="AC1226" t="s">
        <v>3197</v>
      </c>
      <c r="AD1226" t="s">
        <v>3197</v>
      </c>
      <c r="AE1226" t="s">
        <v>3197</v>
      </c>
      <c r="AF1226" t="s">
        <v>3197</v>
      </c>
    </row>
    <row r="1227" spans="1:32" ht="17.25" customHeight="1" x14ac:dyDescent="0.25">
      <c r="A1227">
        <v>322336</v>
      </c>
      <c r="B1227" t="s">
        <v>2192</v>
      </c>
      <c r="C1227" t="s">
        <v>242</v>
      </c>
      <c r="D1227" t="s">
        <v>466</v>
      </c>
      <c r="E1227" t="s">
        <v>89</v>
      </c>
      <c r="H1227" t="s">
        <v>29</v>
      </c>
      <c r="I1227" t="s">
        <v>121</v>
      </c>
      <c r="V1227" t="s">
        <v>3796</v>
      </c>
      <c r="X1227" t="s">
        <v>3197</v>
      </c>
      <c r="AA1227" t="s">
        <v>3197</v>
      </c>
      <c r="AB1227" t="s">
        <v>3197</v>
      </c>
      <c r="AC1227" t="s">
        <v>3197</v>
      </c>
      <c r="AD1227" t="s">
        <v>3197</v>
      </c>
      <c r="AE1227" t="s">
        <v>3197</v>
      </c>
      <c r="AF1227" t="s">
        <v>3197</v>
      </c>
    </row>
    <row r="1228" spans="1:32" ht="17.25" customHeight="1" x14ac:dyDescent="0.25">
      <c r="A1228">
        <v>326934</v>
      </c>
      <c r="B1228" t="s">
        <v>2520</v>
      </c>
      <c r="C1228" t="s">
        <v>497</v>
      </c>
      <c r="D1228" t="s">
        <v>647</v>
      </c>
      <c r="E1228" t="s">
        <v>90</v>
      </c>
      <c r="H1228" t="s">
        <v>29</v>
      </c>
      <c r="I1228" t="s">
        <v>121</v>
      </c>
      <c r="V1228" t="s">
        <v>3796</v>
      </c>
      <c r="Y1228" t="s">
        <v>3197</v>
      </c>
      <c r="AA1228" t="s">
        <v>3197</v>
      </c>
      <c r="AB1228" t="s">
        <v>3197</v>
      </c>
      <c r="AC1228" t="s">
        <v>3197</v>
      </c>
      <c r="AD1228" t="s">
        <v>3197</v>
      </c>
      <c r="AE1228" t="s">
        <v>3197</v>
      </c>
      <c r="AF1228" t="s">
        <v>3197</v>
      </c>
    </row>
    <row r="1229" spans="1:32" ht="17.25" customHeight="1" x14ac:dyDescent="0.25">
      <c r="A1229">
        <v>327231</v>
      </c>
      <c r="B1229" t="s">
        <v>720</v>
      </c>
      <c r="C1229" t="s">
        <v>365</v>
      </c>
      <c r="D1229" t="s">
        <v>382</v>
      </c>
      <c r="E1229" t="s">
        <v>89</v>
      </c>
      <c r="H1229" t="s">
        <v>29</v>
      </c>
      <c r="I1229" t="s">
        <v>121</v>
      </c>
      <c r="V1229" t="s">
        <v>3796</v>
      </c>
      <c r="AE1229" t="s">
        <v>3197</v>
      </c>
      <c r="AF1229" t="s">
        <v>3197</v>
      </c>
    </row>
    <row r="1230" spans="1:32" ht="17.25" customHeight="1" x14ac:dyDescent="0.25">
      <c r="A1230">
        <v>328488</v>
      </c>
      <c r="B1230" t="s">
        <v>2195</v>
      </c>
      <c r="C1230" t="s">
        <v>242</v>
      </c>
      <c r="D1230" t="s">
        <v>254</v>
      </c>
      <c r="E1230" t="s">
        <v>89</v>
      </c>
      <c r="F1230">
        <v>32958</v>
      </c>
      <c r="G1230" t="s">
        <v>31</v>
      </c>
      <c r="H1230" t="s">
        <v>29</v>
      </c>
      <c r="I1230" t="s">
        <v>121</v>
      </c>
      <c r="J1230" t="s">
        <v>1081</v>
      </c>
      <c r="L1230" t="s">
        <v>31</v>
      </c>
      <c r="V1230" t="s">
        <v>3796</v>
      </c>
      <c r="AE1230" t="s">
        <v>3197</v>
      </c>
      <c r="AF1230" t="s">
        <v>3197</v>
      </c>
    </row>
    <row r="1231" spans="1:32" ht="17.25" customHeight="1" x14ac:dyDescent="0.25">
      <c r="A1231">
        <v>330171</v>
      </c>
      <c r="B1231" t="s">
        <v>2518</v>
      </c>
      <c r="C1231" t="s">
        <v>2519</v>
      </c>
      <c r="D1231" t="s">
        <v>247</v>
      </c>
      <c r="E1231" t="s">
        <v>89</v>
      </c>
      <c r="H1231" t="s">
        <v>29</v>
      </c>
      <c r="I1231" t="s">
        <v>121</v>
      </c>
      <c r="V1231" t="s">
        <v>3796</v>
      </c>
      <c r="Y1231" t="s">
        <v>3197</v>
      </c>
      <c r="AA1231" t="s">
        <v>3197</v>
      </c>
      <c r="AB1231" t="s">
        <v>3197</v>
      </c>
      <c r="AC1231" t="s">
        <v>3197</v>
      </c>
      <c r="AD1231" t="s">
        <v>3197</v>
      </c>
      <c r="AE1231" t="s">
        <v>3197</v>
      </c>
      <c r="AF1231" t="s">
        <v>3197</v>
      </c>
    </row>
    <row r="1232" spans="1:32" ht="17.25" customHeight="1" x14ac:dyDescent="0.25">
      <c r="A1232">
        <v>330677</v>
      </c>
      <c r="B1232" t="s">
        <v>2352</v>
      </c>
      <c r="C1232" t="s">
        <v>680</v>
      </c>
      <c r="D1232" t="s">
        <v>277</v>
      </c>
      <c r="E1232" t="s">
        <v>89</v>
      </c>
      <c r="H1232" t="s">
        <v>29</v>
      </c>
      <c r="I1232" t="s">
        <v>121</v>
      </c>
      <c r="V1232" t="s">
        <v>3796</v>
      </c>
      <c r="X1232" t="s">
        <v>3197</v>
      </c>
      <c r="Y1232" t="s">
        <v>3197</v>
      </c>
      <c r="AA1232" t="s">
        <v>3197</v>
      </c>
      <c r="AB1232" t="s">
        <v>3197</v>
      </c>
      <c r="AC1232" t="s">
        <v>3197</v>
      </c>
      <c r="AD1232" t="s">
        <v>3197</v>
      </c>
      <c r="AE1232" t="s">
        <v>3197</v>
      </c>
      <c r="AF1232" t="s">
        <v>3197</v>
      </c>
    </row>
    <row r="1233" spans="1:32" ht="17.25" customHeight="1" x14ac:dyDescent="0.25">
      <c r="A1233">
        <v>331286</v>
      </c>
      <c r="B1233" t="s">
        <v>1834</v>
      </c>
      <c r="C1233" t="s">
        <v>258</v>
      </c>
      <c r="D1233" t="s">
        <v>245</v>
      </c>
      <c r="E1233" t="s">
        <v>89</v>
      </c>
      <c r="H1233" t="s">
        <v>29</v>
      </c>
      <c r="I1233" t="s">
        <v>121</v>
      </c>
      <c r="V1233" t="s">
        <v>3796</v>
      </c>
      <c r="Y1233" t="s">
        <v>3197</v>
      </c>
      <c r="AA1233" t="s">
        <v>3197</v>
      </c>
      <c r="AB1233" t="s">
        <v>3197</v>
      </c>
      <c r="AC1233" t="s">
        <v>3197</v>
      </c>
      <c r="AD1233" t="s">
        <v>3197</v>
      </c>
      <c r="AE1233" t="s">
        <v>3197</v>
      </c>
      <c r="AF1233" t="s">
        <v>3197</v>
      </c>
    </row>
    <row r="1234" spans="1:32" ht="17.25" customHeight="1" x14ac:dyDescent="0.25">
      <c r="A1234">
        <v>331548</v>
      </c>
      <c r="B1234" t="s">
        <v>1833</v>
      </c>
      <c r="C1234" t="s">
        <v>409</v>
      </c>
      <c r="D1234" t="s">
        <v>279</v>
      </c>
      <c r="E1234" t="s">
        <v>89</v>
      </c>
      <c r="H1234" t="s">
        <v>29</v>
      </c>
      <c r="I1234" t="s">
        <v>121</v>
      </c>
      <c r="V1234" t="s">
        <v>3796</v>
      </c>
      <c r="AA1234" t="s">
        <v>3197</v>
      </c>
      <c r="AB1234" t="s">
        <v>3197</v>
      </c>
      <c r="AC1234" t="s">
        <v>3197</v>
      </c>
      <c r="AD1234" t="s">
        <v>3197</v>
      </c>
      <c r="AE1234" t="s">
        <v>3197</v>
      </c>
      <c r="AF1234" t="s">
        <v>3197</v>
      </c>
    </row>
    <row r="1235" spans="1:32" ht="17.25" customHeight="1" x14ac:dyDescent="0.25">
      <c r="A1235">
        <v>331894</v>
      </c>
      <c r="B1235" t="s">
        <v>2293</v>
      </c>
      <c r="C1235" t="s">
        <v>457</v>
      </c>
      <c r="D1235" t="s">
        <v>469</v>
      </c>
      <c r="E1235" t="s">
        <v>90</v>
      </c>
      <c r="H1235" t="s">
        <v>29</v>
      </c>
      <c r="I1235" t="s">
        <v>121</v>
      </c>
      <c r="V1235" t="s">
        <v>3796</v>
      </c>
      <c r="AA1235" t="s">
        <v>3197</v>
      </c>
      <c r="AB1235" t="s">
        <v>3197</v>
      </c>
      <c r="AC1235" t="s">
        <v>3197</v>
      </c>
      <c r="AD1235" t="s">
        <v>3197</v>
      </c>
      <c r="AE1235" t="s">
        <v>3197</v>
      </c>
      <c r="AF1235" t="s">
        <v>3197</v>
      </c>
    </row>
    <row r="1236" spans="1:32" ht="17.25" customHeight="1" x14ac:dyDescent="0.25">
      <c r="A1236">
        <v>332949</v>
      </c>
      <c r="B1236" t="s">
        <v>2193</v>
      </c>
      <c r="C1236" t="s">
        <v>990</v>
      </c>
      <c r="D1236" t="s">
        <v>551</v>
      </c>
      <c r="E1236" t="s">
        <v>89</v>
      </c>
      <c r="H1236" t="s">
        <v>29</v>
      </c>
      <c r="I1236" t="s">
        <v>121</v>
      </c>
      <c r="V1236" t="s">
        <v>3796</v>
      </c>
      <c r="AB1236" t="s">
        <v>3197</v>
      </c>
      <c r="AC1236" t="s">
        <v>3197</v>
      </c>
      <c r="AD1236" t="s">
        <v>3197</v>
      </c>
      <c r="AE1236" t="s">
        <v>3197</v>
      </c>
      <c r="AF1236" t="s">
        <v>3197</v>
      </c>
    </row>
    <row r="1237" spans="1:32" ht="17.25" customHeight="1" x14ac:dyDescent="0.25">
      <c r="A1237">
        <v>333807</v>
      </c>
      <c r="B1237" t="s">
        <v>2194</v>
      </c>
      <c r="C1237" t="s">
        <v>265</v>
      </c>
      <c r="D1237" t="s">
        <v>901</v>
      </c>
      <c r="E1237" t="s">
        <v>89</v>
      </c>
      <c r="H1237" t="s">
        <v>29</v>
      </c>
      <c r="I1237" t="s">
        <v>121</v>
      </c>
      <c r="V1237" t="s">
        <v>3796</v>
      </c>
      <c r="Y1237" t="s">
        <v>3197</v>
      </c>
      <c r="AA1237" t="s">
        <v>3197</v>
      </c>
      <c r="AB1237" t="s">
        <v>3197</v>
      </c>
      <c r="AC1237" t="s">
        <v>3197</v>
      </c>
      <c r="AD1237" t="s">
        <v>3197</v>
      </c>
      <c r="AE1237" t="s">
        <v>3197</v>
      </c>
      <c r="AF1237" t="s">
        <v>3197</v>
      </c>
    </row>
    <row r="1238" spans="1:32" ht="17.25" customHeight="1" x14ac:dyDescent="0.25">
      <c r="A1238">
        <v>333887</v>
      </c>
      <c r="B1238" t="s">
        <v>2063</v>
      </c>
      <c r="C1238" t="s">
        <v>788</v>
      </c>
      <c r="D1238" t="s">
        <v>2064</v>
      </c>
      <c r="E1238" t="s">
        <v>90</v>
      </c>
      <c r="H1238" t="s">
        <v>29</v>
      </c>
      <c r="I1238" t="s">
        <v>121</v>
      </c>
      <c r="V1238" t="s">
        <v>3796</v>
      </c>
      <c r="AA1238" t="s">
        <v>3197</v>
      </c>
      <c r="AB1238" t="s">
        <v>3197</v>
      </c>
      <c r="AC1238" t="s">
        <v>3197</v>
      </c>
      <c r="AD1238" t="s">
        <v>3197</v>
      </c>
      <c r="AE1238" t="s">
        <v>3197</v>
      </c>
      <c r="AF1238" t="s">
        <v>3197</v>
      </c>
    </row>
    <row r="1239" spans="1:32" ht="17.25" customHeight="1" x14ac:dyDescent="0.25">
      <c r="A1239">
        <v>334016</v>
      </c>
      <c r="B1239" t="s">
        <v>1836</v>
      </c>
      <c r="C1239" t="s">
        <v>337</v>
      </c>
      <c r="D1239" t="s">
        <v>279</v>
      </c>
      <c r="E1239" t="s">
        <v>89</v>
      </c>
      <c r="H1239" t="s">
        <v>29</v>
      </c>
      <c r="I1239" t="s">
        <v>121</v>
      </c>
      <c r="V1239" t="s">
        <v>3796</v>
      </c>
      <c r="X1239" t="s">
        <v>3197</v>
      </c>
      <c r="AA1239" t="s">
        <v>3197</v>
      </c>
      <c r="AB1239" t="s">
        <v>3197</v>
      </c>
      <c r="AC1239" t="s">
        <v>3197</v>
      </c>
      <c r="AD1239" t="s">
        <v>3197</v>
      </c>
      <c r="AE1239" t="s">
        <v>3197</v>
      </c>
      <c r="AF1239" t="s">
        <v>3197</v>
      </c>
    </row>
    <row r="1240" spans="1:32" ht="17.25" customHeight="1" x14ac:dyDescent="0.25">
      <c r="A1240">
        <v>334033</v>
      </c>
      <c r="B1240" t="s">
        <v>1831</v>
      </c>
      <c r="C1240" t="s">
        <v>387</v>
      </c>
      <c r="D1240" t="s">
        <v>1832</v>
      </c>
      <c r="E1240" t="s">
        <v>90</v>
      </c>
      <c r="F1240">
        <v>28911</v>
      </c>
      <c r="G1240" t="s">
        <v>31</v>
      </c>
      <c r="H1240" t="s">
        <v>29</v>
      </c>
      <c r="I1240" t="s">
        <v>121</v>
      </c>
      <c r="V1240" t="s">
        <v>3796</v>
      </c>
      <c r="AB1240" t="s">
        <v>3197</v>
      </c>
      <c r="AC1240" t="s">
        <v>3197</v>
      </c>
      <c r="AD1240" t="s">
        <v>3197</v>
      </c>
      <c r="AE1240" t="s">
        <v>3197</v>
      </c>
      <c r="AF1240" t="s">
        <v>3197</v>
      </c>
    </row>
    <row r="1241" spans="1:32" ht="17.25" customHeight="1" x14ac:dyDescent="0.25">
      <c r="A1241">
        <v>334254</v>
      </c>
      <c r="B1241" t="s">
        <v>1835</v>
      </c>
      <c r="C1241" t="s">
        <v>911</v>
      </c>
      <c r="D1241" t="s">
        <v>226</v>
      </c>
      <c r="E1241" t="s">
        <v>90</v>
      </c>
      <c r="H1241" t="s">
        <v>29</v>
      </c>
      <c r="I1241" t="s">
        <v>121</v>
      </c>
      <c r="V1241" t="s">
        <v>3796</v>
      </c>
      <c r="AA1241" t="s">
        <v>3197</v>
      </c>
      <c r="AB1241" t="s">
        <v>3197</v>
      </c>
      <c r="AC1241" t="s">
        <v>3197</v>
      </c>
      <c r="AD1241" t="s">
        <v>3197</v>
      </c>
      <c r="AE1241" t="s">
        <v>3197</v>
      </c>
      <c r="AF1241" t="s">
        <v>3197</v>
      </c>
    </row>
    <row r="1242" spans="1:32" ht="17.25" customHeight="1" x14ac:dyDescent="0.25">
      <c r="A1242">
        <v>337093</v>
      </c>
      <c r="B1242" t="s">
        <v>1837</v>
      </c>
      <c r="C1242" t="s">
        <v>222</v>
      </c>
      <c r="D1242" t="s">
        <v>699</v>
      </c>
      <c r="E1242" t="s">
        <v>89</v>
      </c>
      <c r="H1242" t="s">
        <v>29</v>
      </c>
      <c r="I1242" t="s">
        <v>121</v>
      </c>
      <c r="V1242" t="s">
        <v>3796</v>
      </c>
      <c r="AA1242" t="s">
        <v>3197</v>
      </c>
      <c r="AB1242" t="s">
        <v>3197</v>
      </c>
      <c r="AC1242" t="s">
        <v>3197</v>
      </c>
      <c r="AD1242" t="s">
        <v>3197</v>
      </c>
      <c r="AE1242" t="s">
        <v>3197</v>
      </c>
      <c r="AF1242" t="s">
        <v>3197</v>
      </c>
    </row>
    <row r="1243" spans="1:32" ht="17.25" customHeight="1" x14ac:dyDescent="0.25">
      <c r="A1243">
        <v>304790</v>
      </c>
      <c r="B1243" t="s">
        <v>3793</v>
      </c>
      <c r="C1243" t="s">
        <v>2476</v>
      </c>
      <c r="D1243" t="s">
        <v>1085</v>
      </c>
      <c r="I1243" t="s">
        <v>121</v>
      </c>
      <c r="V1243" t="s">
        <v>3214</v>
      </c>
    </row>
    <row r="1244" spans="1:32" ht="17.25" customHeight="1" x14ac:dyDescent="0.25">
      <c r="A1244">
        <v>308178</v>
      </c>
      <c r="B1244" t="s">
        <v>3792</v>
      </c>
      <c r="C1244" t="s">
        <v>262</v>
      </c>
      <c r="D1244" t="s">
        <v>322</v>
      </c>
      <c r="I1244" t="s">
        <v>121</v>
      </c>
      <c r="V1244" t="s">
        <v>3213</v>
      </c>
    </row>
    <row r="1245" spans="1:32" ht="17.25" customHeight="1" x14ac:dyDescent="0.25">
      <c r="A1245">
        <v>313761</v>
      </c>
      <c r="B1245" t="s">
        <v>3790</v>
      </c>
      <c r="C1245" t="s">
        <v>225</v>
      </c>
      <c r="D1245" t="s">
        <v>3791</v>
      </c>
      <c r="I1245" t="s">
        <v>121</v>
      </c>
      <c r="V1245" t="s">
        <v>3217</v>
      </c>
    </row>
    <row r="1246" spans="1:32" ht="17.25" customHeight="1" x14ac:dyDescent="0.25">
      <c r="A1246">
        <v>314021</v>
      </c>
      <c r="B1246" t="s">
        <v>3789</v>
      </c>
      <c r="C1246" t="s">
        <v>258</v>
      </c>
      <c r="D1246" t="s">
        <v>408</v>
      </c>
      <c r="I1246" t="s">
        <v>121</v>
      </c>
      <c r="V1246" t="s">
        <v>3214</v>
      </c>
    </row>
    <row r="1247" spans="1:32" ht="17.25" customHeight="1" x14ac:dyDescent="0.25">
      <c r="A1247">
        <v>314961</v>
      </c>
      <c r="B1247" t="s">
        <v>3787</v>
      </c>
      <c r="C1247" t="s">
        <v>225</v>
      </c>
      <c r="D1247" t="s">
        <v>3788</v>
      </c>
      <c r="I1247" t="s">
        <v>121</v>
      </c>
      <c r="V1247" t="s">
        <v>3214</v>
      </c>
    </row>
    <row r="1248" spans="1:32" ht="17.25" customHeight="1" x14ac:dyDescent="0.25">
      <c r="A1248">
        <v>315610</v>
      </c>
      <c r="B1248" t="s">
        <v>3786</v>
      </c>
      <c r="C1248" t="s">
        <v>900</v>
      </c>
      <c r="D1248" t="s">
        <v>443</v>
      </c>
      <c r="I1248" t="s">
        <v>121</v>
      </c>
      <c r="V1248" t="s">
        <v>3213</v>
      </c>
    </row>
    <row r="1249" spans="1:22" ht="17.25" customHeight="1" x14ac:dyDescent="0.25">
      <c r="A1249">
        <v>316383</v>
      </c>
      <c r="B1249" t="s">
        <v>3785</v>
      </c>
      <c r="C1249" t="s">
        <v>518</v>
      </c>
      <c r="D1249" t="s">
        <v>295</v>
      </c>
      <c r="I1249" t="s">
        <v>121</v>
      </c>
      <c r="V1249" t="s">
        <v>3218</v>
      </c>
    </row>
    <row r="1250" spans="1:22" ht="17.25" customHeight="1" x14ac:dyDescent="0.25">
      <c r="A1250">
        <v>317595</v>
      </c>
      <c r="B1250" t="s">
        <v>3783</v>
      </c>
      <c r="C1250" t="s">
        <v>463</v>
      </c>
      <c r="D1250" t="s">
        <v>3784</v>
      </c>
      <c r="I1250" t="s">
        <v>121</v>
      </c>
      <c r="V1250" t="s">
        <v>3217</v>
      </c>
    </row>
    <row r="1251" spans="1:22" ht="17.25" customHeight="1" x14ac:dyDescent="0.25">
      <c r="A1251">
        <v>317902</v>
      </c>
      <c r="B1251" t="s">
        <v>3782</v>
      </c>
      <c r="C1251" t="s">
        <v>545</v>
      </c>
      <c r="D1251" t="s">
        <v>596</v>
      </c>
      <c r="I1251" t="s">
        <v>121</v>
      </c>
      <c r="V1251" t="s">
        <v>3218</v>
      </c>
    </row>
    <row r="1252" spans="1:22" ht="17.25" customHeight="1" x14ac:dyDescent="0.25">
      <c r="A1252">
        <v>319366</v>
      </c>
      <c r="B1252" t="s">
        <v>3781</v>
      </c>
      <c r="C1252" t="s">
        <v>539</v>
      </c>
      <c r="D1252" t="s">
        <v>355</v>
      </c>
      <c r="I1252" t="s">
        <v>121</v>
      </c>
      <c r="V1252" t="s">
        <v>3217</v>
      </c>
    </row>
    <row r="1253" spans="1:22" ht="17.25" customHeight="1" x14ac:dyDescent="0.25">
      <c r="A1253">
        <v>319744</v>
      </c>
      <c r="B1253" t="s">
        <v>3780</v>
      </c>
      <c r="C1253" t="s">
        <v>2136</v>
      </c>
      <c r="D1253" t="s">
        <v>3185</v>
      </c>
      <c r="I1253" t="s">
        <v>121</v>
      </c>
      <c r="V1253" t="s">
        <v>3218</v>
      </c>
    </row>
    <row r="1254" spans="1:22" ht="17.25" customHeight="1" x14ac:dyDescent="0.25">
      <c r="A1254">
        <v>320342</v>
      </c>
      <c r="B1254" t="s">
        <v>2689</v>
      </c>
      <c r="C1254" t="s">
        <v>349</v>
      </c>
      <c r="D1254" t="s">
        <v>962</v>
      </c>
      <c r="I1254" t="s">
        <v>121</v>
      </c>
      <c r="V1254" t="s">
        <v>3214</v>
      </c>
    </row>
    <row r="1255" spans="1:22" ht="17.25" customHeight="1" x14ac:dyDescent="0.25">
      <c r="A1255">
        <v>320398</v>
      </c>
      <c r="B1255" t="s">
        <v>3779</v>
      </c>
      <c r="C1255" t="s">
        <v>376</v>
      </c>
      <c r="D1255" t="s">
        <v>1107</v>
      </c>
      <c r="I1255" t="s">
        <v>121</v>
      </c>
      <c r="V1255" t="s">
        <v>3217</v>
      </c>
    </row>
    <row r="1256" spans="1:22" ht="17.25" customHeight="1" x14ac:dyDescent="0.25">
      <c r="A1256">
        <v>321001</v>
      </c>
      <c r="B1256" t="s">
        <v>927</v>
      </c>
      <c r="C1256" t="s">
        <v>374</v>
      </c>
      <c r="D1256" t="s">
        <v>321</v>
      </c>
      <c r="I1256" t="s">
        <v>121</v>
      </c>
      <c r="V1256" t="s">
        <v>3218</v>
      </c>
    </row>
    <row r="1257" spans="1:22" ht="17.25" customHeight="1" x14ac:dyDescent="0.25">
      <c r="A1257">
        <v>321725</v>
      </c>
      <c r="B1257" t="s">
        <v>3777</v>
      </c>
      <c r="C1257" t="s">
        <v>479</v>
      </c>
      <c r="D1257" t="s">
        <v>3778</v>
      </c>
      <c r="I1257" t="s">
        <v>121</v>
      </c>
      <c r="V1257" t="s">
        <v>3215</v>
      </c>
    </row>
    <row r="1258" spans="1:22" ht="17.25" customHeight="1" x14ac:dyDescent="0.25">
      <c r="A1258">
        <v>323112</v>
      </c>
      <c r="B1258" t="s">
        <v>3179</v>
      </c>
      <c r="C1258" t="s">
        <v>242</v>
      </c>
      <c r="D1258" t="s">
        <v>3776</v>
      </c>
      <c r="I1258" t="s">
        <v>121</v>
      </c>
      <c r="V1258" t="s">
        <v>3218</v>
      </c>
    </row>
    <row r="1259" spans="1:22" ht="17.25" customHeight="1" x14ac:dyDescent="0.25">
      <c r="A1259">
        <v>323258</v>
      </c>
      <c r="B1259" t="s">
        <v>3775</v>
      </c>
      <c r="C1259" t="s">
        <v>409</v>
      </c>
      <c r="D1259" t="s">
        <v>3160</v>
      </c>
      <c r="I1259" t="s">
        <v>121</v>
      </c>
      <c r="V1259" t="s">
        <v>3217</v>
      </c>
    </row>
    <row r="1260" spans="1:22" ht="17.25" customHeight="1" x14ac:dyDescent="0.25">
      <c r="A1260">
        <v>323660</v>
      </c>
      <c r="B1260" t="s">
        <v>3773</v>
      </c>
      <c r="C1260" t="s">
        <v>242</v>
      </c>
      <c r="D1260" t="s">
        <v>3774</v>
      </c>
      <c r="I1260" t="s">
        <v>121</v>
      </c>
      <c r="V1260" t="s">
        <v>3214</v>
      </c>
    </row>
    <row r="1261" spans="1:22" ht="17.25" customHeight="1" x14ac:dyDescent="0.25">
      <c r="A1261">
        <v>325008</v>
      </c>
      <c r="B1261" t="s">
        <v>3772</v>
      </c>
      <c r="C1261" t="s">
        <v>297</v>
      </c>
      <c r="D1261" t="s">
        <v>713</v>
      </c>
      <c r="I1261" t="s">
        <v>121</v>
      </c>
      <c r="V1261" t="s">
        <v>3213</v>
      </c>
    </row>
    <row r="1262" spans="1:22" ht="17.25" customHeight="1" x14ac:dyDescent="0.25">
      <c r="A1262">
        <v>325207</v>
      </c>
      <c r="B1262" t="s">
        <v>1840</v>
      </c>
      <c r="C1262" t="s">
        <v>1268</v>
      </c>
      <c r="D1262" t="s">
        <v>493</v>
      </c>
      <c r="I1262" t="s">
        <v>121</v>
      </c>
      <c r="V1262" t="s">
        <v>3217</v>
      </c>
    </row>
    <row r="1263" spans="1:22" ht="17.25" customHeight="1" x14ac:dyDescent="0.25">
      <c r="A1263">
        <v>325318</v>
      </c>
      <c r="B1263" t="s">
        <v>3771</v>
      </c>
      <c r="C1263" t="s">
        <v>376</v>
      </c>
      <c r="D1263" t="s">
        <v>495</v>
      </c>
      <c r="I1263" t="s">
        <v>121</v>
      </c>
      <c r="V1263" t="s">
        <v>3213</v>
      </c>
    </row>
    <row r="1264" spans="1:22" ht="17.25" customHeight="1" x14ac:dyDescent="0.25">
      <c r="A1264">
        <v>325478</v>
      </c>
      <c r="B1264" t="s">
        <v>3770</v>
      </c>
      <c r="C1264" t="s">
        <v>291</v>
      </c>
      <c r="D1264" t="s">
        <v>689</v>
      </c>
      <c r="I1264" t="s">
        <v>121</v>
      </c>
      <c r="V1264" t="s">
        <v>3213</v>
      </c>
    </row>
    <row r="1265" spans="1:22" ht="17.25" customHeight="1" x14ac:dyDescent="0.25">
      <c r="A1265">
        <v>325567</v>
      </c>
      <c r="B1265" t="s">
        <v>3769</v>
      </c>
      <c r="C1265" t="s">
        <v>1974</v>
      </c>
      <c r="D1265" t="s">
        <v>438</v>
      </c>
      <c r="I1265" t="s">
        <v>121</v>
      </c>
      <c r="V1265" t="s">
        <v>3217</v>
      </c>
    </row>
    <row r="1266" spans="1:22" ht="17.25" customHeight="1" x14ac:dyDescent="0.25">
      <c r="A1266">
        <v>325987</v>
      </c>
      <c r="B1266" t="s">
        <v>3768</v>
      </c>
      <c r="C1266" t="s">
        <v>225</v>
      </c>
      <c r="D1266" t="s">
        <v>2285</v>
      </c>
      <c r="I1266" t="s">
        <v>121</v>
      </c>
      <c r="V1266" t="s">
        <v>3218</v>
      </c>
    </row>
    <row r="1267" spans="1:22" ht="17.25" customHeight="1" x14ac:dyDescent="0.25">
      <c r="A1267">
        <v>326302</v>
      </c>
      <c r="B1267" t="s">
        <v>3766</v>
      </c>
      <c r="C1267" t="s">
        <v>242</v>
      </c>
      <c r="D1267" t="s">
        <v>3767</v>
      </c>
      <c r="I1267" t="s">
        <v>121</v>
      </c>
      <c r="V1267" t="s">
        <v>3214</v>
      </c>
    </row>
    <row r="1268" spans="1:22" ht="17.25" customHeight="1" x14ac:dyDescent="0.25">
      <c r="A1268">
        <v>326978</v>
      </c>
      <c r="B1268" t="s">
        <v>3765</v>
      </c>
      <c r="C1268" t="s">
        <v>242</v>
      </c>
      <c r="D1268" t="s">
        <v>484</v>
      </c>
      <c r="I1268" t="s">
        <v>121</v>
      </c>
      <c r="V1268" t="s">
        <v>3218</v>
      </c>
    </row>
    <row r="1269" spans="1:22" ht="17.25" customHeight="1" x14ac:dyDescent="0.25">
      <c r="A1269">
        <v>327254</v>
      </c>
      <c r="B1269" t="s">
        <v>3764</v>
      </c>
      <c r="C1269" t="s">
        <v>265</v>
      </c>
      <c r="D1269" t="s">
        <v>829</v>
      </c>
      <c r="I1269" t="s">
        <v>121</v>
      </c>
      <c r="V1269" t="s">
        <v>3214</v>
      </c>
    </row>
    <row r="1270" spans="1:22" ht="17.25" customHeight="1" x14ac:dyDescent="0.25">
      <c r="A1270">
        <v>327348</v>
      </c>
      <c r="B1270" t="s">
        <v>3763</v>
      </c>
      <c r="C1270" t="s">
        <v>502</v>
      </c>
      <c r="D1270" t="s">
        <v>504</v>
      </c>
      <c r="I1270" t="s">
        <v>121</v>
      </c>
      <c r="V1270" t="s">
        <v>3217</v>
      </c>
    </row>
    <row r="1271" spans="1:22" ht="17.25" customHeight="1" x14ac:dyDescent="0.25">
      <c r="A1271">
        <v>327349</v>
      </c>
      <c r="B1271" t="s">
        <v>3761</v>
      </c>
      <c r="C1271" t="s">
        <v>265</v>
      </c>
      <c r="D1271" t="s">
        <v>3762</v>
      </c>
      <c r="I1271" t="s">
        <v>121</v>
      </c>
      <c r="V1271" t="s">
        <v>3217</v>
      </c>
    </row>
    <row r="1272" spans="1:22" ht="17.25" customHeight="1" x14ac:dyDescent="0.25">
      <c r="A1272">
        <v>327355</v>
      </c>
      <c r="B1272" t="s">
        <v>3070</v>
      </c>
      <c r="C1272" t="s">
        <v>262</v>
      </c>
      <c r="D1272" t="s">
        <v>3760</v>
      </c>
      <c r="I1272" t="s">
        <v>121</v>
      </c>
      <c r="V1272" t="s">
        <v>3214</v>
      </c>
    </row>
    <row r="1273" spans="1:22" ht="17.25" customHeight="1" x14ac:dyDescent="0.25">
      <c r="A1273">
        <v>327403</v>
      </c>
      <c r="B1273" t="s">
        <v>3758</v>
      </c>
      <c r="C1273" t="s">
        <v>605</v>
      </c>
      <c r="D1273" t="s">
        <v>3759</v>
      </c>
      <c r="I1273" t="s">
        <v>121</v>
      </c>
      <c r="V1273" t="s">
        <v>3218</v>
      </c>
    </row>
    <row r="1274" spans="1:22" ht="17.25" customHeight="1" x14ac:dyDescent="0.25">
      <c r="A1274">
        <v>327528</v>
      </c>
      <c r="B1274" t="s">
        <v>3756</v>
      </c>
      <c r="C1274" t="s">
        <v>3757</v>
      </c>
      <c r="D1274" t="s">
        <v>435</v>
      </c>
      <c r="I1274" t="s">
        <v>121</v>
      </c>
      <c r="V1274" t="s">
        <v>3217</v>
      </c>
    </row>
    <row r="1275" spans="1:22" ht="17.25" customHeight="1" x14ac:dyDescent="0.25">
      <c r="A1275">
        <v>327624</v>
      </c>
      <c r="B1275" t="s">
        <v>3755</v>
      </c>
      <c r="C1275" t="s">
        <v>603</v>
      </c>
      <c r="D1275" t="s">
        <v>344</v>
      </c>
      <c r="I1275" t="s">
        <v>121</v>
      </c>
      <c r="V1275" t="s">
        <v>3217</v>
      </c>
    </row>
    <row r="1276" spans="1:22" ht="17.25" customHeight="1" x14ac:dyDescent="0.25">
      <c r="A1276">
        <v>327631</v>
      </c>
      <c r="B1276" t="s">
        <v>3754</v>
      </c>
      <c r="C1276" t="s">
        <v>407</v>
      </c>
      <c r="D1276" t="s">
        <v>706</v>
      </c>
      <c r="I1276" t="s">
        <v>121</v>
      </c>
    </row>
    <row r="1277" spans="1:22" ht="17.25" customHeight="1" x14ac:dyDescent="0.25">
      <c r="A1277">
        <v>327771</v>
      </c>
      <c r="B1277" t="s">
        <v>3752</v>
      </c>
      <c r="C1277" t="s">
        <v>242</v>
      </c>
      <c r="D1277" t="s">
        <v>3753</v>
      </c>
      <c r="I1277" t="s">
        <v>121</v>
      </c>
      <c r="V1277" t="s">
        <v>3217</v>
      </c>
    </row>
    <row r="1278" spans="1:22" ht="17.25" customHeight="1" x14ac:dyDescent="0.25">
      <c r="A1278">
        <v>327781</v>
      </c>
      <c r="B1278" t="s">
        <v>3750</v>
      </c>
      <c r="C1278" t="s">
        <v>262</v>
      </c>
      <c r="D1278" t="s">
        <v>3751</v>
      </c>
      <c r="I1278" t="s">
        <v>121</v>
      </c>
      <c r="V1278" t="s">
        <v>3216</v>
      </c>
    </row>
    <row r="1279" spans="1:22" ht="17.25" customHeight="1" x14ac:dyDescent="0.25">
      <c r="A1279">
        <v>327836</v>
      </c>
      <c r="B1279" t="s">
        <v>3749</v>
      </c>
      <c r="C1279" t="s">
        <v>813</v>
      </c>
      <c r="D1279" t="s">
        <v>295</v>
      </c>
      <c r="I1279" t="s">
        <v>121</v>
      </c>
      <c r="V1279" t="s">
        <v>3218</v>
      </c>
    </row>
    <row r="1280" spans="1:22" ht="17.25" customHeight="1" x14ac:dyDescent="0.25">
      <c r="A1280">
        <v>327967</v>
      </c>
      <c r="B1280" t="s">
        <v>3747</v>
      </c>
      <c r="C1280" t="s">
        <v>331</v>
      </c>
      <c r="D1280" t="s">
        <v>3748</v>
      </c>
      <c r="I1280" t="s">
        <v>121</v>
      </c>
      <c r="V1280" t="s">
        <v>3214</v>
      </c>
    </row>
    <row r="1281" spans="1:22" ht="17.25" customHeight="1" x14ac:dyDescent="0.25">
      <c r="A1281">
        <v>327971</v>
      </c>
      <c r="B1281" t="s">
        <v>3746</v>
      </c>
      <c r="C1281" t="s">
        <v>242</v>
      </c>
      <c r="D1281" t="s">
        <v>767</v>
      </c>
      <c r="I1281" t="s">
        <v>121</v>
      </c>
      <c r="V1281" t="s">
        <v>3214</v>
      </c>
    </row>
    <row r="1282" spans="1:22" ht="17.25" customHeight="1" x14ac:dyDescent="0.25">
      <c r="A1282">
        <v>328026</v>
      </c>
      <c r="B1282" t="s">
        <v>3744</v>
      </c>
      <c r="C1282" t="s">
        <v>359</v>
      </c>
      <c r="D1282" t="s">
        <v>3745</v>
      </c>
      <c r="I1282" t="s">
        <v>121</v>
      </c>
      <c r="V1282" t="s">
        <v>3213</v>
      </c>
    </row>
    <row r="1283" spans="1:22" ht="17.25" customHeight="1" x14ac:dyDescent="0.25">
      <c r="A1283">
        <v>328129</v>
      </c>
      <c r="B1283" t="s">
        <v>3743</v>
      </c>
      <c r="C1283" t="s">
        <v>238</v>
      </c>
      <c r="D1283" t="s">
        <v>805</v>
      </c>
      <c r="I1283" t="s">
        <v>121</v>
      </c>
      <c r="V1283" t="s">
        <v>3217</v>
      </c>
    </row>
    <row r="1284" spans="1:22" ht="17.25" customHeight="1" x14ac:dyDescent="0.25">
      <c r="A1284">
        <v>328284</v>
      </c>
      <c r="B1284" t="s">
        <v>3740</v>
      </c>
      <c r="C1284" t="s">
        <v>258</v>
      </c>
      <c r="D1284" t="s">
        <v>649</v>
      </c>
      <c r="I1284" t="s">
        <v>121</v>
      </c>
      <c r="V1284" t="s">
        <v>3218</v>
      </c>
    </row>
    <row r="1285" spans="1:22" ht="17.25" customHeight="1" x14ac:dyDescent="0.25">
      <c r="A1285">
        <v>328587</v>
      </c>
      <c r="B1285" t="s">
        <v>3738</v>
      </c>
      <c r="C1285" t="s">
        <v>3739</v>
      </c>
      <c r="D1285" t="s">
        <v>698</v>
      </c>
      <c r="I1285" t="s">
        <v>121</v>
      </c>
      <c r="V1285" t="s">
        <v>3214</v>
      </c>
    </row>
    <row r="1286" spans="1:22" ht="17.25" customHeight="1" x14ac:dyDescent="0.25">
      <c r="A1286">
        <v>328590</v>
      </c>
      <c r="B1286" t="s">
        <v>3737</v>
      </c>
      <c r="C1286" t="s">
        <v>578</v>
      </c>
      <c r="D1286" t="s">
        <v>662</v>
      </c>
      <c r="I1286" t="s">
        <v>121</v>
      </c>
      <c r="V1286" t="s">
        <v>3217</v>
      </c>
    </row>
    <row r="1287" spans="1:22" ht="17.25" customHeight="1" x14ac:dyDescent="0.25">
      <c r="A1287">
        <v>328745</v>
      </c>
      <c r="B1287" t="s">
        <v>3735</v>
      </c>
      <c r="C1287" t="s">
        <v>242</v>
      </c>
      <c r="D1287" t="s">
        <v>3736</v>
      </c>
      <c r="I1287" t="s">
        <v>121</v>
      </c>
      <c r="V1287" t="s">
        <v>3218</v>
      </c>
    </row>
    <row r="1288" spans="1:22" ht="17.25" customHeight="1" x14ac:dyDescent="0.25">
      <c r="A1288">
        <v>329115</v>
      </c>
      <c r="B1288" t="s">
        <v>3733</v>
      </c>
      <c r="C1288" t="s">
        <v>242</v>
      </c>
      <c r="D1288" t="s">
        <v>3734</v>
      </c>
      <c r="I1288" t="s">
        <v>121</v>
      </c>
      <c r="V1288" t="s">
        <v>3214</v>
      </c>
    </row>
    <row r="1289" spans="1:22" ht="17.25" customHeight="1" x14ac:dyDescent="0.25">
      <c r="A1289">
        <v>329196</v>
      </c>
      <c r="B1289" t="s">
        <v>3732</v>
      </c>
      <c r="C1289" t="s">
        <v>242</v>
      </c>
      <c r="D1289" t="s">
        <v>691</v>
      </c>
      <c r="I1289" t="s">
        <v>121</v>
      </c>
      <c r="V1289" t="s">
        <v>3214</v>
      </c>
    </row>
    <row r="1290" spans="1:22" ht="17.25" customHeight="1" x14ac:dyDescent="0.25">
      <c r="A1290">
        <v>329258</v>
      </c>
      <c r="B1290" t="s">
        <v>3730</v>
      </c>
      <c r="C1290" t="s">
        <v>359</v>
      </c>
      <c r="D1290" t="s">
        <v>3731</v>
      </c>
      <c r="I1290" t="s">
        <v>121</v>
      </c>
      <c r="V1290" t="s">
        <v>3217</v>
      </c>
    </row>
    <row r="1291" spans="1:22" ht="17.25" customHeight="1" x14ac:dyDescent="0.25">
      <c r="A1291">
        <v>329263</v>
      </c>
      <c r="B1291" t="s">
        <v>3729</v>
      </c>
      <c r="C1291" t="s">
        <v>627</v>
      </c>
      <c r="D1291" t="s">
        <v>441</v>
      </c>
      <c r="I1291" t="s">
        <v>121</v>
      </c>
      <c r="V1291" t="s">
        <v>3217</v>
      </c>
    </row>
    <row r="1292" spans="1:22" ht="17.25" customHeight="1" x14ac:dyDescent="0.25">
      <c r="A1292">
        <v>329531</v>
      </c>
      <c r="B1292" t="s">
        <v>3728</v>
      </c>
      <c r="C1292" t="s">
        <v>883</v>
      </c>
      <c r="D1292" t="s">
        <v>871</v>
      </c>
      <c r="I1292" t="s">
        <v>121</v>
      </c>
      <c r="V1292" t="s">
        <v>3214</v>
      </c>
    </row>
    <row r="1293" spans="1:22" ht="17.25" customHeight="1" x14ac:dyDescent="0.25">
      <c r="A1293">
        <v>329542</v>
      </c>
      <c r="B1293" t="s">
        <v>3727</v>
      </c>
      <c r="C1293" t="s">
        <v>636</v>
      </c>
      <c r="D1293" t="s">
        <v>2541</v>
      </c>
      <c r="I1293" t="s">
        <v>121</v>
      </c>
      <c r="V1293" t="s">
        <v>3217</v>
      </c>
    </row>
    <row r="1294" spans="1:22" ht="17.25" customHeight="1" x14ac:dyDescent="0.25">
      <c r="A1294">
        <v>329710</v>
      </c>
      <c r="B1294" t="s">
        <v>3726</v>
      </c>
      <c r="C1294" t="s">
        <v>242</v>
      </c>
      <c r="D1294" t="s">
        <v>245</v>
      </c>
      <c r="I1294" t="s">
        <v>121</v>
      </c>
      <c r="V1294" t="s">
        <v>3217</v>
      </c>
    </row>
    <row r="1295" spans="1:22" ht="17.25" customHeight="1" x14ac:dyDescent="0.25">
      <c r="A1295">
        <v>329799</v>
      </c>
      <c r="B1295" t="s">
        <v>3725</v>
      </c>
      <c r="C1295" t="s">
        <v>890</v>
      </c>
      <c r="D1295" t="s">
        <v>358</v>
      </c>
      <c r="I1295" t="s">
        <v>121</v>
      </c>
      <c r="V1295" t="s">
        <v>3213</v>
      </c>
    </row>
    <row r="1296" spans="1:22" ht="17.25" customHeight="1" x14ac:dyDescent="0.25">
      <c r="A1296">
        <v>329831</v>
      </c>
      <c r="B1296" t="s">
        <v>3724</v>
      </c>
      <c r="C1296" t="s">
        <v>1129</v>
      </c>
      <c r="D1296" t="s">
        <v>300</v>
      </c>
      <c r="I1296" t="s">
        <v>121</v>
      </c>
      <c r="V1296" t="s">
        <v>3217</v>
      </c>
    </row>
    <row r="1297" spans="1:22" ht="17.25" customHeight="1" x14ac:dyDescent="0.25">
      <c r="A1297">
        <v>329910</v>
      </c>
      <c r="B1297" t="s">
        <v>3723</v>
      </c>
      <c r="C1297" t="s">
        <v>341</v>
      </c>
      <c r="D1297" t="s">
        <v>458</v>
      </c>
      <c r="I1297" t="s">
        <v>121</v>
      </c>
      <c r="V1297" t="s">
        <v>3214</v>
      </c>
    </row>
    <row r="1298" spans="1:22" ht="17.25" customHeight="1" x14ac:dyDescent="0.25">
      <c r="A1298">
        <v>330031</v>
      </c>
      <c r="B1298" t="s">
        <v>3722</v>
      </c>
      <c r="C1298" t="s">
        <v>242</v>
      </c>
      <c r="D1298" t="s">
        <v>797</v>
      </c>
      <c r="I1298" t="s">
        <v>121</v>
      </c>
      <c r="V1298" t="s">
        <v>3217</v>
      </c>
    </row>
    <row r="1299" spans="1:22" ht="17.25" customHeight="1" x14ac:dyDescent="0.25">
      <c r="A1299">
        <v>330290</v>
      </c>
      <c r="B1299" t="s">
        <v>3720</v>
      </c>
      <c r="C1299" t="s">
        <v>3721</v>
      </c>
      <c r="D1299" t="s">
        <v>777</v>
      </c>
      <c r="I1299" t="s">
        <v>121</v>
      </c>
      <c r="V1299" t="s">
        <v>3213</v>
      </c>
    </row>
    <row r="1300" spans="1:22" ht="17.25" customHeight="1" x14ac:dyDescent="0.25">
      <c r="A1300">
        <v>330292</v>
      </c>
      <c r="B1300" t="s">
        <v>3719</v>
      </c>
      <c r="C1300" t="s">
        <v>242</v>
      </c>
      <c r="D1300" t="s">
        <v>653</v>
      </c>
      <c r="I1300" t="s">
        <v>121</v>
      </c>
      <c r="V1300" t="s">
        <v>3214</v>
      </c>
    </row>
    <row r="1301" spans="1:22" ht="17.25" customHeight="1" x14ac:dyDescent="0.25">
      <c r="A1301">
        <v>330395</v>
      </c>
      <c r="B1301" t="s">
        <v>3717</v>
      </c>
      <c r="C1301" t="s">
        <v>512</v>
      </c>
      <c r="D1301" t="s">
        <v>3718</v>
      </c>
      <c r="I1301" t="s">
        <v>121</v>
      </c>
      <c r="V1301" t="s">
        <v>3213</v>
      </c>
    </row>
    <row r="1302" spans="1:22" ht="17.25" customHeight="1" x14ac:dyDescent="0.25">
      <c r="A1302">
        <v>330487</v>
      </c>
      <c r="B1302" t="s">
        <v>3716</v>
      </c>
      <c r="C1302" t="s">
        <v>890</v>
      </c>
      <c r="D1302" t="s">
        <v>937</v>
      </c>
      <c r="I1302" t="s">
        <v>121</v>
      </c>
      <c r="V1302" t="s">
        <v>3214</v>
      </c>
    </row>
    <row r="1303" spans="1:22" ht="17.25" customHeight="1" x14ac:dyDescent="0.25">
      <c r="A1303">
        <v>330666</v>
      </c>
      <c r="B1303" t="s">
        <v>3715</v>
      </c>
      <c r="C1303" t="s">
        <v>409</v>
      </c>
      <c r="D1303" t="s">
        <v>3160</v>
      </c>
      <c r="I1303" t="s">
        <v>121</v>
      </c>
      <c r="V1303" t="s">
        <v>3214</v>
      </c>
    </row>
    <row r="1304" spans="1:22" ht="17.25" customHeight="1" x14ac:dyDescent="0.25">
      <c r="A1304">
        <v>330828</v>
      </c>
      <c r="B1304" t="s">
        <v>3714</v>
      </c>
      <c r="C1304" t="s">
        <v>2334</v>
      </c>
      <c r="D1304" t="s">
        <v>1193</v>
      </c>
      <c r="I1304" t="s">
        <v>121</v>
      </c>
      <c r="V1304" t="s">
        <v>3213</v>
      </c>
    </row>
    <row r="1305" spans="1:22" ht="17.25" customHeight="1" x14ac:dyDescent="0.25">
      <c r="A1305">
        <v>330839</v>
      </c>
      <c r="B1305" t="s">
        <v>3713</v>
      </c>
      <c r="C1305" t="s">
        <v>636</v>
      </c>
      <c r="D1305" t="s">
        <v>416</v>
      </c>
      <c r="I1305" t="s">
        <v>121</v>
      </c>
      <c r="V1305" t="s">
        <v>3218</v>
      </c>
    </row>
    <row r="1306" spans="1:22" ht="17.25" customHeight="1" x14ac:dyDescent="0.25">
      <c r="A1306">
        <v>331672</v>
      </c>
      <c r="B1306" t="s">
        <v>3710</v>
      </c>
      <c r="C1306" t="s">
        <v>370</v>
      </c>
      <c r="D1306" t="s">
        <v>346</v>
      </c>
      <c r="I1306" t="s">
        <v>121</v>
      </c>
      <c r="V1306" t="s">
        <v>3214</v>
      </c>
    </row>
    <row r="1307" spans="1:22" ht="17.25" customHeight="1" x14ac:dyDescent="0.25">
      <c r="A1307">
        <v>331680</v>
      </c>
      <c r="B1307" t="s">
        <v>3004</v>
      </c>
      <c r="C1307" t="s">
        <v>225</v>
      </c>
      <c r="D1307" t="s">
        <v>1228</v>
      </c>
      <c r="E1307" t="s">
        <v>90</v>
      </c>
      <c r="H1307" t="s">
        <v>29</v>
      </c>
      <c r="I1307" t="s">
        <v>121</v>
      </c>
    </row>
    <row r="1308" spans="1:22" ht="17.25" customHeight="1" x14ac:dyDescent="0.25">
      <c r="A1308">
        <v>331920</v>
      </c>
      <c r="B1308" t="s">
        <v>3709</v>
      </c>
      <c r="C1308" t="s">
        <v>331</v>
      </c>
      <c r="D1308" t="s">
        <v>277</v>
      </c>
      <c r="I1308" t="s">
        <v>121</v>
      </c>
      <c r="V1308" t="s">
        <v>3217</v>
      </c>
    </row>
    <row r="1309" spans="1:22" ht="17.25" customHeight="1" x14ac:dyDescent="0.25">
      <c r="A1309">
        <v>332054</v>
      </c>
      <c r="B1309" t="s">
        <v>3708</v>
      </c>
      <c r="C1309" t="s">
        <v>383</v>
      </c>
      <c r="D1309" t="s">
        <v>317</v>
      </c>
      <c r="I1309" t="s">
        <v>121</v>
      </c>
      <c r="V1309" t="s">
        <v>3216</v>
      </c>
    </row>
    <row r="1310" spans="1:22" ht="17.25" customHeight="1" x14ac:dyDescent="0.25">
      <c r="A1310">
        <v>332079</v>
      </c>
      <c r="B1310" t="s">
        <v>3706</v>
      </c>
      <c r="C1310" t="s">
        <v>552</v>
      </c>
      <c r="D1310" t="s">
        <v>3707</v>
      </c>
      <c r="I1310" t="s">
        <v>121</v>
      </c>
      <c r="V1310" t="s">
        <v>3217</v>
      </c>
    </row>
    <row r="1311" spans="1:22" ht="17.25" customHeight="1" x14ac:dyDescent="0.25">
      <c r="A1311">
        <v>332158</v>
      </c>
      <c r="B1311" t="s">
        <v>3705</v>
      </c>
      <c r="C1311" t="s">
        <v>790</v>
      </c>
      <c r="D1311" t="s">
        <v>234</v>
      </c>
      <c r="I1311" t="s">
        <v>121</v>
      </c>
      <c r="V1311" t="s">
        <v>3213</v>
      </c>
    </row>
    <row r="1312" spans="1:22" ht="17.25" customHeight="1" x14ac:dyDescent="0.25">
      <c r="A1312">
        <v>332417</v>
      </c>
      <c r="B1312" t="s">
        <v>3704</v>
      </c>
      <c r="C1312" t="s">
        <v>339</v>
      </c>
      <c r="D1312" t="s">
        <v>486</v>
      </c>
      <c r="I1312" t="s">
        <v>121</v>
      </c>
      <c r="V1312" t="s">
        <v>3214</v>
      </c>
    </row>
    <row r="1313" spans="1:22" ht="17.25" customHeight="1" x14ac:dyDescent="0.25">
      <c r="A1313">
        <v>332435</v>
      </c>
      <c r="B1313" t="s">
        <v>3703</v>
      </c>
      <c r="C1313" t="s">
        <v>356</v>
      </c>
      <c r="D1313" t="s">
        <v>694</v>
      </c>
      <c r="I1313" t="s">
        <v>121</v>
      </c>
      <c r="V1313" t="s">
        <v>3214</v>
      </c>
    </row>
    <row r="1314" spans="1:22" ht="17.25" customHeight="1" x14ac:dyDescent="0.25">
      <c r="A1314">
        <v>332844</v>
      </c>
      <c r="B1314" t="s">
        <v>3701</v>
      </c>
      <c r="C1314" t="s">
        <v>448</v>
      </c>
      <c r="D1314" t="s">
        <v>223</v>
      </c>
      <c r="I1314" t="s">
        <v>121</v>
      </c>
      <c r="V1314" t="s">
        <v>3214</v>
      </c>
    </row>
    <row r="1315" spans="1:22" ht="17.25" customHeight="1" x14ac:dyDescent="0.25">
      <c r="A1315">
        <v>333007</v>
      </c>
      <c r="B1315" t="s">
        <v>3700</v>
      </c>
      <c r="C1315" t="s">
        <v>723</v>
      </c>
      <c r="D1315" t="s">
        <v>2522</v>
      </c>
      <c r="I1315" t="s">
        <v>121</v>
      </c>
      <c r="V1315" t="s">
        <v>3216</v>
      </c>
    </row>
    <row r="1316" spans="1:22" ht="17.25" customHeight="1" x14ac:dyDescent="0.25">
      <c r="A1316">
        <v>333207</v>
      </c>
      <c r="B1316" t="s">
        <v>3698</v>
      </c>
      <c r="C1316" t="s">
        <v>262</v>
      </c>
      <c r="D1316" t="s">
        <v>3699</v>
      </c>
      <c r="I1316" t="s">
        <v>121</v>
      </c>
      <c r="V1316" t="s">
        <v>3214</v>
      </c>
    </row>
    <row r="1317" spans="1:22" ht="17.25" customHeight="1" x14ac:dyDescent="0.25">
      <c r="A1317">
        <v>333782</v>
      </c>
      <c r="B1317" t="s">
        <v>3697</v>
      </c>
      <c r="C1317" t="s">
        <v>258</v>
      </c>
      <c r="D1317" t="s">
        <v>853</v>
      </c>
      <c r="I1317" t="s">
        <v>121</v>
      </c>
      <c r="V1317" t="s">
        <v>3214</v>
      </c>
    </row>
    <row r="1318" spans="1:22" ht="17.25" customHeight="1" x14ac:dyDescent="0.25">
      <c r="A1318">
        <v>333878</v>
      </c>
      <c r="B1318" t="s">
        <v>3694</v>
      </c>
      <c r="C1318" t="s">
        <v>3695</v>
      </c>
      <c r="D1318" t="s">
        <v>3696</v>
      </c>
      <c r="I1318" t="s">
        <v>121</v>
      </c>
      <c r="V1318" t="s">
        <v>3213</v>
      </c>
    </row>
    <row r="1319" spans="1:22" ht="17.25" customHeight="1" x14ac:dyDescent="0.25">
      <c r="A1319">
        <v>333885</v>
      </c>
      <c r="B1319" t="s">
        <v>3692</v>
      </c>
      <c r="C1319" t="s">
        <v>275</v>
      </c>
      <c r="D1319" t="s">
        <v>3693</v>
      </c>
      <c r="I1319" t="s">
        <v>121</v>
      </c>
      <c r="V1319" t="s">
        <v>3214</v>
      </c>
    </row>
    <row r="1320" spans="1:22" ht="17.25" customHeight="1" x14ac:dyDescent="0.25">
      <c r="A1320">
        <v>333970</v>
      </c>
      <c r="B1320" t="s">
        <v>3691</v>
      </c>
      <c r="C1320" t="s">
        <v>258</v>
      </c>
      <c r="D1320" t="s">
        <v>1479</v>
      </c>
      <c r="I1320" t="s">
        <v>121</v>
      </c>
      <c r="V1320" t="s">
        <v>3214</v>
      </c>
    </row>
    <row r="1321" spans="1:22" ht="17.25" customHeight="1" x14ac:dyDescent="0.25">
      <c r="A1321">
        <v>334027</v>
      </c>
      <c r="B1321" t="s">
        <v>3689</v>
      </c>
      <c r="C1321" t="s">
        <v>3690</v>
      </c>
      <c r="D1321" t="s">
        <v>544</v>
      </c>
      <c r="I1321" t="s">
        <v>121</v>
      </c>
      <c r="V1321" t="s">
        <v>3214</v>
      </c>
    </row>
    <row r="1322" spans="1:22" ht="17.25" customHeight="1" x14ac:dyDescent="0.25">
      <c r="A1322">
        <v>334304</v>
      </c>
      <c r="B1322" t="s">
        <v>3688</v>
      </c>
      <c r="C1322" t="s">
        <v>326</v>
      </c>
      <c r="D1322" t="s">
        <v>322</v>
      </c>
      <c r="I1322" t="s">
        <v>121</v>
      </c>
      <c r="V1322" t="s">
        <v>3213</v>
      </c>
    </row>
    <row r="1323" spans="1:22" ht="17.25" customHeight="1" x14ac:dyDescent="0.25">
      <c r="A1323">
        <v>334320</v>
      </c>
      <c r="B1323" t="s">
        <v>3155</v>
      </c>
      <c r="C1323" t="s">
        <v>262</v>
      </c>
      <c r="D1323" t="s">
        <v>3687</v>
      </c>
      <c r="I1323" t="s">
        <v>121</v>
      </c>
      <c r="V1323" t="s">
        <v>3214</v>
      </c>
    </row>
    <row r="1324" spans="1:22" ht="17.25" customHeight="1" x14ac:dyDescent="0.25">
      <c r="A1324">
        <v>334324</v>
      </c>
      <c r="B1324" t="s">
        <v>1139</v>
      </c>
      <c r="C1324" t="s">
        <v>598</v>
      </c>
      <c r="D1324" t="s">
        <v>3686</v>
      </c>
      <c r="I1324" t="s">
        <v>121</v>
      </c>
      <c r="V1324" t="s">
        <v>3214</v>
      </c>
    </row>
    <row r="1325" spans="1:22" ht="17.25" customHeight="1" x14ac:dyDescent="0.25">
      <c r="A1325">
        <v>334591</v>
      </c>
      <c r="B1325" t="s">
        <v>3685</v>
      </c>
      <c r="C1325" t="s">
        <v>342</v>
      </c>
      <c r="D1325" t="s">
        <v>504</v>
      </c>
      <c r="I1325" t="s">
        <v>121</v>
      </c>
      <c r="V1325" t="s">
        <v>3214</v>
      </c>
    </row>
    <row r="1326" spans="1:22" ht="17.25" customHeight="1" x14ac:dyDescent="0.25">
      <c r="A1326">
        <v>334823</v>
      </c>
      <c r="B1326" t="s">
        <v>3684</v>
      </c>
      <c r="C1326" t="s">
        <v>862</v>
      </c>
      <c r="D1326" t="s">
        <v>466</v>
      </c>
      <c r="I1326" t="s">
        <v>121</v>
      </c>
      <c r="V1326" t="s">
        <v>3214</v>
      </c>
    </row>
    <row r="1327" spans="1:22" ht="17.25" customHeight="1" x14ac:dyDescent="0.25">
      <c r="A1327">
        <v>335634</v>
      </c>
      <c r="B1327" t="s">
        <v>3683</v>
      </c>
      <c r="C1327" t="s">
        <v>225</v>
      </c>
      <c r="D1327" t="s">
        <v>279</v>
      </c>
      <c r="I1327" t="s">
        <v>121</v>
      </c>
      <c r="V1327" t="s">
        <v>3216</v>
      </c>
    </row>
    <row r="1328" spans="1:22" ht="17.25" customHeight="1" x14ac:dyDescent="0.25">
      <c r="A1328">
        <v>335948</v>
      </c>
      <c r="B1328" t="s">
        <v>3682</v>
      </c>
      <c r="C1328" t="s">
        <v>692</v>
      </c>
      <c r="D1328" t="s">
        <v>410</v>
      </c>
      <c r="I1328" t="s">
        <v>121</v>
      </c>
      <c r="V1328" t="s">
        <v>3216</v>
      </c>
    </row>
    <row r="1329" spans="1:22" ht="17.25" customHeight="1" x14ac:dyDescent="0.25">
      <c r="A1329">
        <v>336058</v>
      </c>
      <c r="B1329" t="s">
        <v>3681</v>
      </c>
      <c r="C1329" t="s">
        <v>262</v>
      </c>
      <c r="D1329" t="s">
        <v>556</v>
      </c>
      <c r="I1329" t="s">
        <v>121</v>
      </c>
      <c r="V1329" t="s">
        <v>3216</v>
      </c>
    </row>
    <row r="1330" spans="1:22" ht="17.25" customHeight="1" x14ac:dyDescent="0.25">
      <c r="A1330">
        <v>336281</v>
      </c>
      <c r="B1330" t="s">
        <v>622</v>
      </c>
      <c r="C1330" t="s">
        <v>262</v>
      </c>
      <c r="D1330" t="s">
        <v>436</v>
      </c>
      <c r="I1330" t="s">
        <v>121</v>
      </c>
      <c r="V1330" t="s">
        <v>3216</v>
      </c>
    </row>
    <row r="1331" spans="1:22" ht="17.25" customHeight="1" x14ac:dyDescent="0.25">
      <c r="A1331">
        <v>336666</v>
      </c>
      <c r="B1331" t="s">
        <v>3680</v>
      </c>
      <c r="C1331" t="s">
        <v>597</v>
      </c>
      <c r="D1331" t="s">
        <v>3173</v>
      </c>
      <c r="I1331" t="s">
        <v>121</v>
      </c>
      <c r="V1331" t="s">
        <v>3216</v>
      </c>
    </row>
    <row r="1332" spans="1:22" ht="17.25" customHeight="1" x14ac:dyDescent="0.25">
      <c r="A1332">
        <v>336879</v>
      </c>
      <c r="B1332" t="s">
        <v>3679</v>
      </c>
      <c r="C1332" t="s">
        <v>576</v>
      </c>
      <c r="D1332" t="s">
        <v>3183</v>
      </c>
      <c r="I1332" t="s">
        <v>121</v>
      </c>
      <c r="V1332" t="s">
        <v>3216</v>
      </c>
    </row>
    <row r="1333" spans="1:22" ht="17.25" customHeight="1" x14ac:dyDescent="0.25">
      <c r="A1333">
        <v>337533</v>
      </c>
      <c r="B1333" t="s">
        <v>2722</v>
      </c>
      <c r="C1333" t="s">
        <v>242</v>
      </c>
      <c r="D1333" t="s">
        <v>599</v>
      </c>
      <c r="E1333" t="s">
        <v>89</v>
      </c>
      <c r="H1333" t="s">
        <v>29</v>
      </c>
      <c r="I1333" t="s">
        <v>121</v>
      </c>
      <c r="V1333" t="s">
        <v>3797</v>
      </c>
    </row>
    <row r="1334" spans="1:22" ht="17.25" customHeight="1" x14ac:dyDescent="0.25">
      <c r="A1334">
        <v>337642</v>
      </c>
      <c r="B1334" t="s">
        <v>2666</v>
      </c>
      <c r="C1334" t="s">
        <v>258</v>
      </c>
      <c r="D1334" t="s">
        <v>703</v>
      </c>
      <c r="E1334" t="s">
        <v>90</v>
      </c>
      <c r="F1334">
        <v>32004</v>
      </c>
      <c r="G1334" t="s">
        <v>2667</v>
      </c>
      <c r="H1334" t="s">
        <v>29</v>
      </c>
      <c r="I1334" t="s">
        <v>121</v>
      </c>
      <c r="J1334" t="s">
        <v>1081</v>
      </c>
      <c r="L1334" t="s">
        <v>74</v>
      </c>
    </row>
    <row r="1335" spans="1:22" ht="17.25" customHeight="1" x14ac:dyDescent="0.25">
      <c r="A1335">
        <v>337721</v>
      </c>
      <c r="B1335" t="s">
        <v>2767</v>
      </c>
      <c r="C1335" t="s">
        <v>225</v>
      </c>
      <c r="D1335" t="s">
        <v>416</v>
      </c>
      <c r="E1335" t="s">
        <v>89</v>
      </c>
      <c r="H1335" t="s">
        <v>29</v>
      </c>
      <c r="I1335" t="s">
        <v>121</v>
      </c>
      <c r="V1335" t="s">
        <v>3797</v>
      </c>
    </row>
    <row r="1336" spans="1:22" ht="17.25" customHeight="1" x14ac:dyDescent="0.25">
      <c r="A1336">
        <v>338071</v>
      </c>
      <c r="B1336" t="s">
        <v>2968</v>
      </c>
      <c r="C1336" t="s">
        <v>291</v>
      </c>
      <c r="D1336" t="s">
        <v>832</v>
      </c>
      <c r="E1336" t="s">
        <v>90</v>
      </c>
      <c r="F1336">
        <v>33055</v>
      </c>
      <c r="G1336" t="s">
        <v>2969</v>
      </c>
      <c r="H1336" t="s">
        <v>29</v>
      </c>
      <c r="I1336" t="s">
        <v>121</v>
      </c>
      <c r="J1336" t="s">
        <v>1081</v>
      </c>
      <c r="L1336" t="s">
        <v>31</v>
      </c>
      <c r="V1336" t="s">
        <v>3797</v>
      </c>
    </row>
    <row r="1337" spans="1:22" ht="17.25" customHeight="1" x14ac:dyDescent="0.25">
      <c r="A1337">
        <v>338987</v>
      </c>
      <c r="B1337" t="s">
        <v>3003</v>
      </c>
      <c r="C1337" t="s">
        <v>341</v>
      </c>
      <c r="D1337" t="s">
        <v>436</v>
      </c>
      <c r="E1337" t="s">
        <v>89</v>
      </c>
      <c r="F1337">
        <v>35810</v>
      </c>
      <c r="G1337" t="s">
        <v>934</v>
      </c>
      <c r="H1337" t="s">
        <v>29</v>
      </c>
      <c r="I1337" t="s">
        <v>121</v>
      </c>
      <c r="J1337" t="s">
        <v>1081</v>
      </c>
      <c r="L1337" t="s">
        <v>53</v>
      </c>
    </row>
    <row r="1338" spans="1:22" ht="17.25" customHeight="1" x14ac:dyDescent="0.25">
      <c r="A1338">
        <v>338996</v>
      </c>
      <c r="B1338" t="s">
        <v>2728</v>
      </c>
      <c r="C1338" t="s">
        <v>291</v>
      </c>
      <c r="D1338" t="s">
        <v>355</v>
      </c>
      <c r="E1338" t="s">
        <v>90</v>
      </c>
      <c r="F1338">
        <v>32898</v>
      </c>
      <c r="G1338" t="s">
        <v>2729</v>
      </c>
      <c r="H1338" t="s">
        <v>29</v>
      </c>
      <c r="I1338" t="s">
        <v>121</v>
      </c>
      <c r="J1338" t="s">
        <v>1081</v>
      </c>
      <c r="L1338" t="s">
        <v>74</v>
      </c>
    </row>
    <row r="1339" spans="1:22" ht="17.25" customHeight="1" x14ac:dyDescent="0.25">
      <c r="A1339">
        <v>338999</v>
      </c>
      <c r="B1339" t="s">
        <v>3045</v>
      </c>
      <c r="C1339" t="s">
        <v>638</v>
      </c>
      <c r="D1339" t="s">
        <v>253</v>
      </c>
      <c r="E1339" t="s">
        <v>89</v>
      </c>
      <c r="F1339">
        <v>30212</v>
      </c>
      <c r="G1339" t="s">
        <v>816</v>
      </c>
      <c r="H1339" t="s">
        <v>29</v>
      </c>
      <c r="I1339" t="s">
        <v>121</v>
      </c>
      <c r="J1339" t="s">
        <v>1081</v>
      </c>
      <c r="L1339" t="s">
        <v>31</v>
      </c>
    </row>
    <row r="1340" spans="1:22" ht="17.25" customHeight="1" x14ac:dyDescent="0.25">
      <c r="A1340">
        <v>339000</v>
      </c>
      <c r="B1340" t="s">
        <v>3074</v>
      </c>
      <c r="C1340" t="s">
        <v>554</v>
      </c>
      <c r="D1340" t="s">
        <v>737</v>
      </c>
      <c r="E1340" t="s">
        <v>89</v>
      </c>
      <c r="F1340">
        <v>32030</v>
      </c>
      <c r="G1340" t="s">
        <v>2641</v>
      </c>
      <c r="H1340" t="s">
        <v>29</v>
      </c>
      <c r="I1340" t="s">
        <v>121</v>
      </c>
      <c r="J1340" t="s">
        <v>1081</v>
      </c>
      <c r="K1340">
        <v>2008</v>
      </c>
      <c r="L1340" t="s">
        <v>74</v>
      </c>
    </row>
    <row r="1341" spans="1:22" ht="17.25" customHeight="1" x14ac:dyDescent="0.25">
      <c r="A1341">
        <v>339007</v>
      </c>
      <c r="B1341" t="s">
        <v>3110</v>
      </c>
      <c r="C1341" t="s">
        <v>997</v>
      </c>
      <c r="D1341" t="s">
        <v>585</v>
      </c>
      <c r="E1341" t="s">
        <v>90</v>
      </c>
      <c r="G1341" t="s">
        <v>53</v>
      </c>
      <c r="H1341" t="s">
        <v>29</v>
      </c>
      <c r="I1341" t="s">
        <v>121</v>
      </c>
      <c r="J1341" t="s">
        <v>1081</v>
      </c>
      <c r="K1341">
        <v>2014</v>
      </c>
      <c r="L1341" t="s">
        <v>53</v>
      </c>
    </row>
    <row r="1342" spans="1:22" ht="17.25" customHeight="1" x14ac:dyDescent="0.25">
      <c r="A1342">
        <v>339018</v>
      </c>
      <c r="B1342" t="s">
        <v>3030</v>
      </c>
      <c r="C1342" t="s">
        <v>525</v>
      </c>
      <c r="D1342" t="s">
        <v>985</v>
      </c>
      <c r="E1342" t="s">
        <v>89</v>
      </c>
      <c r="F1342">
        <v>35925</v>
      </c>
      <c r="G1342" t="s">
        <v>626</v>
      </c>
      <c r="H1342" t="s">
        <v>29</v>
      </c>
      <c r="I1342" t="s">
        <v>121</v>
      </c>
      <c r="J1342" t="s">
        <v>27</v>
      </c>
      <c r="K1342">
        <v>2016</v>
      </c>
      <c r="L1342" t="s">
        <v>53</v>
      </c>
    </row>
    <row r="1343" spans="1:22" ht="17.25" customHeight="1" x14ac:dyDescent="0.25">
      <c r="A1343">
        <v>339021</v>
      </c>
      <c r="B1343" t="s">
        <v>2651</v>
      </c>
      <c r="C1343" t="s">
        <v>299</v>
      </c>
      <c r="D1343" t="s">
        <v>827</v>
      </c>
      <c r="E1343" t="s">
        <v>89</v>
      </c>
      <c r="F1343">
        <v>37135</v>
      </c>
      <c r="G1343" t="s">
        <v>2652</v>
      </c>
      <c r="H1343" t="s">
        <v>29</v>
      </c>
      <c r="I1343" t="s">
        <v>121</v>
      </c>
      <c r="J1343" t="s">
        <v>1081</v>
      </c>
      <c r="K1343">
        <v>2022</v>
      </c>
      <c r="L1343" t="s">
        <v>31</v>
      </c>
    </row>
    <row r="1344" spans="1:22" ht="17.25" customHeight="1" x14ac:dyDescent="0.25">
      <c r="A1344">
        <v>339027</v>
      </c>
      <c r="B1344" t="s">
        <v>2879</v>
      </c>
      <c r="C1344" t="s">
        <v>225</v>
      </c>
      <c r="D1344" t="s">
        <v>655</v>
      </c>
      <c r="E1344" t="s">
        <v>90</v>
      </c>
      <c r="F1344">
        <v>32510</v>
      </c>
      <c r="G1344" t="s">
        <v>2880</v>
      </c>
      <c r="H1344" t="s">
        <v>29</v>
      </c>
      <c r="I1344" t="s">
        <v>121</v>
      </c>
      <c r="J1344" t="s">
        <v>1081</v>
      </c>
      <c r="L1344" t="s">
        <v>60</v>
      </c>
    </row>
    <row r="1345" spans="1:12" ht="17.25" customHeight="1" x14ac:dyDescent="0.25">
      <c r="A1345">
        <v>339031</v>
      </c>
      <c r="B1345" t="s">
        <v>2643</v>
      </c>
      <c r="C1345" t="s">
        <v>225</v>
      </c>
      <c r="D1345" t="s">
        <v>330</v>
      </c>
      <c r="E1345" t="s">
        <v>90</v>
      </c>
      <c r="F1345">
        <v>37647</v>
      </c>
      <c r="G1345" t="s">
        <v>31</v>
      </c>
      <c r="H1345" t="s">
        <v>44</v>
      </c>
      <c r="I1345" t="s">
        <v>121</v>
      </c>
      <c r="J1345" t="s">
        <v>1081</v>
      </c>
      <c r="K1345">
        <v>2022</v>
      </c>
      <c r="L1345" t="s">
        <v>31</v>
      </c>
    </row>
    <row r="1346" spans="1:12" ht="17.25" customHeight="1" x14ac:dyDescent="0.25">
      <c r="A1346">
        <v>339034</v>
      </c>
      <c r="B1346" t="s">
        <v>2718</v>
      </c>
      <c r="C1346" t="s">
        <v>222</v>
      </c>
      <c r="D1346" t="s">
        <v>436</v>
      </c>
      <c r="E1346" t="s">
        <v>89</v>
      </c>
      <c r="F1346">
        <v>34700</v>
      </c>
      <c r="G1346" t="s">
        <v>2719</v>
      </c>
      <c r="H1346" t="s">
        <v>29</v>
      </c>
      <c r="I1346" t="s">
        <v>121</v>
      </c>
      <c r="J1346" t="s">
        <v>1081</v>
      </c>
      <c r="K1346">
        <v>2012</v>
      </c>
      <c r="L1346" t="s">
        <v>823</v>
      </c>
    </row>
    <row r="1347" spans="1:12" ht="17.25" customHeight="1" x14ac:dyDescent="0.25">
      <c r="A1347">
        <v>339038</v>
      </c>
      <c r="B1347" t="s">
        <v>3041</v>
      </c>
      <c r="C1347" t="s">
        <v>503</v>
      </c>
      <c r="D1347" t="s">
        <v>325</v>
      </c>
      <c r="E1347" t="s">
        <v>90</v>
      </c>
      <c r="F1347">
        <v>36051</v>
      </c>
      <c r="G1347" t="s">
        <v>31</v>
      </c>
      <c r="H1347" t="s">
        <v>29</v>
      </c>
      <c r="I1347" t="s">
        <v>121</v>
      </c>
      <c r="J1347" t="s">
        <v>27</v>
      </c>
      <c r="K1347">
        <v>2016</v>
      </c>
      <c r="L1347" t="s">
        <v>43</v>
      </c>
    </row>
    <row r="1348" spans="1:12" ht="17.25" customHeight="1" x14ac:dyDescent="0.25">
      <c r="A1348">
        <v>339047</v>
      </c>
      <c r="B1348" t="s">
        <v>2821</v>
      </c>
      <c r="C1348" t="s">
        <v>262</v>
      </c>
      <c r="D1348" t="s">
        <v>630</v>
      </c>
      <c r="E1348" t="s">
        <v>90</v>
      </c>
      <c r="F1348">
        <v>31057</v>
      </c>
      <c r="G1348" t="s">
        <v>2822</v>
      </c>
      <c r="H1348" t="s">
        <v>29</v>
      </c>
      <c r="I1348" t="s">
        <v>121</v>
      </c>
      <c r="J1348" t="s">
        <v>1081</v>
      </c>
      <c r="K1348">
        <v>2004</v>
      </c>
      <c r="L1348" t="s">
        <v>53</v>
      </c>
    </row>
    <row r="1349" spans="1:12" ht="17.25" customHeight="1" x14ac:dyDescent="0.25">
      <c r="A1349">
        <v>339054</v>
      </c>
      <c r="B1349" t="s">
        <v>2716</v>
      </c>
      <c r="C1349" t="s">
        <v>437</v>
      </c>
      <c r="D1349" t="s">
        <v>245</v>
      </c>
      <c r="E1349" t="s">
        <v>90</v>
      </c>
      <c r="F1349">
        <v>35746</v>
      </c>
      <c r="G1349" t="s">
        <v>2717</v>
      </c>
      <c r="H1349" t="s">
        <v>29</v>
      </c>
      <c r="I1349" t="s">
        <v>121</v>
      </c>
      <c r="J1349" t="s">
        <v>1081</v>
      </c>
      <c r="K1349">
        <v>2017</v>
      </c>
      <c r="L1349" t="s">
        <v>86</v>
      </c>
    </row>
    <row r="1350" spans="1:12" ht="17.25" customHeight="1" x14ac:dyDescent="0.25">
      <c r="A1350">
        <v>339056</v>
      </c>
      <c r="B1350" t="s">
        <v>3060</v>
      </c>
      <c r="C1350" t="s">
        <v>258</v>
      </c>
      <c r="D1350" t="s">
        <v>429</v>
      </c>
      <c r="E1350" t="s">
        <v>90</v>
      </c>
      <c r="F1350">
        <v>34575</v>
      </c>
      <c r="G1350" t="s">
        <v>31</v>
      </c>
      <c r="H1350" t="s">
        <v>29</v>
      </c>
      <c r="I1350" t="s">
        <v>121</v>
      </c>
      <c r="J1350" t="s">
        <v>1081</v>
      </c>
      <c r="K1350">
        <v>2012</v>
      </c>
      <c r="L1350" t="s">
        <v>86</v>
      </c>
    </row>
    <row r="1351" spans="1:12" ht="17.25" customHeight="1" x14ac:dyDescent="0.25">
      <c r="A1351">
        <v>339057</v>
      </c>
      <c r="B1351" t="s">
        <v>3127</v>
      </c>
      <c r="C1351" t="s">
        <v>624</v>
      </c>
      <c r="D1351" t="s">
        <v>544</v>
      </c>
      <c r="E1351" t="s">
        <v>90</v>
      </c>
      <c r="F1351">
        <v>32143</v>
      </c>
      <c r="G1351" t="s">
        <v>626</v>
      </c>
      <c r="H1351" t="s">
        <v>29</v>
      </c>
      <c r="I1351" t="s">
        <v>121</v>
      </c>
      <c r="J1351" t="s">
        <v>1081</v>
      </c>
      <c r="K1351">
        <v>2006</v>
      </c>
      <c r="L1351" t="s">
        <v>53</v>
      </c>
    </row>
    <row r="1352" spans="1:12" ht="17.25" customHeight="1" x14ac:dyDescent="0.25">
      <c r="A1352">
        <v>339059</v>
      </c>
      <c r="B1352" t="s">
        <v>3073</v>
      </c>
      <c r="C1352" t="s">
        <v>568</v>
      </c>
      <c r="D1352" t="s">
        <v>288</v>
      </c>
      <c r="E1352" t="s">
        <v>90</v>
      </c>
      <c r="F1352">
        <v>30846</v>
      </c>
      <c r="G1352" t="s">
        <v>31</v>
      </c>
      <c r="H1352" t="s">
        <v>29</v>
      </c>
      <c r="I1352" t="s">
        <v>121</v>
      </c>
      <c r="J1352" t="s">
        <v>1081</v>
      </c>
      <c r="K1352">
        <v>2018</v>
      </c>
      <c r="L1352" t="s">
        <v>31</v>
      </c>
    </row>
    <row r="1353" spans="1:12" ht="17.25" customHeight="1" x14ac:dyDescent="0.25">
      <c r="A1353">
        <v>339060</v>
      </c>
      <c r="B1353" t="s">
        <v>2568</v>
      </c>
      <c r="C1353" t="s">
        <v>291</v>
      </c>
      <c r="D1353" t="s">
        <v>2569</v>
      </c>
      <c r="E1353" t="s">
        <v>90</v>
      </c>
      <c r="F1353">
        <v>37743</v>
      </c>
      <c r="G1353" t="s">
        <v>31</v>
      </c>
      <c r="H1353" t="s">
        <v>29</v>
      </c>
      <c r="I1353" t="s">
        <v>121</v>
      </c>
      <c r="J1353" t="s">
        <v>1081</v>
      </c>
      <c r="K1353">
        <v>2021</v>
      </c>
      <c r="L1353" t="s">
        <v>31</v>
      </c>
    </row>
    <row r="1354" spans="1:12" ht="17.25" customHeight="1" x14ac:dyDescent="0.25">
      <c r="A1354">
        <v>339067</v>
      </c>
      <c r="B1354" t="s">
        <v>2991</v>
      </c>
      <c r="C1354" t="s">
        <v>242</v>
      </c>
      <c r="D1354" t="s">
        <v>581</v>
      </c>
      <c r="E1354" t="s">
        <v>90</v>
      </c>
      <c r="F1354">
        <v>37788</v>
      </c>
      <c r="G1354" t="s">
        <v>360</v>
      </c>
      <c r="H1354" t="s">
        <v>29</v>
      </c>
      <c r="I1354" t="s">
        <v>121</v>
      </c>
      <c r="J1354" t="s">
        <v>1081</v>
      </c>
      <c r="K1354">
        <v>2022</v>
      </c>
      <c r="L1354" t="s">
        <v>43</v>
      </c>
    </row>
    <row r="1355" spans="1:12" ht="17.25" customHeight="1" x14ac:dyDescent="0.25">
      <c r="A1355">
        <v>339068</v>
      </c>
      <c r="B1355" t="s">
        <v>3042</v>
      </c>
      <c r="C1355" t="s">
        <v>3043</v>
      </c>
      <c r="D1355" t="s">
        <v>3044</v>
      </c>
      <c r="E1355" t="s">
        <v>89</v>
      </c>
      <c r="F1355">
        <v>37038</v>
      </c>
      <c r="G1355" t="s">
        <v>31</v>
      </c>
      <c r="H1355" t="s">
        <v>29</v>
      </c>
      <c r="I1355" t="s">
        <v>121</v>
      </c>
      <c r="J1355" t="s">
        <v>27</v>
      </c>
      <c r="K1355">
        <v>2019</v>
      </c>
      <c r="L1355" t="s">
        <v>31</v>
      </c>
    </row>
    <row r="1356" spans="1:12" ht="17.25" customHeight="1" x14ac:dyDescent="0.25">
      <c r="A1356">
        <v>339069</v>
      </c>
      <c r="B1356" t="s">
        <v>3101</v>
      </c>
      <c r="C1356" t="s">
        <v>759</v>
      </c>
      <c r="D1356" t="s">
        <v>2428</v>
      </c>
      <c r="E1356" t="s">
        <v>89</v>
      </c>
      <c r="F1356">
        <v>36958</v>
      </c>
      <c r="G1356" t="s">
        <v>71</v>
      </c>
      <c r="H1356" t="s">
        <v>29</v>
      </c>
      <c r="I1356" t="s">
        <v>121</v>
      </c>
      <c r="J1356" t="s">
        <v>27</v>
      </c>
      <c r="K1356">
        <v>2022</v>
      </c>
      <c r="L1356" t="s">
        <v>71</v>
      </c>
    </row>
    <row r="1357" spans="1:12" ht="17.25" customHeight="1" x14ac:dyDescent="0.25">
      <c r="A1357">
        <v>339071</v>
      </c>
      <c r="B1357" t="s">
        <v>2610</v>
      </c>
      <c r="C1357" t="s">
        <v>331</v>
      </c>
      <c r="D1357" t="s">
        <v>281</v>
      </c>
      <c r="E1357" t="s">
        <v>89</v>
      </c>
      <c r="F1357">
        <v>34837</v>
      </c>
      <c r="G1357" t="s">
        <v>2611</v>
      </c>
      <c r="H1357" t="s">
        <v>29</v>
      </c>
      <c r="I1357" t="s">
        <v>121</v>
      </c>
      <c r="J1357" t="s">
        <v>1081</v>
      </c>
      <c r="K1357">
        <v>2014</v>
      </c>
      <c r="L1357" t="s">
        <v>43</v>
      </c>
    </row>
    <row r="1358" spans="1:12" ht="17.25" customHeight="1" x14ac:dyDescent="0.25">
      <c r="A1358">
        <v>339072</v>
      </c>
      <c r="B1358" t="s">
        <v>2931</v>
      </c>
      <c r="C1358" t="s">
        <v>258</v>
      </c>
      <c r="D1358" t="s">
        <v>332</v>
      </c>
      <c r="E1358" t="s">
        <v>89</v>
      </c>
      <c r="F1358">
        <v>34470</v>
      </c>
      <c r="G1358" t="s">
        <v>453</v>
      </c>
      <c r="H1358" t="s">
        <v>29</v>
      </c>
      <c r="I1358" t="s">
        <v>121</v>
      </c>
      <c r="J1358" t="s">
        <v>1081</v>
      </c>
      <c r="K1358">
        <v>2013</v>
      </c>
      <c r="L1358" t="s">
        <v>43</v>
      </c>
    </row>
    <row r="1359" spans="1:12" ht="17.25" customHeight="1" x14ac:dyDescent="0.25">
      <c r="A1359">
        <v>339088</v>
      </c>
      <c r="B1359" t="s">
        <v>2639</v>
      </c>
      <c r="C1359" t="s">
        <v>2640</v>
      </c>
      <c r="D1359" t="s">
        <v>694</v>
      </c>
      <c r="E1359" t="s">
        <v>90</v>
      </c>
      <c r="F1359">
        <v>33675</v>
      </c>
      <c r="G1359" t="s">
        <v>31</v>
      </c>
      <c r="H1359" t="s">
        <v>29</v>
      </c>
      <c r="I1359" t="s">
        <v>121</v>
      </c>
      <c r="J1359" t="s">
        <v>1081</v>
      </c>
      <c r="K1359">
        <v>2009</v>
      </c>
      <c r="L1359" t="s">
        <v>31</v>
      </c>
    </row>
    <row r="1360" spans="1:12" ht="17.25" customHeight="1" x14ac:dyDescent="0.25">
      <c r="A1360">
        <v>339091</v>
      </c>
      <c r="B1360" t="s">
        <v>3085</v>
      </c>
      <c r="C1360" t="s">
        <v>380</v>
      </c>
      <c r="D1360" t="s">
        <v>3086</v>
      </c>
      <c r="E1360" t="s">
        <v>90</v>
      </c>
      <c r="F1360">
        <v>37070</v>
      </c>
      <c r="G1360" t="s">
        <v>799</v>
      </c>
      <c r="H1360" t="s">
        <v>29</v>
      </c>
      <c r="I1360" t="s">
        <v>121</v>
      </c>
      <c r="J1360" t="s">
        <v>1081</v>
      </c>
      <c r="K1360">
        <v>2022</v>
      </c>
      <c r="L1360" t="s">
        <v>31</v>
      </c>
    </row>
    <row r="1361" spans="1:12" ht="17.25" customHeight="1" x14ac:dyDescent="0.25">
      <c r="A1361">
        <v>339095</v>
      </c>
      <c r="B1361" t="s">
        <v>3022</v>
      </c>
      <c r="C1361" t="s">
        <v>2447</v>
      </c>
      <c r="D1361" t="s">
        <v>316</v>
      </c>
      <c r="E1361" t="s">
        <v>90</v>
      </c>
      <c r="F1361">
        <v>33178</v>
      </c>
      <c r="G1361" t="s">
        <v>557</v>
      </c>
      <c r="H1361" t="s">
        <v>29</v>
      </c>
      <c r="I1361" t="s">
        <v>121</v>
      </c>
      <c r="J1361" t="s">
        <v>1081</v>
      </c>
      <c r="K1361">
        <v>2009</v>
      </c>
      <c r="L1361" t="s">
        <v>43</v>
      </c>
    </row>
    <row r="1362" spans="1:12" ht="17.25" customHeight="1" x14ac:dyDescent="0.25">
      <c r="A1362">
        <v>339105</v>
      </c>
      <c r="B1362" t="s">
        <v>2929</v>
      </c>
      <c r="C1362" t="s">
        <v>656</v>
      </c>
      <c r="D1362" t="s">
        <v>295</v>
      </c>
      <c r="E1362" t="s">
        <v>90</v>
      </c>
      <c r="F1362">
        <v>33009</v>
      </c>
      <c r="G1362" t="s">
        <v>671</v>
      </c>
      <c r="H1362" t="s">
        <v>29</v>
      </c>
      <c r="I1362" t="s">
        <v>121</v>
      </c>
      <c r="J1362" t="s">
        <v>1081</v>
      </c>
      <c r="K1362">
        <v>2008</v>
      </c>
      <c r="L1362" t="s">
        <v>53</v>
      </c>
    </row>
    <row r="1363" spans="1:12" ht="17.25" customHeight="1" x14ac:dyDescent="0.25">
      <c r="A1363">
        <v>339107</v>
      </c>
      <c r="B1363" t="s">
        <v>2633</v>
      </c>
      <c r="C1363" t="s">
        <v>751</v>
      </c>
      <c r="D1363" t="s">
        <v>495</v>
      </c>
      <c r="E1363" t="s">
        <v>89</v>
      </c>
      <c r="F1363">
        <v>36161</v>
      </c>
      <c r="G1363" t="s">
        <v>71</v>
      </c>
      <c r="H1363" t="s">
        <v>29</v>
      </c>
      <c r="I1363" t="s">
        <v>121</v>
      </c>
      <c r="J1363" t="s">
        <v>1081</v>
      </c>
      <c r="K1363">
        <v>2019</v>
      </c>
      <c r="L1363" t="s">
        <v>71</v>
      </c>
    </row>
    <row r="1364" spans="1:12" ht="17.25" customHeight="1" x14ac:dyDescent="0.25">
      <c r="A1364">
        <v>339113</v>
      </c>
      <c r="B1364" t="s">
        <v>3148</v>
      </c>
      <c r="C1364" t="s">
        <v>580</v>
      </c>
      <c r="D1364" t="s">
        <v>757</v>
      </c>
      <c r="E1364" t="s">
        <v>90</v>
      </c>
      <c r="F1364">
        <v>32056</v>
      </c>
      <c r="G1364" t="s">
        <v>31</v>
      </c>
      <c r="H1364" t="s">
        <v>29</v>
      </c>
      <c r="I1364" t="s">
        <v>121</v>
      </c>
      <c r="J1364" t="s">
        <v>1081</v>
      </c>
      <c r="K1364">
        <v>2005</v>
      </c>
      <c r="L1364" t="s">
        <v>31</v>
      </c>
    </row>
    <row r="1365" spans="1:12" ht="17.25" customHeight="1" x14ac:dyDescent="0.25">
      <c r="A1365">
        <v>339116</v>
      </c>
      <c r="B1365" t="s">
        <v>3077</v>
      </c>
      <c r="C1365" t="s">
        <v>297</v>
      </c>
      <c r="D1365" t="s">
        <v>579</v>
      </c>
      <c r="E1365" t="s">
        <v>89</v>
      </c>
      <c r="F1365">
        <v>36892</v>
      </c>
      <c r="G1365" t="s">
        <v>31</v>
      </c>
      <c r="H1365" t="s">
        <v>29</v>
      </c>
      <c r="I1365" t="s">
        <v>121</v>
      </c>
      <c r="J1365" t="s">
        <v>1081</v>
      </c>
      <c r="L1365" t="s">
        <v>31</v>
      </c>
    </row>
    <row r="1366" spans="1:12" ht="17.25" customHeight="1" x14ac:dyDescent="0.25">
      <c r="A1366">
        <v>339121</v>
      </c>
      <c r="B1366" t="s">
        <v>3012</v>
      </c>
      <c r="C1366" t="s">
        <v>2044</v>
      </c>
      <c r="D1366" t="s">
        <v>483</v>
      </c>
      <c r="E1366" t="s">
        <v>89</v>
      </c>
      <c r="F1366">
        <v>37622</v>
      </c>
      <c r="G1366" t="s">
        <v>80</v>
      </c>
      <c r="H1366" t="s">
        <v>29</v>
      </c>
      <c r="I1366" t="s">
        <v>121</v>
      </c>
      <c r="J1366" t="s">
        <v>27</v>
      </c>
      <c r="K1366">
        <v>2020</v>
      </c>
      <c r="L1366" t="s">
        <v>31</v>
      </c>
    </row>
    <row r="1367" spans="1:12" ht="17.25" customHeight="1" x14ac:dyDescent="0.25">
      <c r="A1367">
        <v>339137</v>
      </c>
      <c r="B1367" t="s">
        <v>3115</v>
      </c>
      <c r="C1367" t="s">
        <v>242</v>
      </c>
      <c r="D1367" t="s">
        <v>655</v>
      </c>
      <c r="E1367" t="s">
        <v>90</v>
      </c>
      <c r="F1367">
        <v>36971</v>
      </c>
      <c r="H1367" t="s">
        <v>29</v>
      </c>
      <c r="I1367" t="s">
        <v>121</v>
      </c>
      <c r="J1367" t="s">
        <v>27</v>
      </c>
      <c r="K1367">
        <v>2019</v>
      </c>
      <c r="L1367" t="s">
        <v>53</v>
      </c>
    </row>
    <row r="1368" spans="1:12" ht="17.25" customHeight="1" x14ac:dyDescent="0.25">
      <c r="A1368">
        <v>339147</v>
      </c>
      <c r="B1368" t="s">
        <v>2963</v>
      </c>
      <c r="C1368" t="s">
        <v>262</v>
      </c>
      <c r="D1368" t="s">
        <v>381</v>
      </c>
      <c r="E1368" t="s">
        <v>89</v>
      </c>
      <c r="F1368">
        <v>37257</v>
      </c>
      <c r="G1368" t="s">
        <v>2964</v>
      </c>
      <c r="H1368" t="s">
        <v>29</v>
      </c>
      <c r="I1368" t="s">
        <v>121</v>
      </c>
      <c r="J1368" t="s">
        <v>1081</v>
      </c>
      <c r="K1368">
        <v>2020</v>
      </c>
      <c r="L1368" t="s">
        <v>31</v>
      </c>
    </row>
    <row r="1369" spans="1:12" ht="17.25" customHeight="1" x14ac:dyDescent="0.25">
      <c r="A1369">
        <v>339148</v>
      </c>
      <c r="B1369" t="s">
        <v>3064</v>
      </c>
      <c r="C1369" t="s">
        <v>1828</v>
      </c>
      <c r="D1369" t="s">
        <v>227</v>
      </c>
      <c r="E1369" t="s">
        <v>89</v>
      </c>
      <c r="F1369">
        <v>37257</v>
      </c>
      <c r="G1369" t="s">
        <v>1847</v>
      </c>
      <c r="H1369" t="s">
        <v>29</v>
      </c>
      <c r="I1369" t="s">
        <v>121</v>
      </c>
      <c r="J1369" t="s">
        <v>1081</v>
      </c>
      <c r="K1369">
        <v>2022</v>
      </c>
      <c r="L1369" t="s">
        <v>31</v>
      </c>
    </row>
    <row r="1370" spans="1:12" ht="17.25" customHeight="1" x14ac:dyDescent="0.25">
      <c r="A1370">
        <v>339151</v>
      </c>
      <c r="B1370" t="s">
        <v>3090</v>
      </c>
      <c r="C1370" t="s">
        <v>3091</v>
      </c>
      <c r="D1370" t="s">
        <v>865</v>
      </c>
      <c r="E1370" t="s">
        <v>89</v>
      </c>
      <c r="F1370">
        <v>30868</v>
      </c>
      <c r="G1370" t="s">
        <v>86</v>
      </c>
      <c r="H1370" t="s">
        <v>29</v>
      </c>
      <c r="I1370" t="s">
        <v>121</v>
      </c>
      <c r="J1370" t="s">
        <v>1081</v>
      </c>
      <c r="K1370">
        <v>2005</v>
      </c>
      <c r="L1370" t="s">
        <v>86</v>
      </c>
    </row>
    <row r="1371" spans="1:12" ht="17.25" customHeight="1" x14ac:dyDescent="0.25">
      <c r="A1371">
        <v>339161</v>
      </c>
      <c r="B1371" t="s">
        <v>2635</v>
      </c>
      <c r="C1371" t="s">
        <v>610</v>
      </c>
      <c r="D1371" t="s">
        <v>305</v>
      </c>
      <c r="E1371" t="s">
        <v>90</v>
      </c>
      <c r="F1371">
        <v>33490</v>
      </c>
      <c r="G1371" t="s">
        <v>31</v>
      </c>
      <c r="H1371" t="s">
        <v>29</v>
      </c>
      <c r="I1371" t="s">
        <v>121</v>
      </c>
      <c r="J1371" t="s">
        <v>1081</v>
      </c>
      <c r="K1371">
        <v>2013</v>
      </c>
      <c r="L1371" t="s">
        <v>86</v>
      </c>
    </row>
    <row r="1372" spans="1:12" ht="17.25" customHeight="1" x14ac:dyDescent="0.25">
      <c r="A1372">
        <v>339180</v>
      </c>
      <c r="B1372" t="s">
        <v>2943</v>
      </c>
      <c r="C1372" t="s">
        <v>303</v>
      </c>
      <c r="D1372" t="s">
        <v>443</v>
      </c>
      <c r="E1372" t="s">
        <v>90</v>
      </c>
      <c r="F1372">
        <v>36161</v>
      </c>
      <c r="G1372" t="s">
        <v>731</v>
      </c>
      <c r="H1372" t="s">
        <v>29</v>
      </c>
      <c r="I1372" t="s">
        <v>121</v>
      </c>
      <c r="J1372" t="s">
        <v>1081</v>
      </c>
      <c r="K1372">
        <v>2017</v>
      </c>
      <c r="L1372" t="s">
        <v>31</v>
      </c>
    </row>
    <row r="1373" spans="1:12" ht="17.25" customHeight="1" x14ac:dyDescent="0.25">
      <c r="A1373">
        <v>339183</v>
      </c>
      <c r="B1373" t="s">
        <v>3021</v>
      </c>
      <c r="C1373" t="s">
        <v>225</v>
      </c>
      <c r="D1373" t="s">
        <v>288</v>
      </c>
      <c r="E1373" t="s">
        <v>90</v>
      </c>
      <c r="F1373">
        <v>35796</v>
      </c>
      <c r="G1373" t="s">
        <v>535</v>
      </c>
      <c r="H1373" t="s">
        <v>29</v>
      </c>
      <c r="I1373" t="s">
        <v>121</v>
      </c>
      <c r="J1373" t="s">
        <v>27</v>
      </c>
      <c r="K1373">
        <v>2021</v>
      </c>
      <c r="L1373" t="s">
        <v>31</v>
      </c>
    </row>
    <row r="1374" spans="1:12" ht="17.25" customHeight="1" x14ac:dyDescent="0.25">
      <c r="A1374">
        <v>339186</v>
      </c>
      <c r="B1374" t="s">
        <v>3128</v>
      </c>
      <c r="C1374" t="s">
        <v>607</v>
      </c>
      <c r="D1374" t="s">
        <v>416</v>
      </c>
      <c r="E1374" t="s">
        <v>89</v>
      </c>
      <c r="F1374">
        <v>31995</v>
      </c>
      <c r="G1374" t="s">
        <v>31</v>
      </c>
      <c r="H1374" t="s">
        <v>29</v>
      </c>
      <c r="I1374" t="s">
        <v>121</v>
      </c>
      <c r="J1374" t="s">
        <v>27</v>
      </c>
      <c r="K1374">
        <v>2006</v>
      </c>
      <c r="L1374" t="s">
        <v>31</v>
      </c>
    </row>
    <row r="1375" spans="1:12" ht="17.25" customHeight="1" x14ac:dyDescent="0.25">
      <c r="A1375">
        <v>339190</v>
      </c>
      <c r="B1375" t="s">
        <v>3017</v>
      </c>
      <c r="C1375" t="s">
        <v>430</v>
      </c>
      <c r="D1375" t="s">
        <v>2477</v>
      </c>
      <c r="E1375" t="s">
        <v>90</v>
      </c>
      <c r="F1375">
        <v>37987</v>
      </c>
      <c r="G1375" t="s">
        <v>823</v>
      </c>
      <c r="H1375" t="s">
        <v>29</v>
      </c>
      <c r="I1375" t="s">
        <v>121</v>
      </c>
      <c r="J1375" t="s">
        <v>1081</v>
      </c>
      <c r="K1375">
        <v>2021</v>
      </c>
      <c r="L1375" t="s">
        <v>43</v>
      </c>
    </row>
    <row r="1376" spans="1:12" ht="17.25" customHeight="1" x14ac:dyDescent="0.25">
      <c r="A1376">
        <v>339191</v>
      </c>
      <c r="B1376" t="s">
        <v>3129</v>
      </c>
      <c r="C1376" t="s">
        <v>286</v>
      </c>
      <c r="D1376" t="s">
        <v>277</v>
      </c>
      <c r="E1376" t="s">
        <v>90</v>
      </c>
      <c r="F1376">
        <v>38034</v>
      </c>
      <c r="G1376" t="s">
        <v>274</v>
      </c>
      <c r="H1376" t="s">
        <v>29</v>
      </c>
      <c r="I1376" t="s">
        <v>121</v>
      </c>
      <c r="K1376">
        <v>2022</v>
      </c>
      <c r="L1376" t="s">
        <v>43</v>
      </c>
    </row>
    <row r="1377" spans="1:12" ht="17.25" customHeight="1" x14ac:dyDescent="0.25">
      <c r="A1377">
        <v>339192</v>
      </c>
      <c r="B1377" t="s">
        <v>2934</v>
      </c>
      <c r="C1377" t="s">
        <v>284</v>
      </c>
      <c r="D1377" t="s">
        <v>2935</v>
      </c>
      <c r="E1377" t="s">
        <v>90</v>
      </c>
      <c r="G1377" t="s">
        <v>335</v>
      </c>
      <c r="H1377" t="s">
        <v>29</v>
      </c>
      <c r="I1377" t="s">
        <v>121</v>
      </c>
      <c r="J1377" t="s">
        <v>1081</v>
      </c>
      <c r="K1377">
        <v>2019</v>
      </c>
      <c r="L1377" t="s">
        <v>31</v>
      </c>
    </row>
    <row r="1378" spans="1:12" ht="17.25" customHeight="1" x14ac:dyDescent="0.25">
      <c r="A1378">
        <v>339193</v>
      </c>
      <c r="B1378" t="s">
        <v>3117</v>
      </c>
      <c r="C1378" t="s">
        <v>311</v>
      </c>
      <c r="D1378" t="s">
        <v>700</v>
      </c>
      <c r="E1378" t="s">
        <v>90</v>
      </c>
      <c r="F1378">
        <v>37636</v>
      </c>
      <c r="G1378" t="s">
        <v>3118</v>
      </c>
      <c r="H1378" t="s">
        <v>29</v>
      </c>
      <c r="I1378" t="s">
        <v>121</v>
      </c>
      <c r="J1378" t="s">
        <v>27</v>
      </c>
      <c r="K1378">
        <v>2020</v>
      </c>
      <c r="L1378" t="s">
        <v>31</v>
      </c>
    </row>
    <row r="1379" spans="1:12" ht="17.25" customHeight="1" x14ac:dyDescent="0.25">
      <c r="A1379">
        <v>339199</v>
      </c>
      <c r="B1379" t="s">
        <v>3100</v>
      </c>
      <c r="C1379" t="s">
        <v>776</v>
      </c>
      <c r="D1379" t="s">
        <v>2149</v>
      </c>
      <c r="E1379" t="s">
        <v>90</v>
      </c>
      <c r="F1379">
        <v>33717</v>
      </c>
      <c r="G1379" t="s">
        <v>50</v>
      </c>
      <c r="H1379" t="s">
        <v>29</v>
      </c>
      <c r="I1379" t="s">
        <v>121</v>
      </c>
      <c r="J1379" t="s">
        <v>1081</v>
      </c>
      <c r="K1379">
        <v>2011</v>
      </c>
      <c r="L1379" t="s">
        <v>43</v>
      </c>
    </row>
    <row r="1380" spans="1:12" ht="17.25" customHeight="1" x14ac:dyDescent="0.25">
      <c r="A1380">
        <v>339215</v>
      </c>
      <c r="B1380" t="s">
        <v>3140</v>
      </c>
      <c r="C1380" t="s">
        <v>445</v>
      </c>
      <c r="D1380" t="s">
        <v>319</v>
      </c>
      <c r="E1380" t="s">
        <v>90</v>
      </c>
      <c r="F1380">
        <v>38220</v>
      </c>
      <c r="G1380" t="s">
        <v>31</v>
      </c>
      <c r="H1380" t="s">
        <v>29</v>
      </c>
      <c r="I1380" t="s">
        <v>121</v>
      </c>
      <c r="J1380" t="s">
        <v>1081</v>
      </c>
      <c r="K1380">
        <v>2022</v>
      </c>
      <c r="L1380" t="s">
        <v>86</v>
      </c>
    </row>
    <row r="1381" spans="1:12" ht="17.25" customHeight="1" x14ac:dyDescent="0.25">
      <c r="A1381">
        <v>339216</v>
      </c>
      <c r="B1381" t="s">
        <v>2760</v>
      </c>
      <c r="C1381" t="s">
        <v>505</v>
      </c>
      <c r="D1381" t="s">
        <v>1079</v>
      </c>
      <c r="E1381" t="s">
        <v>90</v>
      </c>
      <c r="F1381">
        <v>34834</v>
      </c>
      <c r="G1381" t="s">
        <v>31</v>
      </c>
      <c r="H1381" t="s">
        <v>29</v>
      </c>
      <c r="I1381" t="s">
        <v>121</v>
      </c>
      <c r="J1381" t="s">
        <v>1081</v>
      </c>
      <c r="K1381">
        <v>2013</v>
      </c>
      <c r="L1381" t="s">
        <v>43</v>
      </c>
    </row>
    <row r="1382" spans="1:12" ht="17.25" customHeight="1" x14ac:dyDescent="0.25">
      <c r="A1382">
        <v>339226</v>
      </c>
      <c r="B1382" t="s">
        <v>2836</v>
      </c>
      <c r="C1382" t="s">
        <v>258</v>
      </c>
      <c r="D1382" t="s">
        <v>232</v>
      </c>
      <c r="E1382" t="s">
        <v>89</v>
      </c>
      <c r="F1382">
        <v>35645</v>
      </c>
      <c r="G1382" t="s">
        <v>2837</v>
      </c>
      <c r="H1382" t="s">
        <v>29</v>
      </c>
      <c r="I1382" t="s">
        <v>121</v>
      </c>
      <c r="J1382" t="s">
        <v>1081</v>
      </c>
      <c r="K1382">
        <v>2020</v>
      </c>
      <c r="L1382" t="s">
        <v>31</v>
      </c>
    </row>
    <row r="1383" spans="1:12" ht="17.25" customHeight="1" x14ac:dyDescent="0.25">
      <c r="A1383">
        <v>339229</v>
      </c>
      <c r="B1383" t="s">
        <v>3055</v>
      </c>
      <c r="C1383" t="s">
        <v>3056</v>
      </c>
      <c r="D1383" t="s">
        <v>767</v>
      </c>
      <c r="E1383" t="s">
        <v>90</v>
      </c>
      <c r="F1383">
        <v>38353</v>
      </c>
      <c r="G1383" t="s">
        <v>31</v>
      </c>
      <c r="H1383" t="s">
        <v>29</v>
      </c>
      <c r="I1383" t="s">
        <v>121</v>
      </c>
      <c r="J1383" t="s">
        <v>27</v>
      </c>
      <c r="K1383">
        <v>2022</v>
      </c>
      <c r="L1383" t="s">
        <v>31</v>
      </c>
    </row>
    <row r="1384" spans="1:12" ht="17.25" customHeight="1" x14ac:dyDescent="0.25">
      <c r="A1384">
        <v>339233</v>
      </c>
      <c r="B1384" t="s">
        <v>3122</v>
      </c>
      <c r="C1384" t="s">
        <v>225</v>
      </c>
      <c r="D1384" t="s">
        <v>295</v>
      </c>
      <c r="E1384" t="s">
        <v>90</v>
      </c>
      <c r="F1384">
        <v>38382</v>
      </c>
      <c r="G1384" t="s">
        <v>3123</v>
      </c>
      <c r="H1384" t="s">
        <v>29</v>
      </c>
      <c r="I1384" t="s">
        <v>121</v>
      </c>
      <c r="J1384" t="s">
        <v>1081</v>
      </c>
      <c r="K1384">
        <v>2023</v>
      </c>
      <c r="L1384" t="s">
        <v>31</v>
      </c>
    </row>
    <row r="1385" spans="1:12" ht="17.25" customHeight="1" x14ac:dyDescent="0.25">
      <c r="A1385">
        <v>339237</v>
      </c>
      <c r="B1385" t="s">
        <v>3105</v>
      </c>
      <c r="C1385" t="s">
        <v>756</v>
      </c>
      <c r="D1385" t="s">
        <v>3106</v>
      </c>
      <c r="E1385" t="s">
        <v>90</v>
      </c>
      <c r="F1385">
        <v>28491</v>
      </c>
      <c r="G1385" t="s">
        <v>3107</v>
      </c>
      <c r="H1385" t="s">
        <v>29</v>
      </c>
      <c r="I1385" t="s">
        <v>121</v>
      </c>
      <c r="J1385" t="s">
        <v>1081</v>
      </c>
      <c r="K1385">
        <v>2022</v>
      </c>
      <c r="L1385" t="s">
        <v>31</v>
      </c>
    </row>
    <row r="1386" spans="1:12" ht="17.25" customHeight="1" x14ac:dyDescent="0.25">
      <c r="A1386">
        <v>339244</v>
      </c>
      <c r="B1386" t="s">
        <v>2769</v>
      </c>
      <c r="C1386" t="s">
        <v>407</v>
      </c>
      <c r="D1386" t="s">
        <v>970</v>
      </c>
      <c r="E1386" t="s">
        <v>90</v>
      </c>
      <c r="F1386">
        <v>37147</v>
      </c>
      <c r="G1386" t="s">
        <v>31</v>
      </c>
      <c r="H1386" t="s">
        <v>29</v>
      </c>
      <c r="I1386" t="s">
        <v>121</v>
      </c>
      <c r="J1386" t="s">
        <v>1081</v>
      </c>
      <c r="K1386">
        <v>2019</v>
      </c>
      <c r="L1386" t="s">
        <v>31</v>
      </c>
    </row>
    <row r="1387" spans="1:12" ht="17.25" customHeight="1" x14ac:dyDescent="0.25">
      <c r="A1387">
        <v>339247</v>
      </c>
      <c r="B1387" t="s">
        <v>2916</v>
      </c>
      <c r="C1387" t="s">
        <v>342</v>
      </c>
      <c r="D1387" t="s">
        <v>929</v>
      </c>
      <c r="E1387" t="s">
        <v>90</v>
      </c>
      <c r="F1387">
        <v>28780</v>
      </c>
      <c r="G1387" t="s">
        <v>31</v>
      </c>
      <c r="H1387" t="s">
        <v>29</v>
      </c>
      <c r="I1387" t="s">
        <v>121</v>
      </c>
      <c r="J1387" t="s">
        <v>1081</v>
      </c>
      <c r="K1387">
        <v>2018</v>
      </c>
      <c r="L1387" t="s">
        <v>31</v>
      </c>
    </row>
    <row r="1388" spans="1:12" ht="17.25" customHeight="1" x14ac:dyDescent="0.25">
      <c r="A1388">
        <v>339251</v>
      </c>
      <c r="B1388" t="s">
        <v>3038</v>
      </c>
      <c r="C1388" t="s">
        <v>242</v>
      </c>
      <c r="D1388" t="s">
        <v>1436</v>
      </c>
      <c r="E1388" t="s">
        <v>90</v>
      </c>
      <c r="F1388">
        <v>32040</v>
      </c>
      <c r="G1388" t="s">
        <v>74</v>
      </c>
      <c r="H1388" t="s">
        <v>29</v>
      </c>
      <c r="I1388" t="s">
        <v>121</v>
      </c>
      <c r="J1388" t="s">
        <v>1081</v>
      </c>
      <c r="K1388">
        <v>2022</v>
      </c>
      <c r="L1388" t="s">
        <v>31</v>
      </c>
    </row>
    <row r="1389" spans="1:12" ht="17.25" customHeight="1" x14ac:dyDescent="0.25">
      <c r="A1389">
        <v>339254</v>
      </c>
      <c r="B1389" t="s">
        <v>2840</v>
      </c>
      <c r="C1389" t="s">
        <v>603</v>
      </c>
      <c r="D1389" t="s">
        <v>703</v>
      </c>
      <c r="E1389" t="s">
        <v>90</v>
      </c>
      <c r="F1389">
        <v>34850</v>
      </c>
      <c r="G1389" t="s">
        <v>240</v>
      </c>
      <c r="H1389" t="s">
        <v>29</v>
      </c>
      <c r="I1389" t="s">
        <v>121</v>
      </c>
      <c r="J1389" t="s">
        <v>1081</v>
      </c>
      <c r="K1389">
        <v>2021</v>
      </c>
      <c r="L1389" t="s">
        <v>43</v>
      </c>
    </row>
    <row r="1390" spans="1:12" ht="17.25" customHeight="1" x14ac:dyDescent="0.25">
      <c r="A1390">
        <v>339262</v>
      </c>
      <c r="B1390" t="s">
        <v>3023</v>
      </c>
      <c r="C1390" t="s">
        <v>3024</v>
      </c>
      <c r="D1390" t="s">
        <v>939</v>
      </c>
      <c r="E1390" t="s">
        <v>90</v>
      </c>
      <c r="G1390" t="s">
        <v>917</v>
      </c>
      <c r="H1390" t="s">
        <v>29</v>
      </c>
      <c r="I1390" t="s">
        <v>121</v>
      </c>
      <c r="J1390" t="s">
        <v>27</v>
      </c>
      <c r="K1390">
        <v>2022</v>
      </c>
      <c r="L1390" t="s">
        <v>43</v>
      </c>
    </row>
    <row r="1391" spans="1:12" ht="17.25" customHeight="1" x14ac:dyDescent="0.25">
      <c r="A1391">
        <v>339263</v>
      </c>
      <c r="B1391" t="s">
        <v>3053</v>
      </c>
      <c r="C1391" t="s">
        <v>222</v>
      </c>
      <c r="D1391" t="s">
        <v>325</v>
      </c>
      <c r="E1391" t="s">
        <v>90</v>
      </c>
      <c r="F1391">
        <v>37257</v>
      </c>
      <c r="G1391" t="s">
        <v>31</v>
      </c>
      <c r="H1391" t="s">
        <v>29</v>
      </c>
      <c r="I1391" t="s">
        <v>121</v>
      </c>
      <c r="J1391" t="s">
        <v>1081</v>
      </c>
      <c r="K1391">
        <v>2022</v>
      </c>
      <c r="L1391" t="s">
        <v>31</v>
      </c>
    </row>
    <row r="1392" spans="1:12" ht="17.25" customHeight="1" x14ac:dyDescent="0.25">
      <c r="A1392">
        <v>339280</v>
      </c>
      <c r="B1392" t="s">
        <v>2922</v>
      </c>
      <c r="C1392" t="s">
        <v>610</v>
      </c>
      <c r="D1392" t="s">
        <v>373</v>
      </c>
      <c r="E1392" t="s">
        <v>89</v>
      </c>
      <c r="F1392">
        <v>37622</v>
      </c>
      <c r="G1392" t="s">
        <v>31</v>
      </c>
      <c r="H1392" t="s">
        <v>29</v>
      </c>
      <c r="I1392" t="s">
        <v>121</v>
      </c>
      <c r="J1392" t="s">
        <v>1081</v>
      </c>
      <c r="K1392">
        <v>2019</v>
      </c>
      <c r="L1392" t="s">
        <v>43</v>
      </c>
    </row>
    <row r="1393" spans="1:12" ht="17.25" customHeight="1" x14ac:dyDescent="0.25">
      <c r="A1393">
        <v>339283</v>
      </c>
      <c r="B1393" t="s">
        <v>2843</v>
      </c>
      <c r="C1393" t="s">
        <v>242</v>
      </c>
      <c r="D1393" t="s">
        <v>561</v>
      </c>
      <c r="E1393" t="s">
        <v>89</v>
      </c>
      <c r="F1393">
        <v>33244</v>
      </c>
      <c r="G1393" t="s">
        <v>563</v>
      </c>
      <c r="H1393" t="s">
        <v>29</v>
      </c>
      <c r="I1393" t="s">
        <v>121</v>
      </c>
      <c r="J1393" t="s">
        <v>1081</v>
      </c>
      <c r="K1393">
        <v>2008</v>
      </c>
      <c r="L1393" t="s">
        <v>86</v>
      </c>
    </row>
    <row r="1394" spans="1:12" ht="17.25" customHeight="1" x14ac:dyDescent="0.25">
      <c r="A1394">
        <v>339285</v>
      </c>
      <c r="B1394" t="s">
        <v>3079</v>
      </c>
      <c r="C1394" t="s">
        <v>545</v>
      </c>
      <c r="D1394" t="s">
        <v>3080</v>
      </c>
      <c r="E1394" t="s">
        <v>89</v>
      </c>
      <c r="F1394">
        <v>33531</v>
      </c>
      <c r="G1394" t="s">
        <v>3081</v>
      </c>
      <c r="H1394" t="s">
        <v>29</v>
      </c>
      <c r="I1394" t="s">
        <v>121</v>
      </c>
      <c r="J1394" t="s">
        <v>1081</v>
      </c>
      <c r="K1394">
        <v>2013</v>
      </c>
      <c r="L1394" t="s">
        <v>68</v>
      </c>
    </row>
    <row r="1395" spans="1:12" ht="17.25" customHeight="1" x14ac:dyDescent="0.25">
      <c r="A1395">
        <v>339293</v>
      </c>
      <c r="B1395" t="s">
        <v>2712</v>
      </c>
      <c r="C1395" t="s">
        <v>379</v>
      </c>
      <c r="D1395" t="s">
        <v>439</v>
      </c>
      <c r="E1395" t="s">
        <v>89</v>
      </c>
      <c r="F1395">
        <v>36161</v>
      </c>
      <c r="G1395" t="s">
        <v>31</v>
      </c>
      <c r="H1395" t="s">
        <v>29</v>
      </c>
      <c r="I1395" t="s">
        <v>121</v>
      </c>
      <c r="J1395" t="s">
        <v>1081</v>
      </c>
      <c r="K1395">
        <v>2017</v>
      </c>
      <c r="L1395" t="s">
        <v>31</v>
      </c>
    </row>
    <row r="1396" spans="1:12" ht="17.25" customHeight="1" x14ac:dyDescent="0.25">
      <c r="A1396">
        <v>339295</v>
      </c>
      <c r="B1396" t="s">
        <v>2571</v>
      </c>
      <c r="C1396" t="s">
        <v>244</v>
      </c>
      <c r="D1396" t="s">
        <v>805</v>
      </c>
      <c r="E1396" t="s">
        <v>89</v>
      </c>
      <c r="F1396">
        <v>33779</v>
      </c>
      <c r="G1396" t="s">
        <v>2572</v>
      </c>
      <c r="H1396" t="s">
        <v>29</v>
      </c>
      <c r="I1396" t="s">
        <v>121</v>
      </c>
      <c r="J1396" t="s">
        <v>1081</v>
      </c>
      <c r="K1396">
        <v>2011</v>
      </c>
      <c r="L1396" t="s">
        <v>71</v>
      </c>
    </row>
    <row r="1397" spans="1:12" ht="17.25" customHeight="1" x14ac:dyDescent="0.25">
      <c r="A1397">
        <v>339297</v>
      </c>
      <c r="B1397" t="s">
        <v>3102</v>
      </c>
      <c r="C1397" t="s">
        <v>3103</v>
      </c>
      <c r="D1397" t="s">
        <v>475</v>
      </c>
      <c r="E1397" t="s">
        <v>89</v>
      </c>
      <c r="F1397">
        <v>34847</v>
      </c>
      <c r="G1397" t="s">
        <v>2805</v>
      </c>
      <c r="H1397" t="s">
        <v>29</v>
      </c>
      <c r="I1397" t="s">
        <v>121</v>
      </c>
      <c r="J1397" t="s">
        <v>1081</v>
      </c>
      <c r="K1397">
        <v>2013</v>
      </c>
      <c r="L1397" t="s">
        <v>43</v>
      </c>
    </row>
    <row r="1398" spans="1:12" ht="17.25" customHeight="1" x14ac:dyDescent="0.25">
      <c r="A1398">
        <v>339301</v>
      </c>
      <c r="B1398" t="s">
        <v>2594</v>
      </c>
      <c r="C1398" t="s">
        <v>2595</v>
      </c>
      <c r="D1398" t="s">
        <v>2596</v>
      </c>
      <c r="E1398" t="s">
        <v>90</v>
      </c>
      <c r="F1398">
        <v>36161</v>
      </c>
      <c r="G1398" t="s">
        <v>2597</v>
      </c>
      <c r="H1398" t="s">
        <v>29</v>
      </c>
      <c r="I1398" t="s">
        <v>121</v>
      </c>
      <c r="J1398" t="s">
        <v>1081</v>
      </c>
      <c r="K1398">
        <v>2022</v>
      </c>
      <c r="L1398" t="s">
        <v>31</v>
      </c>
    </row>
    <row r="1399" spans="1:12" ht="17.25" customHeight="1" x14ac:dyDescent="0.25">
      <c r="A1399">
        <v>339307</v>
      </c>
      <c r="B1399" t="s">
        <v>2570</v>
      </c>
      <c r="C1399" t="s">
        <v>242</v>
      </c>
      <c r="D1399" t="s">
        <v>384</v>
      </c>
      <c r="E1399" t="s">
        <v>89</v>
      </c>
      <c r="F1399">
        <v>31542</v>
      </c>
      <c r="G1399" t="s">
        <v>2059</v>
      </c>
      <c r="H1399" t="s">
        <v>29</v>
      </c>
      <c r="I1399" t="s">
        <v>121</v>
      </c>
      <c r="J1399" t="s">
        <v>1081</v>
      </c>
      <c r="K1399">
        <v>2015</v>
      </c>
      <c r="L1399" t="s">
        <v>43</v>
      </c>
    </row>
    <row r="1400" spans="1:12" ht="17.25" customHeight="1" x14ac:dyDescent="0.25">
      <c r="A1400">
        <v>339308</v>
      </c>
      <c r="B1400" t="s">
        <v>2714</v>
      </c>
      <c r="C1400" t="s">
        <v>225</v>
      </c>
      <c r="D1400" t="s">
        <v>247</v>
      </c>
      <c r="E1400" t="s">
        <v>90</v>
      </c>
      <c r="F1400">
        <v>35483</v>
      </c>
      <c r="G1400" t="s">
        <v>31</v>
      </c>
      <c r="H1400" t="s">
        <v>41</v>
      </c>
      <c r="I1400" t="s">
        <v>121</v>
      </c>
      <c r="J1400" t="s">
        <v>1081</v>
      </c>
      <c r="K1400">
        <v>2015</v>
      </c>
      <c r="L1400" t="s">
        <v>43</v>
      </c>
    </row>
    <row r="1401" spans="1:12" ht="17.25" customHeight="1" x14ac:dyDescent="0.25">
      <c r="A1401">
        <v>339309</v>
      </c>
      <c r="B1401" t="s">
        <v>2978</v>
      </c>
      <c r="C1401" t="s">
        <v>258</v>
      </c>
      <c r="D1401" t="s">
        <v>2979</v>
      </c>
      <c r="E1401" t="s">
        <v>90</v>
      </c>
      <c r="F1401">
        <v>30110</v>
      </c>
      <c r="G1401" t="s">
        <v>2980</v>
      </c>
      <c r="H1401" t="s">
        <v>29</v>
      </c>
      <c r="I1401" t="s">
        <v>121</v>
      </c>
      <c r="J1401" t="s">
        <v>1081</v>
      </c>
      <c r="K1401">
        <v>2022</v>
      </c>
      <c r="L1401" t="s">
        <v>31</v>
      </c>
    </row>
    <row r="1402" spans="1:12" ht="17.25" customHeight="1" x14ac:dyDescent="0.25">
      <c r="A1402">
        <v>339313</v>
      </c>
      <c r="B1402" t="s">
        <v>2873</v>
      </c>
      <c r="C1402" t="s">
        <v>242</v>
      </c>
      <c r="D1402" t="s">
        <v>486</v>
      </c>
      <c r="E1402" t="s">
        <v>89</v>
      </c>
      <c r="F1402">
        <v>36988</v>
      </c>
      <c r="G1402" t="s">
        <v>31</v>
      </c>
      <c r="H1402" t="s">
        <v>29</v>
      </c>
      <c r="I1402" t="s">
        <v>121</v>
      </c>
      <c r="J1402" t="s">
        <v>27</v>
      </c>
      <c r="K1402">
        <v>2020</v>
      </c>
      <c r="L1402" t="s">
        <v>43</v>
      </c>
    </row>
    <row r="1403" spans="1:12" ht="17.25" customHeight="1" x14ac:dyDescent="0.25">
      <c r="A1403">
        <v>339327</v>
      </c>
      <c r="B1403" t="s">
        <v>3018</v>
      </c>
      <c r="C1403" t="s">
        <v>273</v>
      </c>
      <c r="D1403" t="s">
        <v>3019</v>
      </c>
      <c r="E1403" t="s">
        <v>89</v>
      </c>
      <c r="G1403" t="s">
        <v>31</v>
      </c>
      <c r="H1403" t="s">
        <v>29</v>
      </c>
      <c r="I1403" t="s">
        <v>121</v>
      </c>
      <c r="J1403" t="s">
        <v>1081</v>
      </c>
      <c r="K1403">
        <v>2022</v>
      </c>
      <c r="L1403" t="s">
        <v>31</v>
      </c>
    </row>
    <row r="1404" spans="1:12" ht="17.25" customHeight="1" x14ac:dyDescent="0.25">
      <c r="A1404">
        <v>339339</v>
      </c>
      <c r="B1404" t="s">
        <v>2852</v>
      </c>
      <c r="C1404" t="s">
        <v>895</v>
      </c>
      <c r="D1404" t="s">
        <v>302</v>
      </c>
      <c r="E1404" t="s">
        <v>89</v>
      </c>
      <c r="F1404">
        <v>34335</v>
      </c>
      <c r="G1404" t="s">
        <v>2853</v>
      </c>
      <c r="H1404" t="s">
        <v>29</v>
      </c>
      <c r="I1404" t="s">
        <v>121</v>
      </c>
      <c r="J1404" t="s">
        <v>27</v>
      </c>
      <c r="K1404">
        <v>2012</v>
      </c>
      <c r="L1404" t="s">
        <v>50</v>
      </c>
    </row>
    <row r="1405" spans="1:12" ht="17.25" customHeight="1" x14ac:dyDescent="0.25">
      <c r="A1405">
        <v>339345</v>
      </c>
      <c r="B1405" t="s">
        <v>2653</v>
      </c>
      <c r="C1405" t="s">
        <v>506</v>
      </c>
      <c r="D1405" t="s">
        <v>288</v>
      </c>
      <c r="E1405" t="s">
        <v>89</v>
      </c>
      <c r="F1405">
        <v>37992</v>
      </c>
      <c r="G1405" t="s">
        <v>2654</v>
      </c>
      <c r="H1405" t="s">
        <v>29</v>
      </c>
      <c r="I1405" t="s">
        <v>121</v>
      </c>
      <c r="J1405" t="s">
        <v>27</v>
      </c>
      <c r="K1405">
        <v>2022</v>
      </c>
      <c r="L1405" t="s">
        <v>43</v>
      </c>
    </row>
    <row r="1406" spans="1:12" ht="17.25" customHeight="1" x14ac:dyDescent="0.25">
      <c r="A1406">
        <v>339365</v>
      </c>
      <c r="B1406" t="s">
        <v>2878</v>
      </c>
      <c r="C1406" t="s">
        <v>258</v>
      </c>
      <c r="D1406" t="s">
        <v>323</v>
      </c>
      <c r="E1406" t="s">
        <v>89</v>
      </c>
      <c r="F1406">
        <v>38022</v>
      </c>
      <c r="G1406" t="s">
        <v>31</v>
      </c>
      <c r="H1406" t="s">
        <v>29</v>
      </c>
      <c r="I1406" t="s">
        <v>121</v>
      </c>
      <c r="J1406" t="s">
        <v>1081</v>
      </c>
      <c r="K1406">
        <v>2022</v>
      </c>
      <c r="L1406" t="s">
        <v>50</v>
      </c>
    </row>
    <row r="1407" spans="1:12" ht="17.25" customHeight="1" x14ac:dyDescent="0.25">
      <c r="A1407">
        <v>339366</v>
      </c>
      <c r="B1407" t="s">
        <v>2924</v>
      </c>
      <c r="C1407" t="s">
        <v>341</v>
      </c>
      <c r="D1407" t="s">
        <v>254</v>
      </c>
      <c r="E1407" t="s">
        <v>90</v>
      </c>
      <c r="F1407">
        <v>34700</v>
      </c>
      <c r="G1407" t="s">
        <v>31</v>
      </c>
      <c r="H1407" t="s">
        <v>29</v>
      </c>
      <c r="I1407" t="s">
        <v>121</v>
      </c>
      <c r="J1407" t="s">
        <v>1081</v>
      </c>
      <c r="K1407">
        <v>2022</v>
      </c>
      <c r="L1407" t="s">
        <v>31</v>
      </c>
    </row>
    <row r="1408" spans="1:12" ht="17.25" customHeight="1" x14ac:dyDescent="0.25">
      <c r="A1408">
        <v>339367</v>
      </c>
      <c r="B1408" t="s">
        <v>2711</v>
      </c>
      <c r="C1408" t="s">
        <v>444</v>
      </c>
      <c r="D1408" t="s">
        <v>887</v>
      </c>
      <c r="E1408" t="s">
        <v>90</v>
      </c>
      <c r="F1408">
        <v>35274</v>
      </c>
      <c r="G1408" t="s">
        <v>50</v>
      </c>
      <c r="H1408" t="s">
        <v>29</v>
      </c>
      <c r="I1408" t="s">
        <v>121</v>
      </c>
      <c r="J1408" t="s">
        <v>1081</v>
      </c>
      <c r="K1408">
        <v>2014</v>
      </c>
      <c r="L1408" t="s">
        <v>50</v>
      </c>
    </row>
    <row r="1409" spans="1:12" ht="17.25" customHeight="1" x14ac:dyDescent="0.25">
      <c r="A1409">
        <v>339377</v>
      </c>
      <c r="B1409" t="s">
        <v>2600</v>
      </c>
      <c r="C1409" t="s">
        <v>430</v>
      </c>
      <c r="D1409" t="s">
        <v>295</v>
      </c>
      <c r="E1409" t="s">
        <v>89</v>
      </c>
      <c r="F1409">
        <v>37288</v>
      </c>
      <c r="G1409" t="s">
        <v>396</v>
      </c>
      <c r="H1409" t="s">
        <v>29</v>
      </c>
      <c r="I1409" t="s">
        <v>121</v>
      </c>
      <c r="J1409" t="s">
        <v>27</v>
      </c>
      <c r="K1409">
        <v>2020</v>
      </c>
      <c r="L1409" t="s">
        <v>43</v>
      </c>
    </row>
    <row r="1410" spans="1:12" ht="17.25" customHeight="1" x14ac:dyDescent="0.25">
      <c r="A1410">
        <v>339391</v>
      </c>
      <c r="B1410" t="s">
        <v>3027</v>
      </c>
      <c r="C1410" t="s">
        <v>334</v>
      </c>
      <c r="D1410" t="s">
        <v>2072</v>
      </c>
      <c r="E1410" t="s">
        <v>89</v>
      </c>
      <c r="F1410">
        <v>33897</v>
      </c>
      <c r="G1410" t="s">
        <v>80</v>
      </c>
      <c r="H1410" t="s">
        <v>29</v>
      </c>
      <c r="I1410" t="s">
        <v>121</v>
      </c>
      <c r="J1410" t="s">
        <v>1081</v>
      </c>
      <c r="K1410">
        <v>2012</v>
      </c>
      <c r="L1410" t="s">
        <v>86</v>
      </c>
    </row>
    <row r="1411" spans="1:12" ht="17.25" customHeight="1" x14ac:dyDescent="0.25">
      <c r="A1411">
        <v>339394</v>
      </c>
      <c r="B1411" t="s">
        <v>793</v>
      </c>
      <c r="C1411" t="s">
        <v>349</v>
      </c>
      <c r="D1411" t="s">
        <v>3033</v>
      </c>
      <c r="E1411" t="s">
        <v>89</v>
      </c>
      <c r="F1411">
        <v>34711</v>
      </c>
      <c r="G1411" t="s">
        <v>3034</v>
      </c>
      <c r="H1411" t="s">
        <v>29</v>
      </c>
      <c r="I1411" t="s">
        <v>121</v>
      </c>
      <c r="J1411" t="s">
        <v>1081</v>
      </c>
      <c r="K1411">
        <v>2021</v>
      </c>
      <c r="L1411" t="s">
        <v>31</v>
      </c>
    </row>
    <row r="1412" spans="1:12" ht="17.25" customHeight="1" x14ac:dyDescent="0.25">
      <c r="A1412">
        <v>339399</v>
      </c>
      <c r="B1412" t="s">
        <v>1580</v>
      </c>
      <c r="C1412" t="s">
        <v>376</v>
      </c>
      <c r="D1412" t="s">
        <v>245</v>
      </c>
      <c r="E1412" t="s">
        <v>89</v>
      </c>
      <c r="F1412">
        <v>35796</v>
      </c>
      <c r="G1412" t="s">
        <v>2629</v>
      </c>
      <c r="H1412" t="s">
        <v>29</v>
      </c>
      <c r="I1412" t="s">
        <v>121</v>
      </c>
      <c r="J1412" t="s">
        <v>1081</v>
      </c>
      <c r="K1412">
        <v>2017</v>
      </c>
      <c r="L1412" t="s">
        <v>31</v>
      </c>
    </row>
    <row r="1413" spans="1:12" ht="17.25" customHeight="1" x14ac:dyDescent="0.25">
      <c r="A1413">
        <v>339401</v>
      </c>
      <c r="B1413" t="s">
        <v>2679</v>
      </c>
      <c r="C1413" t="s">
        <v>258</v>
      </c>
      <c r="D1413" t="s">
        <v>2680</v>
      </c>
      <c r="E1413" t="s">
        <v>89</v>
      </c>
      <c r="F1413">
        <v>34262</v>
      </c>
      <c r="G1413" t="s">
        <v>2681</v>
      </c>
      <c r="H1413" t="s">
        <v>29</v>
      </c>
      <c r="I1413" t="s">
        <v>121</v>
      </c>
      <c r="J1413" t="s">
        <v>1081</v>
      </c>
      <c r="K1413">
        <v>2012</v>
      </c>
      <c r="L1413" t="s">
        <v>40</v>
      </c>
    </row>
    <row r="1414" spans="1:12" ht="17.25" customHeight="1" x14ac:dyDescent="0.25">
      <c r="A1414">
        <v>339402</v>
      </c>
      <c r="B1414" t="s">
        <v>2992</v>
      </c>
      <c r="C1414" t="s">
        <v>2993</v>
      </c>
      <c r="D1414" t="s">
        <v>633</v>
      </c>
      <c r="E1414" t="s">
        <v>89</v>
      </c>
      <c r="F1414">
        <v>29037</v>
      </c>
      <c r="G1414" t="s">
        <v>2994</v>
      </c>
      <c r="H1414" t="s">
        <v>29</v>
      </c>
      <c r="I1414" t="s">
        <v>121</v>
      </c>
      <c r="J1414" t="s">
        <v>1081</v>
      </c>
      <c r="K1414">
        <v>2012</v>
      </c>
      <c r="L1414" t="s">
        <v>71</v>
      </c>
    </row>
    <row r="1415" spans="1:12" ht="17.25" customHeight="1" x14ac:dyDescent="0.25">
      <c r="A1415">
        <v>339403</v>
      </c>
      <c r="B1415" t="s">
        <v>2493</v>
      </c>
      <c r="C1415" t="s">
        <v>361</v>
      </c>
      <c r="D1415" t="s">
        <v>910</v>
      </c>
      <c r="E1415" t="s">
        <v>89</v>
      </c>
      <c r="F1415">
        <v>36526</v>
      </c>
      <c r="G1415" t="s">
        <v>31</v>
      </c>
      <c r="H1415" t="s">
        <v>29</v>
      </c>
      <c r="I1415" t="s">
        <v>121</v>
      </c>
      <c r="J1415" t="s">
        <v>27</v>
      </c>
      <c r="K1415">
        <v>2017</v>
      </c>
      <c r="L1415" t="s">
        <v>31</v>
      </c>
    </row>
    <row r="1416" spans="1:12" ht="17.25" customHeight="1" x14ac:dyDescent="0.25">
      <c r="A1416">
        <v>339405</v>
      </c>
      <c r="B1416" t="s">
        <v>2906</v>
      </c>
      <c r="C1416" t="s">
        <v>2907</v>
      </c>
      <c r="D1416" t="s">
        <v>484</v>
      </c>
      <c r="E1416" t="s">
        <v>89</v>
      </c>
      <c r="F1416">
        <v>36892</v>
      </c>
      <c r="G1416" t="s">
        <v>50</v>
      </c>
      <c r="H1416" t="s">
        <v>29</v>
      </c>
      <c r="I1416" t="s">
        <v>121</v>
      </c>
      <c r="J1416" t="s">
        <v>1081</v>
      </c>
      <c r="K1416">
        <v>2021</v>
      </c>
      <c r="L1416" t="s">
        <v>31</v>
      </c>
    </row>
    <row r="1417" spans="1:12" ht="17.25" customHeight="1" x14ac:dyDescent="0.25">
      <c r="A1417">
        <v>339411</v>
      </c>
      <c r="B1417" t="s">
        <v>2071</v>
      </c>
      <c r="C1417" t="s">
        <v>576</v>
      </c>
      <c r="D1417" t="s">
        <v>538</v>
      </c>
      <c r="E1417" t="s">
        <v>89</v>
      </c>
      <c r="F1417">
        <v>38353</v>
      </c>
      <c r="G1417" t="s">
        <v>774</v>
      </c>
      <c r="H1417" t="s">
        <v>29</v>
      </c>
      <c r="I1417" t="s">
        <v>121</v>
      </c>
      <c r="J1417" t="s">
        <v>1081</v>
      </c>
      <c r="K1417">
        <v>2022</v>
      </c>
      <c r="L1417" t="s">
        <v>53</v>
      </c>
    </row>
    <row r="1418" spans="1:12" ht="17.25" customHeight="1" x14ac:dyDescent="0.25">
      <c r="A1418">
        <v>339413</v>
      </c>
      <c r="B1418" t="s">
        <v>2678</v>
      </c>
      <c r="C1418" t="s">
        <v>291</v>
      </c>
      <c r="D1418" t="s">
        <v>855</v>
      </c>
      <c r="E1418" t="s">
        <v>89</v>
      </c>
      <c r="F1418">
        <v>37740</v>
      </c>
      <c r="G1418" t="s">
        <v>31</v>
      </c>
      <c r="H1418" t="s">
        <v>29</v>
      </c>
      <c r="I1418" t="s">
        <v>121</v>
      </c>
      <c r="J1418" t="s">
        <v>27</v>
      </c>
      <c r="K1418">
        <v>2021</v>
      </c>
      <c r="L1418" t="s">
        <v>43</v>
      </c>
    </row>
    <row r="1419" spans="1:12" ht="17.25" customHeight="1" x14ac:dyDescent="0.25">
      <c r="A1419">
        <v>339425</v>
      </c>
      <c r="B1419" t="s">
        <v>1829</v>
      </c>
      <c r="C1419" t="s">
        <v>361</v>
      </c>
      <c r="D1419" t="s">
        <v>730</v>
      </c>
      <c r="E1419" t="s">
        <v>89</v>
      </c>
      <c r="F1419">
        <v>34486</v>
      </c>
      <c r="G1419" t="s">
        <v>3029</v>
      </c>
      <c r="H1419" t="s">
        <v>29</v>
      </c>
      <c r="I1419" t="s">
        <v>121</v>
      </c>
      <c r="J1419" t="s">
        <v>1081</v>
      </c>
      <c r="K1419">
        <v>2012</v>
      </c>
      <c r="L1419" t="s">
        <v>80</v>
      </c>
    </row>
    <row r="1420" spans="1:12" ht="17.25" customHeight="1" x14ac:dyDescent="0.25">
      <c r="A1420">
        <v>339440</v>
      </c>
      <c r="B1420" t="s">
        <v>3039</v>
      </c>
      <c r="C1420" t="s">
        <v>753</v>
      </c>
      <c r="D1420" t="s">
        <v>805</v>
      </c>
      <c r="E1420" t="s">
        <v>90</v>
      </c>
      <c r="F1420">
        <v>35431</v>
      </c>
      <c r="G1420" t="s">
        <v>31</v>
      </c>
      <c r="H1420" t="s">
        <v>29</v>
      </c>
      <c r="I1420" t="s">
        <v>121</v>
      </c>
      <c r="J1420" t="s">
        <v>1081</v>
      </c>
      <c r="K1420">
        <v>2014</v>
      </c>
      <c r="L1420" t="s">
        <v>43</v>
      </c>
    </row>
    <row r="1421" spans="1:12" ht="17.25" customHeight="1" x14ac:dyDescent="0.25">
      <c r="A1421">
        <v>339444</v>
      </c>
      <c r="B1421" t="s">
        <v>2995</v>
      </c>
      <c r="C1421" t="s">
        <v>625</v>
      </c>
      <c r="D1421" t="s">
        <v>556</v>
      </c>
      <c r="E1421" t="s">
        <v>90</v>
      </c>
      <c r="F1421">
        <v>36310</v>
      </c>
      <c r="G1421" t="s">
        <v>280</v>
      </c>
      <c r="H1421" t="s">
        <v>29</v>
      </c>
      <c r="I1421" t="s">
        <v>121</v>
      </c>
      <c r="J1421" t="s">
        <v>1081</v>
      </c>
      <c r="K1421">
        <v>2018</v>
      </c>
      <c r="L1421" t="s">
        <v>80</v>
      </c>
    </row>
    <row r="1422" spans="1:12" ht="17.25" customHeight="1" x14ac:dyDescent="0.25">
      <c r="A1422">
        <v>339451</v>
      </c>
      <c r="B1422" t="s">
        <v>2910</v>
      </c>
      <c r="C1422" t="s">
        <v>242</v>
      </c>
      <c r="D1422" t="s">
        <v>321</v>
      </c>
      <c r="E1422" t="s">
        <v>89</v>
      </c>
      <c r="F1422">
        <v>31794</v>
      </c>
      <c r="G1422" t="s">
        <v>224</v>
      </c>
      <c r="H1422" t="s">
        <v>29</v>
      </c>
      <c r="I1422" t="s">
        <v>121</v>
      </c>
      <c r="J1422" t="s">
        <v>1081</v>
      </c>
      <c r="K1422">
        <v>2006</v>
      </c>
      <c r="L1422" t="s">
        <v>31</v>
      </c>
    </row>
    <row r="1423" spans="1:12" ht="17.25" customHeight="1" x14ac:dyDescent="0.25">
      <c r="A1423">
        <v>339453</v>
      </c>
      <c r="B1423" t="s">
        <v>2890</v>
      </c>
      <c r="C1423" t="s">
        <v>716</v>
      </c>
      <c r="D1423" t="s">
        <v>410</v>
      </c>
      <c r="E1423" t="s">
        <v>90</v>
      </c>
      <c r="F1423">
        <v>31503</v>
      </c>
      <c r="G1423" t="s">
        <v>80</v>
      </c>
      <c r="H1423" t="s">
        <v>29</v>
      </c>
      <c r="I1423" t="s">
        <v>121</v>
      </c>
      <c r="J1423" t="s">
        <v>1081</v>
      </c>
      <c r="K1423">
        <v>2013</v>
      </c>
      <c r="L1423" t="s">
        <v>86</v>
      </c>
    </row>
    <row r="1424" spans="1:12" ht="17.25" customHeight="1" x14ac:dyDescent="0.25">
      <c r="A1424">
        <v>339458</v>
      </c>
      <c r="B1424" t="s">
        <v>2905</v>
      </c>
      <c r="C1424" t="s">
        <v>262</v>
      </c>
      <c r="D1424" t="s">
        <v>436</v>
      </c>
      <c r="E1424" t="s">
        <v>90</v>
      </c>
      <c r="G1424" t="s">
        <v>833</v>
      </c>
      <c r="H1424" t="s">
        <v>29</v>
      </c>
      <c r="I1424" t="s">
        <v>121</v>
      </c>
      <c r="J1424" t="s">
        <v>1081</v>
      </c>
      <c r="K1424">
        <v>2011</v>
      </c>
      <c r="L1424" t="s">
        <v>50</v>
      </c>
    </row>
    <row r="1425" spans="1:12" ht="17.25" customHeight="1" x14ac:dyDescent="0.25">
      <c r="A1425">
        <v>339469</v>
      </c>
      <c r="B1425" t="s">
        <v>2915</v>
      </c>
      <c r="C1425" t="s">
        <v>560</v>
      </c>
      <c r="D1425" t="s">
        <v>519</v>
      </c>
      <c r="E1425" t="s">
        <v>90</v>
      </c>
      <c r="F1425">
        <v>36892</v>
      </c>
      <c r="G1425" t="s">
        <v>31</v>
      </c>
      <c r="H1425" t="s">
        <v>29</v>
      </c>
      <c r="I1425" t="s">
        <v>121</v>
      </c>
      <c r="J1425" t="s">
        <v>27</v>
      </c>
      <c r="K1425">
        <v>2019</v>
      </c>
      <c r="L1425" t="s">
        <v>31</v>
      </c>
    </row>
    <row r="1426" spans="1:12" ht="17.25" customHeight="1" x14ac:dyDescent="0.25">
      <c r="A1426">
        <v>339490</v>
      </c>
      <c r="B1426" t="s">
        <v>3062</v>
      </c>
      <c r="C1426" t="s">
        <v>552</v>
      </c>
      <c r="D1426" t="s">
        <v>519</v>
      </c>
      <c r="E1426" t="s">
        <v>89</v>
      </c>
      <c r="F1426">
        <v>35789</v>
      </c>
      <c r="G1426" t="s">
        <v>31</v>
      </c>
      <c r="H1426" t="s">
        <v>29</v>
      </c>
      <c r="I1426" t="s">
        <v>121</v>
      </c>
      <c r="J1426" t="s">
        <v>1081</v>
      </c>
      <c r="L1426" t="s">
        <v>31</v>
      </c>
    </row>
    <row r="1427" spans="1:12" ht="17.25" customHeight="1" x14ac:dyDescent="0.25">
      <c r="A1427">
        <v>339492</v>
      </c>
      <c r="B1427" t="s">
        <v>2949</v>
      </c>
      <c r="C1427" t="s">
        <v>301</v>
      </c>
      <c r="D1427" t="s">
        <v>295</v>
      </c>
      <c r="E1427" t="s">
        <v>90</v>
      </c>
      <c r="F1427">
        <v>33239</v>
      </c>
      <c r="G1427" t="s">
        <v>2950</v>
      </c>
      <c r="H1427" t="s">
        <v>29</v>
      </c>
      <c r="I1427" t="s">
        <v>121</v>
      </c>
      <c r="J1427" t="s">
        <v>1081</v>
      </c>
      <c r="K1427">
        <v>2013</v>
      </c>
      <c r="L1427" t="s">
        <v>86</v>
      </c>
    </row>
    <row r="1428" spans="1:12" ht="17.25" customHeight="1" x14ac:dyDescent="0.25">
      <c r="A1428">
        <v>339494</v>
      </c>
      <c r="B1428" t="s">
        <v>2962</v>
      </c>
      <c r="C1428" t="s">
        <v>936</v>
      </c>
      <c r="D1428" t="s">
        <v>253</v>
      </c>
      <c r="E1428" t="s">
        <v>90</v>
      </c>
      <c r="F1428">
        <v>31686</v>
      </c>
      <c r="G1428" t="s">
        <v>2752</v>
      </c>
      <c r="H1428" t="s">
        <v>29</v>
      </c>
      <c r="I1428" t="s">
        <v>121</v>
      </c>
      <c r="J1428" t="s">
        <v>27</v>
      </c>
      <c r="K1428">
        <v>2005</v>
      </c>
      <c r="L1428" t="s">
        <v>31</v>
      </c>
    </row>
    <row r="1429" spans="1:12" ht="17.25" customHeight="1" x14ac:dyDescent="0.25">
      <c r="A1429">
        <v>339505</v>
      </c>
      <c r="B1429" t="s">
        <v>2996</v>
      </c>
      <c r="C1429" t="s">
        <v>780</v>
      </c>
      <c r="D1429" t="s">
        <v>837</v>
      </c>
      <c r="E1429" t="s">
        <v>89</v>
      </c>
      <c r="F1429">
        <v>33970</v>
      </c>
      <c r="G1429" t="s">
        <v>405</v>
      </c>
      <c r="H1429" t="s">
        <v>29</v>
      </c>
      <c r="I1429" t="s">
        <v>121</v>
      </c>
      <c r="J1429" t="s">
        <v>1081</v>
      </c>
      <c r="K1429">
        <v>2011</v>
      </c>
      <c r="L1429" t="s">
        <v>43</v>
      </c>
    </row>
    <row r="1430" spans="1:12" ht="17.25" customHeight="1" x14ac:dyDescent="0.25">
      <c r="A1430">
        <v>339507</v>
      </c>
      <c r="B1430" t="s">
        <v>2997</v>
      </c>
      <c r="C1430" t="s">
        <v>242</v>
      </c>
      <c r="D1430" t="s">
        <v>809</v>
      </c>
      <c r="E1430" t="s">
        <v>90</v>
      </c>
      <c r="F1430">
        <v>30473</v>
      </c>
      <c r="G1430" t="s">
        <v>586</v>
      </c>
      <c r="H1430" t="s">
        <v>29</v>
      </c>
      <c r="I1430" t="s">
        <v>121</v>
      </c>
      <c r="J1430" t="s">
        <v>1081</v>
      </c>
      <c r="K1430">
        <v>2022</v>
      </c>
      <c r="L1430" t="s">
        <v>83</v>
      </c>
    </row>
    <row r="1431" spans="1:12" ht="17.25" customHeight="1" x14ac:dyDescent="0.25">
      <c r="A1431">
        <v>339509</v>
      </c>
      <c r="B1431" t="s">
        <v>2942</v>
      </c>
      <c r="C1431" t="s">
        <v>350</v>
      </c>
      <c r="D1431" t="s">
        <v>281</v>
      </c>
      <c r="E1431" t="s">
        <v>90</v>
      </c>
      <c r="F1431">
        <v>37914</v>
      </c>
      <c r="G1431" t="s">
        <v>257</v>
      </c>
      <c r="H1431" t="s">
        <v>29</v>
      </c>
      <c r="I1431" t="s">
        <v>121</v>
      </c>
      <c r="J1431" t="s">
        <v>1081</v>
      </c>
      <c r="K1431">
        <v>2022</v>
      </c>
      <c r="L1431" t="s">
        <v>43</v>
      </c>
    </row>
    <row r="1432" spans="1:12" ht="17.25" customHeight="1" x14ac:dyDescent="0.25">
      <c r="A1432">
        <v>339512</v>
      </c>
      <c r="B1432" t="s">
        <v>3057</v>
      </c>
      <c r="C1432" t="s">
        <v>299</v>
      </c>
      <c r="D1432" t="s">
        <v>827</v>
      </c>
      <c r="E1432" t="s">
        <v>89</v>
      </c>
      <c r="F1432">
        <v>37482</v>
      </c>
      <c r="G1432" t="s">
        <v>31</v>
      </c>
      <c r="H1432" t="s">
        <v>29</v>
      </c>
      <c r="I1432" t="s">
        <v>121</v>
      </c>
      <c r="J1432" t="s">
        <v>1081</v>
      </c>
      <c r="K1432">
        <v>2021</v>
      </c>
      <c r="L1432" t="s">
        <v>31</v>
      </c>
    </row>
    <row r="1433" spans="1:12" ht="17.25" customHeight="1" x14ac:dyDescent="0.25">
      <c r="A1433">
        <v>339513</v>
      </c>
      <c r="B1433" t="s">
        <v>3061</v>
      </c>
      <c r="C1433" t="s">
        <v>225</v>
      </c>
      <c r="D1433" t="s">
        <v>305</v>
      </c>
      <c r="E1433" t="s">
        <v>89</v>
      </c>
      <c r="F1433">
        <v>36779</v>
      </c>
      <c r="G1433" t="s">
        <v>924</v>
      </c>
      <c r="H1433" t="s">
        <v>29</v>
      </c>
      <c r="I1433" t="s">
        <v>121</v>
      </c>
      <c r="J1433" t="s">
        <v>1081</v>
      </c>
      <c r="K1433">
        <v>2018</v>
      </c>
      <c r="L1433" t="s">
        <v>43</v>
      </c>
    </row>
    <row r="1434" spans="1:12" ht="17.25" customHeight="1" x14ac:dyDescent="0.25">
      <c r="A1434">
        <v>339519</v>
      </c>
      <c r="B1434" t="s">
        <v>3139</v>
      </c>
      <c r="C1434" t="s">
        <v>377</v>
      </c>
      <c r="D1434" t="s">
        <v>245</v>
      </c>
      <c r="E1434" t="s">
        <v>90</v>
      </c>
      <c r="F1434">
        <v>33412</v>
      </c>
      <c r="G1434" t="s">
        <v>31</v>
      </c>
      <c r="H1434" t="s">
        <v>29</v>
      </c>
      <c r="I1434" t="s">
        <v>121</v>
      </c>
      <c r="J1434" t="s">
        <v>1081</v>
      </c>
      <c r="K1434">
        <v>2021</v>
      </c>
      <c r="L1434" t="s">
        <v>43</v>
      </c>
    </row>
    <row r="1435" spans="1:12" ht="17.25" customHeight="1" x14ac:dyDescent="0.25">
      <c r="A1435">
        <v>339523</v>
      </c>
      <c r="B1435" t="s">
        <v>3147</v>
      </c>
      <c r="C1435" t="s">
        <v>451</v>
      </c>
      <c r="D1435" t="s">
        <v>295</v>
      </c>
      <c r="E1435" t="s">
        <v>90</v>
      </c>
      <c r="F1435">
        <v>32668</v>
      </c>
      <c r="G1435" t="s">
        <v>738</v>
      </c>
      <c r="H1435" t="s">
        <v>29</v>
      </c>
      <c r="I1435" t="s">
        <v>121</v>
      </c>
      <c r="J1435" t="s">
        <v>1081</v>
      </c>
      <c r="K1435">
        <v>2012</v>
      </c>
      <c r="L1435" t="s">
        <v>40</v>
      </c>
    </row>
    <row r="1436" spans="1:12" ht="17.25" customHeight="1" x14ac:dyDescent="0.25">
      <c r="A1436">
        <v>339540</v>
      </c>
      <c r="B1436" t="s">
        <v>3088</v>
      </c>
      <c r="C1436" t="s">
        <v>387</v>
      </c>
      <c r="D1436" t="s">
        <v>322</v>
      </c>
      <c r="E1436" t="s">
        <v>90</v>
      </c>
      <c r="F1436">
        <v>29614</v>
      </c>
      <c r="G1436" t="s">
        <v>31</v>
      </c>
      <c r="H1436" t="s">
        <v>29</v>
      </c>
      <c r="I1436" t="s">
        <v>121</v>
      </c>
      <c r="J1436" t="s">
        <v>1081</v>
      </c>
      <c r="K1436">
        <v>2013</v>
      </c>
      <c r="L1436" t="s">
        <v>31</v>
      </c>
    </row>
    <row r="1437" spans="1:12" ht="17.25" customHeight="1" x14ac:dyDescent="0.25">
      <c r="A1437">
        <v>339553</v>
      </c>
      <c r="B1437" t="s">
        <v>3108</v>
      </c>
      <c r="C1437" t="s">
        <v>502</v>
      </c>
      <c r="D1437" t="s">
        <v>378</v>
      </c>
      <c r="E1437" t="s">
        <v>90</v>
      </c>
      <c r="F1437">
        <v>37641</v>
      </c>
      <c r="G1437" t="s">
        <v>228</v>
      </c>
      <c r="H1437" t="s">
        <v>29</v>
      </c>
      <c r="I1437" t="s">
        <v>121</v>
      </c>
      <c r="J1437" t="s">
        <v>1081</v>
      </c>
      <c r="K1437">
        <v>2020</v>
      </c>
      <c r="L1437" t="s">
        <v>31</v>
      </c>
    </row>
    <row r="1438" spans="1:12" ht="17.25" customHeight="1" x14ac:dyDescent="0.25">
      <c r="A1438">
        <v>339558</v>
      </c>
      <c r="B1438" t="s">
        <v>2872</v>
      </c>
      <c r="C1438" t="s">
        <v>331</v>
      </c>
      <c r="D1438" t="s">
        <v>1113</v>
      </c>
      <c r="E1438" t="s">
        <v>89</v>
      </c>
      <c r="F1438">
        <v>37802</v>
      </c>
      <c r="G1438" t="s">
        <v>918</v>
      </c>
      <c r="H1438" t="s">
        <v>29</v>
      </c>
      <c r="I1438" t="s">
        <v>121</v>
      </c>
      <c r="J1438" t="s">
        <v>1081</v>
      </c>
      <c r="K1438">
        <v>2022</v>
      </c>
      <c r="L1438" t="s">
        <v>31</v>
      </c>
    </row>
    <row r="1439" spans="1:12" ht="17.25" customHeight="1" x14ac:dyDescent="0.25">
      <c r="A1439">
        <v>339562</v>
      </c>
      <c r="B1439" t="s">
        <v>2941</v>
      </c>
      <c r="C1439" t="s">
        <v>415</v>
      </c>
      <c r="D1439" t="s">
        <v>378</v>
      </c>
      <c r="E1439" t="s">
        <v>89</v>
      </c>
      <c r="F1439">
        <v>38031</v>
      </c>
      <c r="G1439" t="s">
        <v>224</v>
      </c>
      <c r="H1439" t="s">
        <v>29</v>
      </c>
      <c r="I1439" t="s">
        <v>121</v>
      </c>
      <c r="J1439" t="s">
        <v>1081</v>
      </c>
      <c r="K1439">
        <v>2022</v>
      </c>
      <c r="L1439" t="s">
        <v>43</v>
      </c>
    </row>
    <row r="1440" spans="1:12" ht="17.25" customHeight="1" x14ac:dyDescent="0.25">
      <c r="A1440">
        <v>339563</v>
      </c>
      <c r="B1440" t="s">
        <v>3143</v>
      </c>
      <c r="C1440" t="s">
        <v>1561</v>
      </c>
      <c r="D1440" t="s">
        <v>373</v>
      </c>
      <c r="E1440" t="s">
        <v>89</v>
      </c>
      <c r="F1440">
        <v>34700</v>
      </c>
      <c r="G1440" t="s">
        <v>917</v>
      </c>
      <c r="H1440" t="s">
        <v>29</v>
      </c>
      <c r="I1440" t="s">
        <v>121</v>
      </c>
      <c r="J1440" t="s">
        <v>27</v>
      </c>
      <c r="K1440">
        <v>2013</v>
      </c>
      <c r="L1440" t="s">
        <v>60</v>
      </c>
    </row>
    <row r="1441" spans="1:24" ht="17.25" customHeight="1" x14ac:dyDescent="0.25">
      <c r="A1441">
        <v>339567</v>
      </c>
      <c r="B1441" t="s">
        <v>2560</v>
      </c>
      <c r="C1441" t="s">
        <v>337</v>
      </c>
      <c r="D1441" t="s">
        <v>2561</v>
      </c>
      <c r="E1441" t="s">
        <v>90</v>
      </c>
      <c r="F1441">
        <v>38353</v>
      </c>
      <c r="G1441" t="s">
        <v>2562</v>
      </c>
      <c r="H1441" t="s">
        <v>29</v>
      </c>
      <c r="I1441" t="s">
        <v>121</v>
      </c>
      <c r="J1441" t="s">
        <v>27</v>
      </c>
      <c r="K1441">
        <v>2022</v>
      </c>
      <c r="L1441" t="s">
        <v>53</v>
      </c>
    </row>
    <row r="1442" spans="1:24" ht="17.25" customHeight="1" x14ac:dyDescent="0.25">
      <c r="A1442">
        <v>339569</v>
      </c>
      <c r="B1442" t="s">
        <v>2642</v>
      </c>
      <c r="C1442" t="s">
        <v>619</v>
      </c>
      <c r="D1442" t="s">
        <v>773</v>
      </c>
      <c r="E1442" t="s">
        <v>90</v>
      </c>
      <c r="F1442">
        <v>37904</v>
      </c>
      <c r="G1442" t="s">
        <v>452</v>
      </c>
      <c r="H1442" t="s">
        <v>29</v>
      </c>
      <c r="I1442" t="s">
        <v>121</v>
      </c>
      <c r="J1442" t="s">
        <v>27</v>
      </c>
      <c r="K1442">
        <v>2022</v>
      </c>
      <c r="L1442" t="s">
        <v>43</v>
      </c>
    </row>
    <row r="1443" spans="1:24" ht="17.25" customHeight="1" x14ac:dyDescent="0.25">
      <c r="A1443">
        <v>339576</v>
      </c>
      <c r="B1443" t="s">
        <v>3194</v>
      </c>
      <c r="C1443" t="s">
        <v>498</v>
      </c>
      <c r="D1443" t="s">
        <v>420</v>
      </c>
      <c r="I1443" t="s">
        <v>121</v>
      </c>
    </row>
    <row r="1444" spans="1:24" ht="17.25" customHeight="1" x14ac:dyDescent="0.25">
      <c r="A1444">
        <v>339582</v>
      </c>
      <c r="B1444" t="s">
        <v>3190</v>
      </c>
      <c r="C1444" t="s">
        <v>225</v>
      </c>
      <c r="D1444" t="s">
        <v>764</v>
      </c>
      <c r="I1444" t="s">
        <v>121</v>
      </c>
      <c r="W1444" t="s">
        <v>3197</v>
      </c>
      <c r="X1444" t="s">
        <v>3197</v>
      </c>
    </row>
    <row r="1445" spans="1:24" ht="17.25" customHeight="1" x14ac:dyDescent="0.25">
      <c r="A1445">
        <v>339587</v>
      </c>
      <c r="B1445" t="s">
        <v>3195</v>
      </c>
      <c r="C1445" t="s">
        <v>222</v>
      </c>
      <c r="D1445" t="s">
        <v>3196</v>
      </c>
      <c r="I1445" t="s">
        <v>121</v>
      </c>
    </row>
    <row r="1446" spans="1:24" ht="17.25" customHeight="1" x14ac:dyDescent="0.25">
      <c r="A1446">
        <v>339591</v>
      </c>
      <c r="B1446" t="s">
        <v>3191</v>
      </c>
      <c r="C1446" t="s">
        <v>258</v>
      </c>
      <c r="D1446" t="s">
        <v>358</v>
      </c>
      <c r="I1446" t="s">
        <v>121</v>
      </c>
    </row>
    <row r="1447" spans="1:24" ht="17.25" customHeight="1" x14ac:dyDescent="0.25">
      <c r="A1447">
        <v>339593</v>
      </c>
      <c r="B1447" t="s">
        <v>3193</v>
      </c>
      <c r="C1447" t="s">
        <v>334</v>
      </c>
      <c r="D1447" t="s">
        <v>332</v>
      </c>
      <c r="I1447" t="s">
        <v>121</v>
      </c>
    </row>
    <row r="1448" spans="1:24" ht="17.25" customHeight="1" x14ac:dyDescent="0.25">
      <c r="A1448">
        <v>339597</v>
      </c>
      <c r="B1448" t="s">
        <v>2612</v>
      </c>
      <c r="C1448" t="s">
        <v>262</v>
      </c>
      <c r="D1448" t="s">
        <v>976</v>
      </c>
      <c r="E1448" t="s">
        <v>89</v>
      </c>
      <c r="F1448">
        <v>35465</v>
      </c>
      <c r="G1448" t="s">
        <v>31</v>
      </c>
      <c r="H1448" t="s">
        <v>29</v>
      </c>
      <c r="I1448" t="s">
        <v>121</v>
      </c>
      <c r="J1448" t="s">
        <v>27</v>
      </c>
      <c r="K1448">
        <v>1994</v>
      </c>
      <c r="L1448" t="s">
        <v>31</v>
      </c>
    </row>
    <row r="1449" spans="1:24" ht="17.25" customHeight="1" x14ac:dyDescent="0.25">
      <c r="A1449">
        <v>339626</v>
      </c>
      <c r="B1449" t="s">
        <v>3677</v>
      </c>
      <c r="C1449" t="s">
        <v>326</v>
      </c>
      <c r="D1449" t="s">
        <v>742</v>
      </c>
      <c r="I1449" t="s">
        <v>121</v>
      </c>
    </row>
    <row r="1450" spans="1:24" ht="17.25" customHeight="1" x14ac:dyDescent="0.25">
      <c r="A1450">
        <v>339628</v>
      </c>
      <c r="B1450" t="s">
        <v>3676</v>
      </c>
      <c r="C1450" t="s">
        <v>242</v>
      </c>
      <c r="D1450" t="s">
        <v>834</v>
      </c>
      <c r="I1450" t="s">
        <v>121</v>
      </c>
    </row>
    <row r="1451" spans="1:24" ht="17.25" customHeight="1" x14ac:dyDescent="0.25">
      <c r="A1451">
        <v>339629</v>
      </c>
      <c r="B1451" t="s">
        <v>3675</v>
      </c>
      <c r="C1451" t="s">
        <v>242</v>
      </c>
      <c r="D1451" t="s">
        <v>283</v>
      </c>
      <c r="I1451" t="s">
        <v>121</v>
      </c>
    </row>
    <row r="1452" spans="1:24" ht="17.25" customHeight="1" x14ac:dyDescent="0.25">
      <c r="A1452">
        <v>339630</v>
      </c>
      <c r="B1452" t="s">
        <v>3674</v>
      </c>
      <c r="C1452" t="s">
        <v>3669</v>
      </c>
      <c r="D1452" t="s">
        <v>247</v>
      </c>
      <c r="I1452" t="s">
        <v>121</v>
      </c>
    </row>
    <row r="1453" spans="1:24" ht="17.25" customHeight="1" x14ac:dyDescent="0.25">
      <c r="A1453">
        <v>339631</v>
      </c>
      <c r="B1453" t="s">
        <v>3673</v>
      </c>
      <c r="C1453" t="s">
        <v>916</v>
      </c>
      <c r="D1453" t="s">
        <v>366</v>
      </c>
      <c r="I1453" t="s">
        <v>121</v>
      </c>
    </row>
    <row r="1454" spans="1:24" ht="17.25" customHeight="1" x14ac:dyDescent="0.25">
      <c r="A1454">
        <v>339632</v>
      </c>
      <c r="B1454" t="s">
        <v>3672</v>
      </c>
      <c r="C1454" t="s">
        <v>753</v>
      </c>
      <c r="D1454" t="s">
        <v>309</v>
      </c>
      <c r="I1454" t="s">
        <v>121</v>
      </c>
    </row>
    <row r="1455" spans="1:24" ht="17.25" customHeight="1" x14ac:dyDescent="0.25">
      <c r="A1455">
        <v>339634</v>
      </c>
      <c r="B1455" t="s">
        <v>3671</v>
      </c>
      <c r="C1455" t="s">
        <v>242</v>
      </c>
      <c r="D1455" t="s">
        <v>245</v>
      </c>
      <c r="I1455" t="s">
        <v>121</v>
      </c>
    </row>
    <row r="1456" spans="1:24" ht="17.25" customHeight="1" x14ac:dyDescent="0.25">
      <c r="A1456">
        <v>339635</v>
      </c>
      <c r="B1456" t="s">
        <v>3670</v>
      </c>
      <c r="C1456" t="s">
        <v>1447</v>
      </c>
      <c r="D1456" t="s">
        <v>1581</v>
      </c>
      <c r="I1456" t="s">
        <v>121</v>
      </c>
    </row>
    <row r="1457" spans="1:9" ht="17.25" customHeight="1" x14ac:dyDescent="0.25">
      <c r="A1457">
        <v>339636</v>
      </c>
      <c r="B1457" t="s">
        <v>3668</v>
      </c>
      <c r="C1457" t="s">
        <v>3669</v>
      </c>
      <c r="D1457" t="s">
        <v>797</v>
      </c>
      <c r="I1457" t="s">
        <v>121</v>
      </c>
    </row>
    <row r="1458" spans="1:9" ht="17.25" customHeight="1" x14ac:dyDescent="0.25">
      <c r="A1458">
        <v>339637</v>
      </c>
      <c r="B1458" t="s">
        <v>3667</v>
      </c>
      <c r="C1458" t="s">
        <v>343</v>
      </c>
      <c r="D1458" t="s">
        <v>504</v>
      </c>
      <c r="I1458" t="s">
        <v>121</v>
      </c>
    </row>
    <row r="1459" spans="1:9" ht="17.25" customHeight="1" x14ac:dyDescent="0.25">
      <c r="A1459">
        <v>339638</v>
      </c>
      <c r="B1459" t="s">
        <v>3666</v>
      </c>
      <c r="C1459" t="s">
        <v>365</v>
      </c>
      <c r="D1459" t="s">
        <v>907</v>
      </c>
      <c r="I1459" t="s">
        <v>121</v>
      </c>
    </row>
    <row r="1460" spans="1:9" ht="17.25" customHeight="1" x14ac:dyDescent="0.25">
      <c r="A1460">
        <v>339639</v>
      </c>
      <c r="B1460" t="s">
        <v>3665</v>
      </c>
      <c r="C1460" t="s">
        <v>233</v>
      </c>
      <c r="D1460" t="s">
        <v>366</v>
      </c>
      <c r="I1460" t="s">
        <v>121</v>
      </c>
    </row>
    <row r="1461" spans="1:9" ht="17.25" customHeight="1" x14ac:dyDescent="0.25">
      <c r="A1461">
        <v>339640</v>
      </c>
      <c r="B1461" t="s">
        <v>3168</v>
      </c>
      <c r="C1461" t="s">
        <v>664</v>
      </c>
      <c r="D1461" t="s">
        <v>417</v>
      </c>
      <c r="I1461" t="s">
        <v>121</v>
      </c>
    </row>
    <row r="1462" spans="1:9" ht="17.25" customHeight="1" x14ac:dyDescent="0.25">
      <c r="A1462">
        <v>339641</v>
      </c>
      <c r="B1462" t="s">
        <v>3664</v>
      </c>
      <c r="C1462" t="s">
        <v>341</v>
      </c>
      <c r="D1462" t="s">
        <v>388</v>
      </c>
      <c r="I1462" t="s">
        <v>121</v>
      </c>
    </row>
    <row r="1463" spans="1:9" ht="17.25" customHeight="1" x14ac:dyDescent="0.25">
      <c r="A1463">
        <v>339642</v>
      </c>
      <c r="B1463" t="s">
        <v>3662</v>
      </c>
      <c r="C1463" t="s">
        <v>3663</v>
      </c>
      <c r="D1463" t="s">
        <v>317</v>
      </c>
      <c r="I1463" t="s">
        <v>121</v>
      </c>
    </row>
    <row r="1464" spans="1:9" ht="17.25" customHeight="1" x14ac:dyDescent="0.25">
      <c r="A1464">
        <v>339643</v>
      </c>
      <c r="B1464" t="s">
        <v>3661</v>
      </c>
      <c r="C1464" t="s">
        <v>991</v>
      </c>
      <c r="D1464" t="s">
        <v>277</v>
      </c>
      <c r="I1464" t="s">
        <v>121</v>
      </c>
    </row>
    <row r="1465" spans="1:9" ht="17.25" customHeight="1" x14ac:dyDescent="0.25">
      <c r="A1465">
        <v>339644</v>
      </c>
      <c r="B1465" t="s">
        <v>3660</v>
      </c>
      <c r="C1465" t="s">
        <v>341</v>
      </c>
      <c r="D1465" t="s">
        <v>713</v>
      </c>
      <c r="I1465" t="s">
        <v>121</v>
      </c>
    </row>
    <row r="1466" spans="1:9" ht="17.25" customHeight="1" x14ac:dyDescent="0.25">
      <c r="A1466">
        <v>339645</v>
      </c>
      <c r="B1466" t="s">
        <v>3659</v>
      </c>
      <c r="C1466" t="s">
        <v>905</v>
      </c>
      <c r="D1466" t="s">
        <v>951</v>
      </c>
      <c r="I1466" t="s">
        <v>121</v>
      </c>
    </row>
    <row r="1467" spans="1:9" ht="17.25" customHeight="1" x14ac:dyDescent="0.25">
      <c r="A1467">
        <v>339647</v>
      </c>
      <c r="B1467" t="s">
        <v>3658</v>
      </c>
      <c r="C1467" t="s">
        <v>238</v>
      </c>
      <c r="D1467" t="s">
        <v>805</v>
      </c>
      <c r="I1467" t="s">
        <v>121</v>
      </c>
    </row>
    <row r="1468" spans="1:9" ht="17.25" customHeight="1" x14ac:dyDescent="0.25">
      <c r="A1468">
        <v>339648</v>
      </c>
      <c r="B1468" t="s">
        <v>3657</v>
      </c>
      <c r="C1468" t="s">
        <v>542</v>
      </c>
      <c r="D1468" t="s">
        <v>530</v>
      </c>
      <c r="I1468" t="s">
        <v>121</v>
      </c>
    </row>
    <row r="1469" spans="1:9" ht="17.25" customHeight="1" x14ac:dyDescent="0.25">
      <c r="A1469">
        <v>339649</v>
      </c>
      <c r="B1469" t="s">
        <v>3656</v>
      </c>
      <c r="C1469" t="s">
        <v>326</v>
      </c>
      <c r="D1469" t="s">
        <v>2141</v>
      </c>
      <c r="I1469" t="s">
        <v>121</v>
      </c>
    </row>
    <row r="1470" spans="1:9" ht="17.25" customHeight="1" x14ac:dyDescent="0.25">
      <c r="A1470">
        <v>339651</v>
      </c>
      <c r="B1470" t="s">
        <v>3655</v>
      </c>
      <c r="C1470" t="s">
        <v>2334</v>
      </c>
      <c r="D1470" t="s">
        <v>630</v>
      </c>
      <c r="I1470" t="s">
        <v>121</v>
      </c>
    </row>
    <row r="1471" spans="1:9" ht="17.25" customHeight="1" x14ac:dyDescent="0.25">
      <c r="A1471">
        <v>339653</v>
      </c>
      <c r="B1471" t="s">
        <v>3654</v>
      </c>
      <c r="C1471" t="s">
        <v>262</v>
      </c>
      <c r="D1471" t="s">
        <v>307</v>
      </c>
      <c r="I1471" t="s">
        <v>121</v>
      </c>
    </row>
    <row r="1472" spans="1:9" ht="17.25" customHeight="1" x14ac:dyDescent="0.25">
      <c r="A1472">
        <v>339655</v>
      </c>
      <c r="B1472" t="s">
        <v>3653</v>
      </c>
      <c r="C1472" t="s">
        <v>291</v>
      </c>
      <c r="D1472" t="s">
        <v>277</v>
      </c>
      <c r="I1472" t="s">
        <v>121</v>
      </c>
    </row>
    <row r="1473" spans="1:9" ht="17.25" customHeight="1" x14ac:dyDescent="0.25">
      <c r="A1473">
        <v>339657</v>
      </c>
      <c r="B1473" t="s">
        <v>3652</v>
      </c>
      <c r="C1473" t="s">
        <v>849</v>
      </c>
      <c r="D1473" t="s">
        <v>338</v>
      </c>
      <c r="I1473" t="s">
        <v>121</v>
      </c>
    </row>
    <row r="1474" spans="1:9" ht="17.25" customHeight="1" x14ac:dyDescent="0.25">
      <c r="A1474">
        <v>339658</v>
      </c>
      <c r="B1474" t="s">
        <v>3650</v>
      </c>
      <c r="C1474" t="s">
        <v>242</v>
      </c>
      <c r="D1474" t="s">
        <v>3651</v>
      </c>
      <c r="I1474" t="s">
        <v>121</v>
      </c>
    </row>
    <row r="1475" spans="1:9" ht="17.25" customHeight="1" x14ac:dyDescent="0.25">
      <c r="A1475">
        <v>339660</v>
      </c>
      <c r="B1475" t="s">
        <v>3649</v>
      </c>
      <c r="C1475" t="s">
        <v>554</v>
      </c>
      <c r="D1475" t="s">
        <v>1814</v>
      </c>
      <c r="I1475" t="s">
        <v>121</v>
      </c>
    </row>
    <row r="1476" spans="1:9" ht="17.25" customHeight="1" x14ac:dyDescent="0.25">
      <c r="A1476">
        <v>339661</v>
      </c>
      <c r="B1476" t="s">
        <v>3648</v>
      </c>
      <c r="C1476" t="s">
        <v>265</v>
      </c>
      <c r="D1476" t="s">
        <v>366</v>
      </c>
      <c r="I1476" t="s">
        <v>121</v>
      </c>
    </row>
    <row r="1477" spans="1:9" ht="17.25" customHeight="1" x14ac:dyDescent="0.25">
      <c r="A1477">
        <v>339662</v>
      </c>
      <c r="B1477" t="s">
        <v>3647</v>
      </c>
      <c r="C1477" t="s">
        <v>225</v>
      </c>
      <c r="D1477" t="s">
        <v>509</v>
      </c>
      <c r="I1477" t="s">
        <v>121</v>
      </c>
    </row>
    <row r="1478" spans="1:9" ht="17.25" customHeight="1" x14ac:dyDescent="0.25">
      <c r="A1478">
        <v>339663</v>
      </c>
      <c r="B1478" t="s">
        <v>3646</v>
      </c>
      <c r="C1478" t="s">
        <v>258</v>
      </c>
      <c r="D1478" t="s">
        <v>3177</v>
      </c>
      <c r="I1478" t="s">
        <v>121</v>
      </c>
    </row>
    <row r="1479" spans="1:9" ht="17.25" customHeight="1" x14ac:dyDescent="0.25">
      <c r="A1479">
        <v>339664</v>
      </c>
      <c r="B1479" t="s">
        <v>3645</v>
      </c>
      <c r="C1479" t="s">
        <v>225</v>
      </c>
      <c r="D1479" t="s">
        <v>373</v>
      </c>
      <c r="I1479" t="s">
        <v>121</v>
      </c>
    </row>
    <row r="1480" spans="1:9" ht="17.25" customHeight="1" x14ac:dyDescent="0.25">
      <c r="A1480">
        <v>339667</v>
      </c>
      <c r="B1480" t="s">
        <v>3643</v>
      </c>
      <c r="C1480" t="s">
        <v>271</v>
      </c>
      <c r="D1480" t="s">
        <v>254</v>
      </c>
      <c r="I1480" t="s">
        <v>121</v>
      </c>
    </row>
    <row r="1481" spans="1:9" ht="17.25" customHeight="1" x14ac:dyDescent="0.25">
      <c r="A1481">
        <v>339669</v>
      </c>
      <c r="B1481" t="s">
        <v>3641</v>
      </c>
      <c r="C1481" t="s">
        <v>326</v>
      </c>
      <c r="D1481" t="s">
        <v>3642</v>
      </c>
      <c r="I1481" t="s">
        <v>121</v>
      </c>
    </row>
    <row r="1482" spans="1:9" ht="17.25" customHeight="1" x14ac:dyDescent="0.25">
      <c r="A1482">
        <v>339670</v>
      </c>
      <c r="B1482" t="s">
        <v>3639</v>
      </c>
      <c r="C1482" t="s">
        <v>3181</v>
      </c>
      <c r="D1482" t="s">
        <v>3640</v>
      </c>
      <c r="I1482" t="s">
        <v>121</v>
      </c>
    </row>
    <row r="1483" spans="1:9" ht="17.25" customHeight="1" x14ac:dyDescent="0.25">
      <c r="A1483">
        <v>339671</v>
      </c>
      <c r="B1483" t="s">
        <v>3637</v>
      </c>
      <c r="C1483" t="s">
        <v>878</v>
      </c>
      <c r="D1483" t="s">
        <v>3638</v>
      </c>
      <c r="I1483" t="s">
        <v>121</v>
      </c>
    </row>
    <row r="1484" spans="1:9" ht="17.25" customHeight="1" x14ac:dyDescent="0.25">
      <c r="A1484">
        <v>339672</v>
      </c>
      <c r="B1484" t="s">
        <v>3636</v>
      </c>
      <c r="C1484" t="s">
        <v>883</v>
      </c>
      <c r="D1484" t="s">
        <v>322</v>
      </c>
      <c r="I1484" t="s">
        <v>121</v>
      </c>
    </row>
    <row r="1485" spans="1:9" ht="17.25" customHeight="1" x14ac:dyDescent="0.25">
      <c r="A1485">
        <v>339673</v>
      </c>
      <c r="B1485" t="s">
        <v>3635</v>
      </c>
      <c r="C1485" t="s">
        <v>349</v>
      </c>
      <c r="D1485" t="s">
        <v>403</v>
      </c>
      <c r="I1485" t="s">
        <v>121</v>
      </c>
    </row>
    <row r="1486" spans="1:9" ht="17.25" customHeight="1" x14ac:dyDescent="0.25">
      <c r="A1486">
        <v>339674</v>
      </c>
      <c r="B1486" t="s">
        <v>3633</v>
      </c>
      <c r="C1486" t="s">
        <v>3634</v>
      </c>
      <c r="D1486" t="s">
        <v>611</v>
      </c>
      <c r="I1486" t="s">
        <v>121</v>
      </c>
    </row>
    <row r="1487" spans="1:9" ht="17.25" customHeight="1" x14ac:dyDescent="0.25">
      <c r="A1487">
        <v>339675</v>
      </c>
      <c r="B1487" t="s">
        <v>3632</v>
      </c>
      <c r="C1487" t="s">
        <v>362</v>
      </c>
      <c r="D1487" t="s">
        <v>223</v>
      </c>
      <c r="I1487" t="s">
        <v>121</v>
      </c>
    </row>
    <row r="1488" spans="1:9" ht="17.25" customHeight="1" x14ac:dyDescent="0.25">
      <c r="A1488">
        <v>339676</v>
      </c>
      <c r="B1488" t="s">
        <v>3631</v>
      </c>
      <c r="C1488" t="s">
        <v>489</v>
      </c>
      <c r="D1488" t="s">
        <v>372</v>
      </c>
      <c r="I1488" t="s">
        <v>121</v>
      </c>
    </row>
    <row r="1489" spans="1:9" ht="17.25" customHeight="1" x14ac:dyDescent="0.25">
      <c r="A1489">
        <v>339677</v>
      </c>
      <c r="B1489" t="s">
        <v>3630</v>
      </c>
      <c r="C1489" t="s">
        <v>262</v>
      </c>
      <c r="D1489" t="s">
        <v>901</v>
      </c>
      <c r="I1489" t="s">
        <v>121</v>
      </c>
    </row>
    <row r="1490" spans="1:9" ht="17.25" customHeight="1" x14ac:dyDescent="0.25">
      <c r="A1490">
        <v>339678</v>
      </c>
      <c r="B1490" t="s">
        <v>3629</v>
      </c>
      <c r="C1490" t="s">
        <v>616</v>
      </c>
      <c r="D1490" t="s">
        <v>416</v>
      </c>
      <c r="I1490" t="s">
        <v>121</v>
      </c>
    </row>
    <row r="1491" spans="1:9" ht="17.25" customHeight="1" x14ac:dyDescent="0.25">
      <c r="A1491">
        <v>339679</v>
      </c>
      <c r="B1491" t="s">
        <v>3628</v>
      </c>
      <c r="C1491" t="s">
        <v>242</v>
      </c>
      <c r="D1491" t="s">
        <v>538</v>
      </c>
      <c r="I1491" t="s">
        <v>121</v>
      </c>
    </row>
    <row r="1492" spans="1:9" ht="17.25" customHeight="1" x14ac:dyDescent="0.25">
      <c r="A1492">
        <v>339681</v>
      </c>
      <c r="B1492" t="s">
        <v>3627</v>
      </c>
      <c r="C1492" t="s">
        <v>3178</v>
      </c>
      <c r="D1492" t="s">
        <v>662</v>
      </c>
      <c r="I1492" t="s">
        <v>121</v>
      </c>
    </row>
    <row r="1493" spans="1:9" ht="17.25" customHeight="1" x14ac:dyDescent="0.25">
      <c r="A1493">
        <v>339682</v>
      </c>
      <c r="B1493" t="s">
        <v>3186</v>
      </c>
      <c r="C1493" t="s">
        <v>262</v>
      </c>
      <c r="D1493" t="s">
        <v>223</v>
      </c>
      <c r="I1493" t="s">
        <v>121</v>
      </c>
    </row>
    <row r="1494" spans="1:9" ht="17.25" customHeight="1" x14ac:dyDescent="0.25">
      <c r="A1494">
        <v>339684</v>
      </c>
      <c r="B1494" t="s">
        <v>3623</v>
      </c>
      <c r="C1494" t="s">
        <v>299</v>
      </c>
      <c r="D1494" t="s">
        <v>3624</v>
      </c>
      <c r="I1494" t="s">
        <v>121</v>
      </c>
    </row>
    <row r="1495" spans="1:9" ht="17.25" customHeight="1" x14ac:dyDescent="0.25">
      <c r="A1495">
        <v>339685</v>
      </c>
      <c r="B1495" t="s">
        <v>3622</v>
      </c>
      <c r="C1495" t="s">
        <v>624</v>
      </c>
      <c r="D1495" t="s">
        <v>1111</v>
      </c>
      <c r="I1495" t="s">
        <v>121</v>
      </c>
    </row>
    <row r="1496" spans="1:9" ht="17.25" customHeight="1" x14ac:dyDescent="0.25">
      <c r="A1496">
        <v>339686</v>
      </c>
      <c r="B1496" t="s">
        <v>3621</v>
      </c>
      <c r="C1496" t="s">
        <v>265</v>
      </c>
      <c r="D1496" t="s">
        <v>828</v>
      </c>
      <c r="I1496" t="s">
        <v>121</v>
      </c>
    </row>
    <row r="1497" spans="1:9" ht="17.25" customHeight="1" x14ac:dyDescent="0.25">
      <c r="A1497">
        <v>339687</v>
      </c>
      <c r="B1497" t="s">
        <v>3620</v>
      </c>
      <c r="C1497" t="s">
        <v>225</v>
      </c>
      <c r="D1497" t="s">
        <v>477</v>
      </c>
      <c r="I1497" t="s">
        <v>121</v>
      </c>
    </row>
    <row r="1498" spans="1:9" ht="17.25" customHeight="1" x14ac:dyDescent="0.25">
      <c r="A1498">
        <v>339688</v>
      </c>
      <c r="B1498" t="s">
        <v>3619</v>
      </c>
      <c r="C1498" t="s">
        <v>341</v>
      </c>
      <c r="D1498" t="s">
        <v>937</v>
      </c>
      <c r="I1498" t="s">
        <v>121</v>
      </c>
    </row>
    <row r="1499" spans="1:9" ht="17.25" customHeight="1" x14ac:dyDescent="0.25">
      <c r="A1499">
        <v>339689</v>
      </c>
      <c r="B1499" t="s">
        <v>3618</v>
      </c>
      <c r="C1499" t="s">
        <v>356</v>
      </c>
      <c r="D1499" t="s">
        <v>353</v>
      </c>
      <c r="I1499" t="s">
        <v>121</v>
      </c>
    </row>
    <row r="1500" spans="1:9" ht="17.25" customHeight="1" x14ac:dyDescent="0.25">
      <c r="A1500">
        <v>339690</v>
      </c>
      <c r="B1500" t="s">
        <v>3617</v>
      </c>
      <c r="C1500" t="s">
        <v>624</v>
      </c>
      <c r="D1500" t="s">
        <v>245</v>
      </c>
      <c r="I1500" t="s">
        <v>121</v>
      </c>
    </row>
    <row r="1501" spans="1:9" ht="17.25" customHeight="1" x14ac:dyDescent="0.25">
      <c r="A1501">
        <v>339691</v>
      </c>
      <c r="B1501" t="s">
        <v>3616</v>
      </c>
      <c r="C1501" t="s">
        <v>311</v>
      </c>
      <c r="D1501" t="s">
        <v>504</v>
      </c>
      <c r="I1501" t="s">
        <v>121</v>
      </c>
    </row>
    <row r="1502" spans="1:9" ht="17.25" customHeight="1" x14ac:dyDescent="0.25">
      <c r="A1502">
        <v>339692</v>
      </c>
      <c r="B1502" t="s">
        <v>3615</v>
      </c>
      <c r="C1502" t="s">
        <v>303</v>
      </c>
      <c r="D1502" t="s">
        <v>556</v>
      </c>
      <c r="I1502" t="s">
        <v>121</v>
      </c>
    </row>
    <row r="1503" spans="1:9" ht="17.25" customHeight="1" x14ac:dyDescent="0.25">
      <c r="A1503">
        <v>339693</v>
      </c>
      <c r="B1503" t="s">
        <v>3614</v>
      </c>
      <c r="C1503" t="s">
        <v>334</v>
      </c>
      <c r="D1503" t="s">
        <v>907</v>
      </c>
      <c r="I1503" t="s">
        <v>121</v>
      </c>
    </row>
    <row r="1504" spans="1:9" ht="17.25" customHeight="1" x14ac:dyDescent="0.25">
      <c r="A1504">
        <v>339694</v>
      </c>
      <c r="B1504" t="s">
        <v>3613</v>
      </c>
      <c r="C1504" t="s">
        <v>753</v>
      </c>
      <c r="D1504" t="s">
        <v>520</v>
      </c>
      <c r="I1504" t="s">
        <v>121</v>
      </c>
    </row>
    <row r="1505" spans="1:9" ht="17.25" customHeight="1" x14ac:dyDescent="0.25">
      <c r="A1505">
        <v>339695</v>
      </c>
      <c r="B1505" t="s">
        <v>3612</v>
      </c>
      <c r="C1505" t="s">
        <v>952</v>
      </c>
      <c r="D1505" t="s">
        <v>417</v>
      </c>
      <c r="I1505" t="s">
        <v>121</v>
      </c>
    </row>
    <row r="1506" spans="1:9" ht="17.25" customHeight="1" x14ac:dyDescent="0.25">
      <c r="A1506">
        <v>339696</v>
      </c>
      <c r="B1506" t="s">
        <v>3611</v>
      </c>
      <c r="C1506" t="s">
        <v>286</v>
      </c>
      <c r="D1506" t="s">
        <v>413</v>
      </c>
      <c r="I1506" t="s">
        <v>121</v>
      </c>
    </row>
    <row r="1507" spans="1:9" ht="17.25" customHeight="1" x14ac:dyDescent="0.25">
      <c r="A1507">
        <v>339698</v>
      </c>
      <c r="B1507" t="s">
        <v>3609</v>
      </c>
      <c r="C1507" t="s">
        <v>3610</v>
      </c>
      <c r="D1507" t="s">
        <v>747</v>
      </c>
      <c r="I1507" t="s">
        <v>121</v>
      </c>
    </row>
    <row r="1508" spans="1:9" ht="17.25" customHeight="1" x14ac:dyDescent="0.25">
      <c r="A1508">
        <v>339701</v>
      </c>
      <c r="B1508" t="s">
        <v>3608</v>
      </c>
      <c r="C1508" t="s">
        <v>242</v>
      </c>
      <c r="D1508" t="s">
        <v>764</v>
      </c>
      <c r="I1508" t="s">
        <v>121</v>
      </c>
    </row>
    <row r="1509" spans="1:9" ht="17.25" customHeight="1" x14ac:dyDescent="0.25">
      <c r="A1509">
        <v>339702</v>
      </c>
      <c r="B1509" t="s">
        <v>3607</v>
      </c>
      <c r="C1509" t="s">
        <v>576</v>
      </c>
      <c r="D1509" t="s">
        <v>779</v>
      </c>
      <c r="I1509" t="s">
        <v>121</v>
      </c>
    </row>
    <row r="1510" spans="1:9" ht="17.25" customHeight="1" x14ac:dyDescent="0.25">
      <c r="A1510">
        <v>339704</v>
      </c>
      <c r="B1510" t="s">
        <v>3606</v>
      </c>
      <c r="C1510" t="s">
        <v>225</v>
      </c>
      <c r="D1510" t="s">
        <v>295</v>
      </c>
      <c r="I1510" t="s">
        <v>121</v>
      </c>
    </row>
    <row r="1511" spans="1:9" ht="17.25" customHeight="1" x14ac:dyDescent="0.25">
      <c r="A1511">
        <v>339706</v>
      </c>
      <c r="B1511" t="s">
        <v>3604</v>
      </c>
      <c r="C1511" t="s">
        <v>334</v>
      </c>
      <c r="D1511" t="s">
        <v>3605</v>
      </c>
      <c r="I1511" t="s">
        <v>121</v>
      </c>
    </row>
    <row r="1512" spans="1:9" ht="17.25" customHeight="1" x14ac:dyDescent="0.25">
      <c r="A1512">
        <v>339707</v>
      </c>
      <c r="B1512" t="s">
        <v>3602</v>
      </c>
      <c r="C1512" t="s">
        <v>415</v>
      </c>
      <c r="D1512" t="s">
        <v>3603</v>
      </c>
      <c r="I1512" t="s">
        <v>121</v>
      </c>
    </row>
    <row r="1513" spans="1:9" ht="17.25" customHeight="1" x14ac:dyDescent="0.25">
      <c r="A1513">
        <v>339708</v>
      </c>
      <c r="B1513" t="s">
        <v>1635</v>
      </c>
      <c r="C1513" t="s">
        <v>341</v>
      </c>
      <c r="D1513" t="s">
        <v>245</v>
      </c>
      <c r="I1513" t="s">
        <v>121</v>
      </c>
    </row>
    <row r="1514" spans="1:9" ht="17.25" customHeight="1" x14ac:dyDescent="0.25">
      <c r="A1514">
        <v>339709</v>
      </c>
      <c r="B1514" t="s">
        <v>3601</v>
      </c>
      <c r="C1514" t="s">
        <v>242</v>
      </c>
      <c r="D1514" t="s">
        <v>355</v>
      </c>
      <c r="I1514" t="s">
        <v>121</v>
      </c>
    </row>
    <row r="1515" spans="1:9" ht="17.25" customHeight="1" x14ac:dyDescent="0.25">
      <c r="A1515">
        <v>339710</v>
      </c>
      <c r="B1515" t="s">
        <v>3600</v>
      </c>
      <c r="C1515" t="s">
        <v>258</v>
      </c>
      <c r="D1515" t="s">
        <v>245</v>
      </c>
      <c r="I1515" t="s">
        <v>121</v>
      </c>
    </row>
    <row r="1516" spans="1:9" ht="17.25" customHeight="1" x14ac:dyDescent="0.25">
      <c r="A1516">
        <v>339711</v>
      </c>
      <c r="B1516" t="s">
        <v>3599</v>
      </c>
      <c r="C1516" t="s">
        <v>258</v>
      </c>
      <c r="D1516" t="s">
        <v>2147</v>
      </c>
      <c r="I1516" t="s">
        <v>121</v>
      </c>
    </row>
    <row r="1517" spans="1:9" ht="17.25" customHeight="1" x14ac:dyDescent="0.25">
      <c r="A1517">
        <v>339712</v>
      </c>
      <c r="B1517" t="s">
        <v>3598</v>
      </c>
      <c r="C1517" t="s">
        <v>275</v>
      </c>
      <c r="D1517" t="s">
        <v>235</v>
      </c>
      <c r="I1517" t="s">
        <v>121</v>
      </c>
    </row>
    <row r="1518" spans="1:9" ht="17.25" customHeight="1" x14ac:dyDescent="0.25">
      <c r="A1518">
        <v>339714</v>
      </c>
      <c r="B1518" t="s">
        <v>3597</v>
      </c>
      <c r="C1518" t="s">
        <v>242</v>
      </c>
      <c r="D1518" t="s">
        <v>249</v>
      </c>
      <c r="I1518" t="s">
        <v>121</v>
      </c>
    </row>
    <row r="1519" spans="1:9" ht="17.25" customHeight="1" x14ac:dyDescent="0.25">
      <c r="A1519">
        <v>339715</v>
      </c>
      <c r="B1519" t="s">
        <v>3595</v>
      </c>
      <c r="C1519" t="s">
        <v>592</v>
      </c>
      <c r="D1519" t="s">
        <v>3596</v>
      </c>
      <c r="I1519" t="s">
        <v>121</v>
      </c>
    </row>
    <row r="1520" spans="1:9" ht="17.25" customHeight="1" x14ac:dyDescent="0.25">
      <c r="A1520">
        <v>339717</v>
      </c>
      <c r="B1520" t="s">
        <v>3594</v>
      </c>
      <c r="C1520" t="s">
        <v>494</v>
      </c>
      <c r="D1520" t="s">
        <v>226</v>
      </c>
      <c r="I1520" t="s">
        <v>121</v>
      </c>
    </row>
    <row r="1521" spans="1:9" ht="17.25" customHeight="1" x14ac:dyDescent="0.25">
      <c r="A1521">
        <v>339718</v>
      </c>
      <c r="B1521" t="s">
        <v>3593</v>
      </c>
      <c r="C1521" t="s">
        <v>271</v>
      </c>
      <c r="D1521" t="s">
        <v>556</v>
      </c>
      <c r="I1521" t="s">
        <v>121</v>
      </c>
    </row>
    <row r="1522" spans="1:9" ht="17.25" customHeight="1" x14ac:dyDescent="0.25">
      <c r="A1522">
        <v>339719</v>
      </c>
      <c r="B1522" t="s">
        <v>3592</v>
      </c>
      <c r="C1522" t="s">
        <v>505</v>
      </c>
      <c r="D1522" t="s">
        <v>223</v>
      </c>
      <c r="I1522" t="s">
        <v>121</v>
      </c>
    </row>
    <row r="1523" spans="1:9" ht="17.25" customHeight="1" x14ac:dyDescent="0.25">
      <c r="A1523">
        <v>339721</v>
      </c>
      <c r="B1523" t="s">
        <v>3591</v>
      </c>
      <c r="C1523" t="s">
        <v>624</v>
      </c>
      <c r="D1523" t="s">
        <v>288</v>
      </c>
      <c r="I1523" t="s">
        <v>121</v>
      </c>
    </row>
    <row r="1524" spans="1:9" ht="17.25" customHeight="1" x14ac:dyDescent="0.25">
      <c r="A1524">
        <v>339722</v>
      </c>
      <c r="B1524" t="s">
        <v>3589</v>
      </c>
      <c r="C1524" t="s">
        <v>233</v>
      </c>
      <c r="D1524" t="s">
        <v>3590</v>
      </c>
      <c r="I1524" t="s">
        <v>121</v>
      </c>
    </row>
    <row r="1525" spans="1:9" ht="17.25" customHeight="1" x14ac:dyDescent="0.25">
      <c r="A1525">
        <v>339723</v>
      </c>
      <c r="B1525" t="s">
        <v>3588</v>
      </c>
      <c r="C1525" t="s">
        <v>222</v>
      </c>
      <c r="D1525" t="s">
        <v>344</v>
      </c>
      <c r="I1525" t="s">
        <v>121</v>
      </c>
    </row>
    <row r="1526" spans="1:9" ht="17.25" customHeight="1" x14ac:dyDescent="0.25">
      <c r="A1526">
        <v>339724</v>
      </c>
      <c r="B1526" t="s">
        <v>3587</v>
      </c>
      <c r="C1526" t="s">
        <v>258</v>
      </c>
      <c r="D1526" t="s">
        <v>3171</v>
      </c>
      <c r="I1526" t="s">
        <v>121</v>
      </c>
    </row>
    <row r="1527" spans="1:9" ht="17.25" customHeight="1" x14ac:dyDescent="0.25">
      <c r="A1527">
        <v>339725</v>
      </c>
      <c r="B1527" t="s">
        <v>3586</v>
      </c>
      <c r="C1527" t="s">
        <v>545</v>
      </c>
      <c r="D1527" t="s">
        <v>223</v>
      </c>
      <c r="I1527" t="s">
        <v>121</v>
      </c>
    </row>
    <row r="1528" spans="1:9" ht="17.25" customHeight="1" x14ac:dyDescent="0.25">
      <c r="A1528">
        <v>339726</v>
      </c>
      <c r="B1528" t="s">
        <v>3585</v>
      </c>
      <c r="C1528" t="s">
        <v>751</v>
      </c>
      <c r="D1528" t="s">
        <v>373</v>
      </c>
      <c r="I1528" t="s">
        <v>121</v>
      </c>
    </row>
    <row r="1529" spans="1:9" ht="17.25" customHeight="1" x14ac:dyDescent="0.25">
      <c r="A1529">
        <v>339727</v>
      </c>
      <c r="B1529" t="s">
        <v>3176</v>
      </c>
      <c r="C1529" t="s">
        <v>383</v>
      </c>
      <c r="D1529" t="s">
        <v>330</v>
      </c>
      <c r="I1529" t="s">
        <v>121</v>
      </c>
    </row>
    <row r="1530" spans="1:9" ht="17.25" customHeight="1" x14ac:dyDescent="0.25">
      <c r="A1530">
        <v>339728</v>
      </c>
      <c r="B1530" t="s">
        <v>3584</v>
      </c>
      <c r="C1530" t="s">
        <v>242</v>
      </c>
      <c r="D1530" t="s">
        <v>3016</v>
      </c>
      <c r="I1530" t="s">
        <v>121</v>
      </c>
    </row>
    <row r="1531" spans="1:9" ht="17.25" customHeight="1" x14ac:dyDescent="0.25">
      <c r="A1531">
        <v>339729</v>
      </c>
      <c r="B1531" t="s">
        <v>3582</v>
      </c>
      <c r="C1531" t="s">
        <v>3583</v>
      </c>
      <c r="D1531" t="s">
        <v>239</v>
      </c>
      <c r="I1531" t="s">
        <v>121</v>
      </c>
    </row>
    <row r="1532" spans="1:9" ht="17.25" customHeight="1" x14ac:dyDescent="0.25">
      <c r="A1532">
        <v>339730</v>
      </c>
      <c r="B1532" t="s">
        <v>3581</v>
      </c>
      <c r="C1532" t="s">
        <v>1251</v>
      </c>
      <c r="D1532" t="s">
        <v>588</v>
      </c>
      <c r="I1532" t="s">
        <v>121</v>
      </c>
    </row>
    <row r="1533" spans="1:9" ht="17.25" customHeight="1" x14ac:dyDescent="0.25">
      <c r="A1533">
        <v>339731</v>
      </c>
      <c r="B1533" t="s">
        <v>3580</v>
      </c>
      <c r="C1533" t="s">
        <v>637</v>
      </c>
      <c r="D1533" t="s">
        <v>420</v>
      </c>
      <c r="I1533" t="s">
        <v>121</v>
      </c>
    </row>
    <row r="1534" spans="1:9" ht="17.25" customHeight="1" x14ac:dyDescent="0.25">
      <c r="A1534">
        <v>339732</v>
      </c>
      <c r="B1534" t="s">
        <v>3579</v>
      </c>
      <c r="C1534" t="s">
        <v>387</v>
      </c>
      <c r="D1534" t="s">
        <v>902</v>
      </c>
      <c r="I1534" t="s">
        <v>121</v>
      </c>
    </row>
    <row r="1535" spans="1:9" ht="17.25" customHeight="1" x14ac:dyDescent="0.25">
      <c r="A1535">
        <v>339733</v>
      </c>
      <c r="B1535" t="s">
        <v>3578</v>
      </c>
      <c r="C1535" t="s">
        <v>242</v>
      </c>
      <c r="D1535" t="s">
        <v>261</v>
      </c>
      <c r="I1535" t="s">
        <v>121</v>
      </c>
    </row>
    <row r="1536" spans="1:9" ht="17.25" customHeight="1" x14ac:dyDescent="0.25">
      <c r="A1536">
        <v>339734</v>
      </c>
      <c r="B1536" t="s">
        <v>3577</v>
      </c>
      <c r="C1536" t="s">
        <v>374</v>
      </c>
      <c r="D1536" t="s">
        <v>641</v>
      </c>
      <c r="I1536" t="s">
        <v>121</v>
      </c>
    </row>
    <row r="1537" spans="1:9" ht="17.25" customHeight="1" x14ac:dyDescent="0.25">
      <c r="A1537">
        <v>339735</v>
      </c>
      <c r="B1537" t="s">
        <v>3576</v>
      </c>
      <c r="C1537" t="s">
        <v>448</v>
      </c>
      <c r="D1537" t="s">
        <v>783</v>
      </c>
      <c r="I1537" t="s">
        <v>121</v>
      </c>
    </row>
    <row r="1538" spans="1:9" ht="17.25" customHeight="1" x14ac:dyDescent="0.25">
      <c r="A1538">
        <v>339736</v>
      </c>
      <c r="B1538" t="s">
        <v>3575</v>
      </c>
      <c r="C1538" t="s">
        <v>376</v>
      </c>
      <c r="D1538" t="s">
        <v>235</v>
      </c>
      <c r="I1538" t="s">
        <v>121</v>
      </c>
    </row>
    <row r="1539" spans="1:9" ht="17.25" customHeight="1" x14ac:dyDescent="0.25">
      <c r="A1539">
        <v>339738</v>
      </c>
      <c r="B1539" t="s">
        <v>3574</v>
      </c>
      <c r="C1539" t="s">
        <v>714</v>
      </c>
      <c r="D1539" t="s">
        <v>1162</v>
      </c>
      <c r="I1539" t="s">
        <v>121</v>
      </c>
    </row>
    <row r="1540" spans="1:9" ht="17.25" customHeight="1" x14ac:dyDescent="0.25">
      <c r="A1540">
        <v>339739</v>
      </c>
      <c r="B1540" t="s">
        <v>3573</v>
      </c>
      <c r="C1540" t="s">
        <v>225</v>
      </c>
      <c r="D1540" t="s">
        <v>877</v>
      </c>
      <c r="I1540" t="s">
        <v>121</v>
      </c>
    </row>
    <row r="1541" spans="1:9" ht="17.25" customHeight="1" x14ac:dyDescent="0.25">
      <c r="A1541">
        <v>339740</v>
      </c>
      <c r="B1541" t="s">
        <v>3572</v>
      </c>
      <c r="C1541" t="s">
        <v>592</v>
      </c>
      <c r="D1541" t="s">
        <v>243</v>
      </c>
      <c r="I1541" t="s">
        <v>121</v>
      </c>
    </row>
    <row r="1542" spans="1:9" ht="17.25" customHeight="1" x14ac:dyDescent="0.25">
      <c r="A1542">
        <v>339741</v>
      </c>
      <c r="B1542" t="s">
        <v>3570</v>
      </c>
      <c r="C1542" t="s">
        <v>365</v>
      </c>
      <c r="D1542" t="s">
        <v>3571</v>
      </c>
      <c r="I1542" t="s">
        <v>121</v>
      </c>
    </row>
    <row r="1543" spans="1:9" ht="17.25" customHeight="1" x14ac:dyDescent="0.25">
      <c r="A1543">
        <v>339742</v>
      </c>
      <c r="B1543" t="s">
        <v>3569</v>
      </c>
      <c r="C1543" t="s">
        <v>334</v>
      </c>
      <c r="D1543" t="s">
        <v>373</v>
      </c>
      <c r="I1543" t="s">
        <v>121</v>
      </c>
    </row>
    <row r="1544" spans="1:9" ht="17.25" customHeight="1" x14ac:dyDescent="0.25">
      <c r="A1544">
        <v>339743</v>
      </c>
      <c r="B1544" t="s">
        <v>3568</v>
      </c>
      <c r="C1544" t="s">
        <v>275</v>
      </c>
      <c r="D1544" t="s">
        <v>253</v>
      </c>
      <c r="I1544" t="s">
        <v>121</v>
      </c>
    </row>
    <row r="1545" spans="1:9" ht="17.25" customHeight="1" x14ac:dyDescent="0.25">
      <c r="A1545">
        <v>339744</v>
      </c>
      <c r="B1545" t="s">
        <v>3565</v>
      </c>
      <c r="C1545" t="s">
        <v>3566</v>
      </c>
      <c r="D1545" t="s">
        <v>3567</v>
      </c>
      <c r="I1545" t="s">
        <v>121</v>
      </c>
    </row>
    <row r="1546" spans="1:9" ht="17.25" customHeight="1" x14ac:dyDescent="0.25">
      <c r="A1546">
        <v>339745</v>
      </c>
      <c r="B1546" t="s">
        <v>3564</v>
      </c>
      <c r="C1546" t="s">
        <v>242</v>
      </c>
      <c r="D1546" t="s">
        <v>684</v>
      </c>
      <c r="I1546" t="s">
        <v>121</v>
      </c>
    </row>
    <row r="1547" spans="1:9" ht="17.25" customHeight="1" x14ac:dyDescent="0.25">
      <c r="A1547">
        <v>339746</v>
      </c>
      <c r="B1547" t="s">
        <v>3563</v>
      </c>
      <c r="C1547" t="s">
        <v>1300</v>
      </c>
      <c r="D1547" t="s">
        <v>783</v>
      </c>
      <c r="I1547" t="s">
        <v>121</v>
      </c>
    </row>
    <row r="1548" spans="1:9" ht="17.25" customHeight="1" x14ac:dyDescent="0.25">
      <c r="A1548">
        <v>339747</v>
      </c>
      <c r="B1548" t="s">
        <v>3562</v>
      </c>
      <c r="C1548" t="s">
        <v>463</v>
      </c>
      <c r="D1548" t="s">
        <v>295</v>
      </c>
      <c r="I1548" t="s">
        <v>121</v>
      </c>
    </row>
    <row r="1549" spans="1:9" ht="17.25" customHeight="1" x14ac:dyDescent="0.25">
      <c r="A1549">
        <v>339748</v>
      </c>
      <c r="B1549" t="s">
        <v>3561</v>
      </c>
      <c r="C1549" t="s">
        <v>554</v>
      </c>
      <c r="D1549" t="s">
        <v>800</v>
      </c>
      <c r="I1549" t="s">
        <v>121</v>
      </c>
    </row>
    <row r="1550" spans="1:9" ht="17.25" customHeight="1" x14ac:dyDescent="0.25">
      <c r="A1550">
        <v>339749</v>
      </c>
      <c r="B1550" t="s">
        <v>3560</v>
      </c>
      <c r="C1550" t="s">
        <v>225</v>
      </c>
      <c r="D1550" t="s">
        <v>227</v>
      </c>
      <c r="I1550" t="s">
        <v>121</v>
      </c>
    </row>
    <row r="1551" spans="1:9" ht="17.25" customHeight="1" x14ac:dyDescent="0.25">
      <c r="A1551">
        <v>339750</v>
      </c>
      <c r="B1551" t="s">
        <v>3559</v>
      </c>
      <c r="C1551" t="s">
        <v>225</v>
      </c>
      <c r="D1551" t="s">
        <v>245</v>
      </c>
      <c r="I1551" t="s">
        <v>121</v>
      </c>
    </row>
    <row r="1552" spans="1:9" ht="17.25" customHeight="1" x14ac:dyDescent="0.25">
      <c r="A1552">
        <v>339751</v>
      </c>
      <c r="B1552" t="s">
        <v>3557</v>
      </c>
      <c r="C1552" t="s">
        <v>948</v>
      </c>
      <c r="D1552" t="s">
        <v>3558</v>
      </c>
      <c r="I1552" t="s">
        <v>121</v>
      </c>
    </row>
    <row r="1553" spans="1:9" ht="17.25" customHeight="1" x14ac:dyDescent="0.25">
      <c r="A1553">
        <v>339752</v>
      </c>
      <c r="B1553" t="s">
        <v>3556</v>
      </c>
      <c r="C1553" t="s">
        <v>483</v>
      </c>
      <c r="D1553" t="s">
        <v>747</v>
      </c>
      <c r="I1553" t="s">
        <v>121</v>
      </c>
    </row>
    <row r="1554" spans="1:9" ht="17.25" customHeight="1" x14ac:dyDescent="0.25">
      <c r="A1554">
        <v>339753</v>
      </c>
      <c r="B1554" t="s">
        <v>3555</v>
      </c>
      <c r="C1554" t="s">
        <v>242</v>
      </c>
      <c r="D1554" t="s">
        <v>292</v>
      </c>
      <c r="I1554" t="s">
        <v>121</v>
      </c>
    </row>
    <row r="1555" spans="1:9" ht="17.25" customHeight="1" x14ac:dyDescent="0.25">
      <c r="A1555">
        <v>339754</v>
      </c>
      <c r="B1555" t="s">
        <v>3554</v>
      </c>
      <c r="C1555" t="s">
        <v>275</v>
      </c>
      <c r="D1555" t="s">
        <v>824</v>
      </c>
      <c r="I1555" t="s">
        <v>121</v>
      </c>
    </row>
    <row r="1556" spans="1:9" ht="17.25" customHeight="1" x14ac:dyDescent="0.25">
      <c r="A1556">
        <v>339755</v>
      </c>
      <c r="B1556" t="s">
        <v>3553</v>
      </c>
      <c r="C1556" t="s">
        <v>299</v>
      </c>
      <c r="D1556" t="s">
        <v>355</v>
      </c>
      <c r="I1556" t="s">
        <v>121</v>
      </c>
    </row>
    <row r="1557" spans="1:9" ht="17.25" customHeight="1" x14ac:dyDescent="0.25">
      <c r="A1557">
        <v>339756</v>
      </c>
      <c r="B1557" t="s">
        <v>3552</v>
      </c>
      <c r="C1557" t="s">
        <v>311</v>
      </c>
      <c r="D1557" t="s">
        <v>372</v>
      </c>
      <c r="I1557" t="s">
        <v>121</v>
      </c>
    </row>
    <row r="1558" spans="1:9" ht="17.25" customHeight="1" x14ac:dyDescent="0.25">
      <c r="A1558">
        <v>339757</v>
      </c>
      <c r="B1558" t="s">
        <v>2548</v>
      </c>
      <c r="C1558" t="s">
        <v>645</v>
      </c>
      <c r="D1558" t="s">
        <v>584</v>
      </c>
      <c r="I1558" t="s">
        <v>121</v>
      </c>
    </row>
    <row r="1559" spans="1:9" ht="17.25" customHeight="1" x14ac:dyDescent="0.25">
      <c r="A1559">
        <v>339758</v>
      </c>
      <c r="B1559" t="s">
        <v>3551</v>
      </c>
      <c r="C1559" t="s">
        <v>521</v>
      </c>
      <c r="D1559" t="s">
        <v>3072</v>
      </c>
      <c r="I1559" t="s">
        <v>121</v>
      </c>
    </row>
    <row r="1560" spans="1:9" ht="17.25" customHeight="1" x14ac:dyDescent="0.25">
      <c r="A1560">
        <v>339759</v>
      </c>
      <c r="B1560" t="s">
        <v>3550</v>
      </c>
      <c r="C1560" t="s">
        <v>248</v>
      </c>
      <c r="D1560" t="s">
        <v>511</v>
      </c>
      <c r="I1560" t="s">
        <v>121</v>
      </c>
    </row>
    <row r="1561" spans="1:9" ht="17.25" customHeight="1" x14ac:dyDescent="0.25">
      <c r="A1561">
        <v>339760</v>
      </c>
      <c r="B1561" t="s">
        <v>3549</v>
      </c>
      <c r="C1561" t="s">
        <v>1923</v>
      </c>
      <c r="D1561" t="s">
        <v>277</v>
      </c>
      <c r="I1561" t="s">
        <v>121</v>
      </c>
    </row>
    <row r="1562" spans="1:9" ht="17.25" customHeight="1" x14ac:dyDescent="0.25">
      <c r="A1562">
        <v>339761</v>
      </c>
      <c r="B1562" t="s">
        <v>3548</v>
      </c>
      <c r="C1562" t="s">
        <v>502</v>
      </c>
      <c r="D1562" t="s">
        <v>227</v>
      </c>
      <c r="I1562" t="s">
        <v>121</v>
      </c>
    </row>
    <row r="1563" spans="1:9" ht="17.25" customHeight="1" x14ac:dyDescent="0.25">
      <c r="A1563">
        <v>339762</v>
      </c>
      <c r="B1563" t="s">
        <v>3546</v>
      </c>
      <c r="C1563" t="s">
        <v>848</v>
      </c>
      <c r="D1563" t="s">
        <v>3547</v>
      </c>
      <c r="I1563" t="s">
        <v>121</v>
      </c>
    </row>
    <row r="1564" spans="1:9" ht="17.25" customHeight="1" x14ac:dyDescent="0.25">
      <c r="A1564">
        <v>339763</v>
      </c>
      <c r="B1564" t="s">
        <v>3545</v>
      </c>
      <c r="C1564" t="s">
        <v>769</v>
      </c>
      <c r="D1564" t="s">
        <v>648</v>
      </c>
      <c r="I1564" t="s">
        <v>121</v>
      </c>
    </row>
    <row r="1565" spans="1:9" ht="17.25" customHeight="1" x14ac:dyDescent="0.25">
      <c r="A1565">
        <v>339764</v>
      </c>
      <c r="B1565" t="s">
        <v>3544</v>
      </c>
      <c r="C1565" t="s">
        <v>661</v>
      </c>
      <c r="D1565" t="s">
        <v>223</v>
      </c>
      <c r="I1565" t="s">
        <v>121</v>
      </c>
    </row>
    <row r="1566" spans="1:9" ht="17.25" customHeight="1" x14ac:dyDescent="0.25">
      <c r="A1566">
        <v>339765</v>
      </c>
      <c r="B1566" t="s">
        <v>3542</v>
      </c>
      <c r="C1566" t="s">
        <v>258</v>
      </c>
      <c r="D1566" t="s">
        <v>3543</v>
      </c>
      <c r="I1566" t="s">
        <v>121</v>
      </c>
    </row>
    <row r="1567" spans="1:9" ht="17.25" customHeight="1" x14ac:dyDescent="0.25">
      <c r="A1567">
        <v>339766</v>
      </c>
      <c r="B1567" t="s">
        <v>3541</v>
      </c>
      <c r="C1567" t="s">
        <v>3158</v>
      </c>
      <c r="D1567" t="s">
        <v>1176</v>
      </c>
      <c r="I1567" t="s">
        <v>121</v>
      </c>
    </row>
    <row r="1568" spans="1:9" ht="17.25" customHeight="1" x14ac:dyDescent="0.25">
      <c r="A1568">
        <v>339767</v>
      </c>
      <c r="B1568" t="s">
        <v>3540</v>
      </c>
      <c r="C1568" t="s">
        <v>273</v>
      </c>
      <c r="D1568" t="s">
        <v>288</v>
      </c>
      <c r="I1568" t="s">
        <v>121</v>
      </c>
    </row>
    <row r="1569" spans="1:9" ht="17.25" customHeight="1" x14ac:dyDescent="0.25">
      <c r="A1569">
        <v>339768</v>
      </c>
      <c r="B1569" t="s">
        <v>2250</v>
      </c>
      <c r="C1569" t="s">
        <v>560</v>
      </c>
      <c r="D1569" t="s">
        <v>663</v>
      </c>
      <c r="I1569" t="s">
        <v>121</v>
      </c>
    </row>
    <row r="1570" spans="1:9" ht="17.25" customHeight="1" x14ac:dyDescent="0.25">
      <c r="A1570">
        <v>339769</v>
      </c>
      <c r="B1570" t="s">
        <v>3538</v>
      </c>
      <c r="C1570" t="s">
        <v>326</v>
      </c>
      <c r="D1570" t="s">
        <v>3539</v>
      </c>
      <c r="I1570" t="s">
        <v>121</v>
      </c>
    </row>
    <row r="1571" spans="1:9" ht="17.25" customHeight="1" x14ac:dyDescent="0.25">
      <c r="A1571">
        <v>339771</v>
      </c>
      <c r="B1571" t="s">
        <v>3536</v>
      </c>
      <c r="C1571" t="s">
        <v>299</v>
      </c>
      <c r="D1571" t="s">
        <v>699</v>
      </c>
      <c r="I1571" t="s">
        <v>121</v>
      </c>
    </row>
    <row r="1572" spans="1:9" ht="17.25" customHeight="1" x14ac:dyDescent="0.25">
      <c r="A1572">
        <v>339772</v>
      </c>
      <c r="B1572" t="s">
        <v>3533</v>
      </c>
      <c r="C1572" t="s">
        <v>3534</v>
      </c>
      <c r="D1572" t="s">
        <v>3535</v>
      </c>
      <c r="I1572" t="s">
        <v>121</v>
      </c>
    </row>
    <row r="1573" spans="1:9" ht="17.25" customHeight="1" x14ac:dyDescent="0.25">
      <c r="A1573">
        <v>339774</v>
      </c>
      <c r="B1573" t="s">
        <v>3532</v>
      </c>
      <c r="C1573" t="s">
        <v>514</v>
      </c>
      <c r="D1573" t="s">
        <v>245</v>
      </c>
      <c r="I1573" t="s">
        <v>121</v>
      </c>
    </row>
    <row r="1574" spans="1:9" ht="17.25" customHeight="1" x14ac:dyDescent="0.25">
      <c r="A1574">
        <v>339777</v>
      </c>
      <c r="B1574" t="s">
        <v>3531</v>
      </c>
      <c r="C1574" t="s">
        <v>258</v>
      </c>
      <c r="D1574" t="s">
        <v>556</v>
      </c>
      <c r="I1574" t="s">
        <v>121</v>
      </c>
    </row>
    <row r="1575" spans="1:9" ht="17.25" customHeight="1" x14ac:dyDescent="0.25">
      <c r="A1575">
        <v>339778</v>
      </c>
      <c r="B1575" t="s">
        <v>3530</v>
      </c>
      <c r="C1575" t="s">
        <v>242</v>
      </c>
      <c r="D1575" t="s">
        <v>631</v>
      </c>
      <c r="I1575" t="s">
        <v>121</v>
      </c>
    </row>
    <row r="1576" spans="1:9" ht="17.25" customHeight="1" x14ac:dyDescent="0.25">
      <c r="A1576">
        <v>339779</v>
      </c>
      <c r="B1576" t="s">
        <v>3529</v>
      </c>
      <c r="C1576" t="s">
        <v>262</v>
      </c>
      <c r="D1576" t="s">
        <v>484</v>
      </c>
      <c r="I1576" t="s">
        <v>121</v>
      </c>
    </row>
    <row r="1577" spans="1:9" ht="17.25" customHeight="1" x14ac:dyDescent="0.25">
      <c r="A1577">
        <v>339780</v>
      </c>
      <c r="B1577" t="s">
        <v>3528</v>
      </c>
      <c r="C1577" t="s">
        <v>497</v>
      </c>
      <c r="D1577" t="s">
        <v>704</v>
      </c>
      <c r="I1577" t="s">
        <v>121</v>
      </c>
    </row>
    <row r="1578" spans="1:9" ht="17.25" customHeight="1" x14ac:dyDescent="0.25">
      <c r="A1578">
        <v>339781</v>
      </c>
      <c r="B1578" t="s">
        <v>3527</v>
      </c>
      <c r="C1578" t="s">
        <v>225</v>
      </c>
      <c r="D1578" t="s">
        <v>2545</v>
      </c>
      <c r="I1578" t="s">
        <v>121</v>
      </c>
    </row>
    <row r="1579" spans="1:9" ht="17.25" customHeight="1" x14ac:dyDescent="0.25">
      <c r="A1579">
        <v>339782</v>
      </c>
      <c r="B1579" t="s">
        <v>3526</v>
      </c>
      <c r="C1579" t="s">
        <v>479</v>
      </c>
      <c r="D1579" t="s">
        <v>928</v>
      </c>
      <c r="I1579" t="s">
        <v>121</v>
      </c>
    </row>
    <row r="1580" spans="1:9" ht="17.25" customHeight="1" x14ac:dyDescent="0.25">
      <c r="A1580">
        <v>339783</v>
      </c>
      <c r="B1580" t="s">
        <v>3525</v>
      </c>
      <c r="C1580" t="s">
        <v>242</v>
      </c>
      <c r="D1580" t="s">
        <v>227</v>
      </c>
      <c r="I1580" t="s">
        <v>121</v>
      </c>
    </row>
    <row r="1581" spans="1:9" ht="17.25" customHeight="1" x14ac:dyDescent="0.25">
      <c r="A1581">
        <v>339784</v>
      </c>
      <c r="B1581" t="s">
        <v>3524</v>
      </c>
      <c r="C1581" t="s">
        <v>967</v>
      </c>
      <c r="D1581" t="s">
        <v>355</v>
      </c>
      <c r="I1581" t="s">
        <v>121</v>
      </c>
    </row>
    <row r="1582" spans="1:9" ht="17.25" customHeight="1" x14ac:dyDescent="0.25">
      <c r="A1582">
        <v>339786</v>
      </c>
      <c r="B1582" t="s">
        <v>3522</v>
      </c>
      <c r="C1582" t="s">
        <v>258</v>
      </c>
      <c r="D1582" t="s">
        <v>3523</v>
      </c>
      <c r="I1582" t="s">
        <v>121</v>
      </c>
    </row>
    <row r="1583" spans="1:9" ht="17.25" customHeight="1" x14ac:dyDescent="0.25">
      <c r="A1583">
        <v>339788</v>
      </c>
      <c r="B1583" t="s">
        <v>3521</v>
      </c>
      <c r="C1583" t="s">
        <v>736</v>
      </c>
      <c r="D1583" t="s">
        <v>986</v>
      </c>
      <c r="I1583" t="s">
        <v>121</v>
      </c>
    </row>
    <row r="1584" spans="1:9" ht="17.25" customHeight="1" x14ac:dyDescent="0.25">
      <c r="A1584">
        <v>339789</v>
      </c>
      <c r="B1584" t="s">
        <v>3520</v>
      </c>
      <c r="C1584" t="s">
        <v>242</v>
      </c>
      <c r="D1584" t="s">
        <v>578</v>
      </c>
      <c r="I1584" t="s">
        <v>121</v>
      </c>
    </row>
    <row r="1585" spans="1:9" ht="17.25" customHeight="1" x14ac:dyDescent="0.25">
      <c r="A1585">
        <v>339791</v>
      </c>
      <c r="B1585" t="s">
        <v>3519</v>
      </c>
      <c r="C1585" t="s">
        <v>225</v>
      </c>
      <c r="D1585" t="s">
        <v>429</v>
      </c>
      <c r="I1585" t="s">
        <v>121</v>
      </c>
    </row>
    <row r="1586" spans="1:9" ht="17.25" customHeight="1" x14ac:dyDescent="0.25">
      <c r="A1586">
        <v>339792</v>
      </c>
      <c r="B1586" t="s">
        <v>3518</v>
      </c>
      <c r="C1586" t="s">
        <v>751</v>
      </c>
      <c r="D1586" t="s">
        <v>254</v>
      </c>
      <c r="I1586" t="s">
        <v>121</v>
      </c>
    </row>
    <row r="1587" spans="1:9" ht="17.25" customHeight="1" x14ac:dyDescent="0.25">
      <c r="A1587">
        <v>339793</v>
      </c>
      <c r="B1587" t="s">
        <v>3517</v>
      </c>
      <c r="C1587" t="s">
        <v>629</v>
      </c>
      <c r="D1587" t="s">
        <v>2140</v>
      </c>
      <c r="I1587" t="s">
        <v>121</v>
      </c>
    </row>
    <row r="1588" spans="1:9" ht="17.25" customHeight="1" x14ac:dyDescent="0.25">
      <c r="A1588">
        <v>339794</v>
      </c>
      <c r="B1588" t="s">
        <v>3515</v>
      </c>
      <c r="C1588" t="s">
        <v>3516</v>
      </c>
      <c r="D1588" t="s">
        <v>406</v>
      </c>
      <c r="I1588" t="s">
        <v>121</v>
      </c>
    </row>
    <row r="1589" spans="1:9" ht="17.25" customHeight="1" x14ac:dyDescent="0.25">
      <c r="A1589">
        <v>339795</v>
      </c>
      <c r="B1589" t="s">
        <v>3514</v>
      </c>
      <c r="C1589" t="s">
        <v>565</v>
      </c>
      <c r="D1589" t="s">
        <v>287</v>
      </c>
      <c r="I1589" t="s">
        <v>121</v>
      </c>
    </row>
    <row r="1590" spans="1:9" ht="17.25" customHeight="1" x14ac:dyDescent="0.25">
      <c r="A1590">
        <v>339796</v>
      </c>
      <c r="B1590" t="s">
        <v>3512</v>
      </c>
      <c r="C1590" t="s">
        <v>301</v>
      </c>
      <c r="D1590" t="s">
        <v>3513</v>
      </c>
      <c r="I1590" t="s">
        <v>121</v>
      </c>
    </row>
    <row r="1591" spans="1:9" ht="17.25" customHeight="1" x14ac:dyDescent="0.25">
      <c r="A1591">
        <v>339797</v>
      </c>
      <c r="B1591" t="s">
        <v>3511</v>
      </c>
      <c r="C1591" t="s">
        <v>883</v>
      </c>
      <c r="D1591" t="s">
        <v>1085</v>
      </c>
      <c r="I1591" t="s">
        <v>121</v>
      </c>
    </row>
    <row r="1592" spans="1:9" ht="17.25" customHeight="1" x14ac:dyDescent="0.25">
      <c r="A1592">
        <v>339800</v>
      </c>
      <c r="B1592" t="s">
        <v>3510</v>
      </c>
      <c r="C1592" t="s">
        <v>545</v>
      </c>
      <c r="D1592" t="s">
        <v>2070</v>
      </c>
      <c r="I1592" t="s">
        <v>121</v>
      </c>
    </row>
    <row r="1593" spans="1:9" ht="17.25" customHeight="1" x14ac:dyDescent="0.25">
      <c r="A1593">
        <v>339801</v>
      </c>
      <c r="B1593" t="s">
        <v>3509</v>
      </c>
      <c r="C1593" t="s">
        <v>510</v>
      </c>
      <c r="D1593" t="s">
        <v>1729</v>
      </c>
      <c r="I1593" t="s">
        <v>121</v>
      </c>
    </row>
    <row r="1594" spans="1:9" ht="17.25" customHeight="1" x14ac:dyDescent="0.25">
      <c r="A1594">
        <v>339803</v>
      </c>
      <c r="B1594" t="s">
        <v>3508</v>
      </c>
      <c r="C1594" t="s">
        <v>467</v>
      </c>
      <c r="D1594" t="s">
        <v>1131</v>
      </c>
      <c r="I1594" t="s">
        <v>121</v>
      </c>
    </row>
    <row r="1595" spans="1:9" ht="17.25" customHeight="1" x14ac:dyDescent="0.25">
      <c r="A1595">
        <v>339804</v>
      </c>
      <c r="B1595" t="s">
        <v>3507</v>
      </c>
      <c r="C1595" t="s">
        <v>242</v>
      </c>
      <c r="D1595" t="s">
        <v>253</v>
      </c>
      <c r="I1595" t="s">
        <v>121</v>
      </c>
    </row>
    <row r="1596" spans="1:9" ht="17.25" customHeight="1" x14ac:dyDescent="0.25">
      <c r="A1596">
        <v>339805</v>
      </c>
      <c r="B1596" t="s">
        <v>3506</v>
      </c>
      <c r="C1596" t="s">
        <v>341</v>
      </c>
      <c r="D1596" t="s">
        <v>1113</v>
      </c>
      <c r="I1596" t="s">
        <v>121</v>
      </c>
    </row>
    <row r="1597" spans="1:9" ht="17.25" customHeight="1" x14ac:dyDescent="0.25">
      <c r="A1597">
        <v>339806</v>
      </c>
      <c r="B1597" t="s">
        <v>3505</v>
      </c>
      <c r="C1597" t="s">
        <v>990</v>
      </c>
      <c r="D1597" t="s">
        <v>435</v>
      </c>
      <c r="I1597" t="s">
        <v>121</v>
      </c>
    </row>
    <row r="1598" spans="1:9" ht="17.25" customHeight="1" x14ac:dyDescent="0.25">
      <c r="A1598">
        <v>339810</v>
      </c>
      <c r="B1598" t="s">
        <v>3504</v>
      </c>
      <c r="C1598" t="s">
        <v>664</v>
      </c>
      <c r="D1598" t="s">
        <v>2323</v>
      </c>
      <c r="I1598" t="s">
        <v>121</v>
      </c>
    </row>
    <row r="1599" spans="1:9" ht="17.25" customHeight="1" x14ac:dyDescent="0.25">
      <c r="A1599">
        <v>339811</v>
      </c>
      <c r="B1599" t="s">
        <v>3502</v>
      </c>
      <c r="C1599" t="s">
        <v>262</v>
      </c>
      <c r="D1599" t="s">
        <v>3503</v>
      </c>
      <c r="I1599" t="s">
        <v>121</v>
      </c>
    </row>
    <row r="1600" spans="1:9" ht="17.25" customHeight="1" x14ac:dyDescent="0.25">
      <c r="A1600">
        <v>339812</v>
      </c>
      <c r="B1600" t="s">
        <v>3500</v>
      </c>
      <c r="C1600" t="s">
        <v>324</v>
      </c>
      <c r="D1600" t="s">
        <v>3501</v>
      </c>
      <c r="I1600" t="s">
        <v>121</v>
      </c>
    </row>
    <row r="1601" spans="1:9" ht="17.25" customHeight="1" x14ac:dyDescent="0.25">
      <c r="A1601">
        <v>339813</v>
      </c>
      <c r="B1601" t="s">
        <v>3498</v>
      </c>
      <c r="C1601" t="s">
        <v>974</v>
      </c>
      <c r="D1601" t="s">
        <v>3499</v>
      </c>
      <c r="I1601" t="s">
        <v>121</v>
      </c>
    </row>
    <row r="1602" spans="1:9" ht="17.25" customHeight="1" x14ac:dyDescent="0.25">
      <c r="A1602">
        <v>339814</v>
      </c>
      <c r="B1602" t="s">
        <v>3497</v>
      </c>
      <c r="C1602" t="s">
        <v>565</v>
      </c>
      <c r="D1602" t="s">
        <v>317</v>
      </c>
      <c r="I1602" t="s">
        <v>121</v>
      </c>
    </row>
    <row r="1603" spans="1:9" ht="17.25" customHeight="1" x14ac:dyDescent="0.25">
      <c r="A1603">
        <v>339816</v>
      </c>
      <c r="B1603" t="s">
        <v>3495</v>
      </c>
      <c r="C1603" t="s">
        <v>3496</v>
      </c>
      <c r="D1603" t="s">
        <v>853</v>
      </c>
      <c r="I1603" t="s">
        <v>121</v>
      </c>
    </row>
    <row r="1604" spans="1:9" ht="17.25" customHeight="1" x14ac:dyDescent="0.25">
      <c r="A1604">
        <v>339817</v>
      </c>
      <c r="B1604" t="s">
        <v>3494</v>
      </c>
      <c r="C1604" t="s">
        <v>225</v>
      </c>
      <c r="D1604" t="s">
        <v>436</v>
      </c>
      <c r="I1604" t="s">
        <v>121</v>
      </c>
    </row>
    <row r="1605" spans="1:9" ht="17.25" customHeight="1" x14ac:dyDescent="0.25">
      <c r="A1605">
        <v>339819</v>
      </c>
      <c r="B1605" t="s">
        <v>3493</v>
      </c>
      <c r="C1605" t="s">
        <v>418</v>
      </c>
      <c r="D1605" t="s">
        <v>3161</v>
      </c>
      <c r="I1605" t="s">
        <v>121</v>
      </c>
    </row>
    <row r="1606" spans="1:9" ht="17.25" customHeight="1" x14ac:dyDescent="0.25">
      <c r="A1606">
        <v>339820</v>
      </c>
      <c r="B1606" t="s">
        <v>3492</v>
      </c>
      <c r="C1606" t="s">
        <v>222</v>
      </c>
      <c r="D1606" t="s">
        <v>317</v>
      </c>
      <c r="I1606" t="s">
        <v>121</v>
      </c>
    </row>
    <row r="1607" spans="1:9" ht="17.25" customHeight="1" x14ac:dyDescent="0.25">
      <c r="A1607">
        <v>339822</v>
      </c>
      <c r="B1607" t="s">
        <v>3491</v>
      </c>
      <c r="C1607" t="s">
        <v>349</v>
      </c>
      <c r="D1607" t="s">
        <v>760</v>
      </c>
      <c r="I1607" t="s">
        <v>121</v>
      </c>
    </row>
    <row r="1608" spans="1:9" ht="17.25" customHeight="1" x14ac:dyDescent="0.25">
      <c r="A1608">
        <v>339823</v>
      </c>
      <c r="B1608" t="s">
        <v>3490</v>
      </c>
      <c r="C1608" t="s">
        <v>636</v>
      </c>
      <c r="D1608" t="s">
        <v>3454</v>
      </c>
      <c r="I1608" t="s">
        <v>121</v>
      </c>
    </row>
    <row r="1609" spans="1:9" ht="17.25" customHeight="1" x14ac:dyDescent="0.25">
      <c r="A1609">
        <v>339824</v>
      </c>
      <c r="B1609" t="s">
        <v>3489</v>
      </c>
      <c r="C1609" t="s">
        <v>244</v>
      </c>
      <c r="D1609" t="s">
        <v>2615</v>
      </c>
      <c r="I1609" t="s">
        <v>121</v>
      </c>
    </row>
    <row r="1610" spans="1:9" ht="17.25" customHeight="1" x14ac:dyDescent="0.25">
      <c r="A1610">
        <v>339825</v>
      </c>
      <c r="B1610" t="s">
        <v>3488</v>
      </c>
      <c r="C1610" t="s">
        <v>847</v>
      </c>
      <c r="D1610" t="s">
        <v>931</v>
      </c>
      <c r="I1610" t="s">
        <v>121</v>
      </c>
    </row>
    <row r="1611" spans="1:9" ht="17.25" customHeight="1" x14ac:dyDescent="0.25">
      <c r="A1611">
        <v>339826</v>
      </c>
      <c r="B1611" t="s">
        <v>3487</v>
      </c>
      <c r="C1611" t="s">
        <v>598</v>
      </c>
      <c r="D1611" t="s">
        <v>366</v>
      </c>
      <c r="I1611" t="s">
        <v>121</v>
      </c>
    </row>
    <row r="1612" spans="1:9" ht="17.25" customHeight="1" x14ac:dyDescent="0.25">
      <c r="A1612">
        <v>339827</v>
      </c>
      <c r="B1612" t="s">
        <v>3486</v>
      </c>
      <c r="C1612" t="s">
        <v>262</v>
      </c>
      <c r="D1612" t="s">
        <v>3173</v>
      </c>
      <c r="I1612" t="s">
        <v>121</v>
      </c>
    </row>
    <row r="1613" spans="1:9" ht="17.25" customHeight="1" x14ac:dyDescent="0.25">
      <c r="A1613">
        <v>339828</v>
      </c>
      <c r="B1613" t="s">
        <v>3485</v>
      </c>
      <c r="C1613" t="s">
        <v>528</v>
      </c>
      <c r="D1613" t="s">
        <v>427</v>
      </c>
      <c r="I1613" t="s">
        <v>121</v>
      </c>
    </row>
    <row r="1614" spans="1:9" ht="17.25" customHeight="1" x14ac:dyDescent="0.25">
      <c r="A1614">
        <v>339829</v>
      </c>
      <c r="B1614" t="s">
        <v>3484</v>
      </c>
      <c r="C1614" t="s">
        <v>262</v>
      </c>
      <c r="D1614" t="s">
        <v>406</v>
      </c>
      <c r="I1614" t="s">
        <v>121</v>
      </c>
    </row>
    <row r="1615" spans="1:9" ht="17.25" customHeight="1" x14ac:dyDescent="0.25">
      <c r="A1615">
        <v>339831</v>
      </c>
      <c r="B1615" t="s">
        <v>3483</v>
      </c>
      <c r="C1615" t="s">
        <v>242</v>
      </c>
      <c r="D1615" t="s">
        <v>556</v>
      </c>
      <c r="I1615" t="s">
        <v>121</v>
      </c>
    </row>
    <row r="1616" spans="1:9" ht="17.25" customHeight="1" x14ac:dyDescent="0.25">
      <c r="A1616">
        <v>339832</v>
      </c>
      <c r="B1616" t="s">
        <v>3482</v>
      </c>
      <c r="C1616" t="s">
        <v>638</v>
      </c>
      <c r="D1616" t="s">
        <v>312</v>
      </c>
      <c r="I1616" t="s">
        <v>121</v>
      </c>
    </row>
    <row r="1617" spans="1:9" ht="17.25" customHeight="1" x14ac:dyDescent="0.25">
      <c r="A1617">
        <v>339833</v>
      </c>
      <c r="B1617" t="s">
        <v>3481</v>
      </c>
      <c r="C1617" t="s">
        <v>2290</v>
      </c>
      <c r="D1617" t="s">
        <v>783</v>
      </c>
      <c r="I1617" t="s">
        <v>121</v>
      </c>
    </row>
    <row r="1618" spans="1:9" ht="17.25" customHeight="1" x14ac:dyDescent="0.25">
      <c r="A1618">
        <v>339835</v>
      </c>
      <c r="B1618" t="s">
        <v>3480</v>
      </c>
      <c r="C1618" t="s">
        <v>678</v>
      </c>
      <c r="D1618" t="s">
        <v>288</v>
      </c>
      <c r="I1618" t="s">
        <v>121</v>
      </c>
    </row>
    <row r="1619" spans="1:9" ht="17.25" customHeight="1" x14ac:dyDescent="0.25">
      <c r="A1619">
        <v>339837</v>
      </c>
      <c r="B1619" t="s">
        <v>3479</v>
      </c>
      <c r="C1619" t="s">
        <v>222</v>
      </c>
      <c r="D1619" t="s">
        <v>344</v>
      </c>
      <c r="I1619" t="s">
        <v>121</v>
      </c>
    </row>
    <row r="1620" spans="1:9" ht="17.25" customHeight="1" x14ac:dyDescent="0.25">
      <c r="A1620">
        <v>339838</v>
      </c>
      <c r="B1620" t="s">
        <v>3477</v>
      </c>
      <c r="C1620" t="s">
        <v>576</v>
      </c>
      <c r="D1620" t="s">
        <v>3478</v>
      </c>
      <c r="I1620" t="s">
        <v>121</v>
      </c>
    </row>
    <row r="1621" spans="1:9" ht="17.25" customHeight="1" x14ac:dyDescent="0.25">
      <c r="A1621">
        <v>339840</v>
      </c>
      <c r="B1621" t="s">
        <v>1287</v>
      </c>
      <c r="C1621" t="s">
        <v>238</v>
      </c>
      <c r="D1621" t="s">
        <v>764</v>
      </c>
      <c r="I1621" t="s">
        <v>121</v>
      </c>
    </row>
    <row r="1622" spans="1:9" ht="17.25" customHeight="1" x14ac:dyDescent="0.25">
      <c r="A1622">
        <v>339841</v>
      </c>
      <c r="B1622" t="s">
        <v>3476</v>
      </c>
      <c r="C1622" t="s">
        <v>565</v>
      </c>
      <c r="D1622" t="s">
        <v>3144</v>
      </c>
      <c r="I1622" t="s">
        <v>121</v>
      </c>
    </row>
    <row r="1623" spans="1:9" ht="17.25" customHeight="1" x14ac:dyDescent="0.25">
      <c r="A1623">
        <v>339842</v>
      </c>
      <c r="B1623" t="s">
        <v>3474</v>
      </c>
      <c r="C1623" t="s">
        <v>3475</v>
      </c>
      <c r="D1623" t="s">
        <v>921</v>
      </c>
      <c r="I1623" t="s">
        <v>121</v>
      </c>
    </row>
    <row r="1624" spans="1:9" ht="17.25" customHeight="1" x14ac:dyDescent="0.25">
      <c r="A1624">
        <v>339843</v>
      </c>
      <c r="B1624" t="s">
        <v>3473</v>
      </c>
      <c r="C1624" t="s">
        <v>916</v>
      </c>
      <c r="D1624" t="s">
        <v>245</v>
      </c>
      <c r="I1624" t="s">
        <v>121</v>
      </c>
    </row>
    <row r="1625" spans="1:9" ht="17.25" customHeight="1" x14ac:dyDescent="0.25">
      <c r="A1625">
        <v>339845</v>
      </c>
      <c r="B1625" t="s">
        <v>1290</v>
      </c>
      <c r="C1625" t="s">
        <v>932</v>
      </c>
      <c r="D1625" t="s">
        <v>281</v>
      </c>
      <c r="I1625" t="s">
        <v>121</v>
      </c>
    </row>
    <row r="1626" spans="1:9" ht="17.25" customHeight="1" x14ac:dyDescent="0.25">
      <c r="A1626">
        <v>339847</v>
      </c>
      <c r="B1626" t="s">
        <v>3471</v>
      </c>
      <c r="C1626" t="s">
        <v>275</v>
      </c>
      <c r="D1626" t="s">
        <v>647</v>
      </c>
      <c r="I1626" t="s">
        <v>121</v>
      </c>
    </row>
    <row r="1627" spans="1:9" ht="17.25" customHeight="1" x14ac:dyDescent="0.25">
      <c r="A1627">
        <v>339848</v>
      </c>
      <c r="B1627" t="s">
        <v>3470</v>
      </c>
      <c r="C1627" t="s">
        <v>258</v>
      </c>
      <c r="D1627" t="s">
        <v>436</v>
      </c>
      <c r="I1627" t="s">
        <v>121</v>
      </c>
    </row>
    <row r="1628" spans="1:9" ht="17.25" customHeight="1" x14ac:dyDescent="0.25">
      <c r="A1628">
        <v>339849</v>
      </c>
      <c r="B1628" t="s">
        <v>3468</v>
      </c>
      <c r="C1628" t="s">
        <v>365</v>
      </c>
      <c r="D1628" t="s">
        <v>3469</v>
      </c>
      <c r="I1628" t="s">
        <v>121</v>
      </c>
    </row>
    <row r="1629" spans="1:9" ht="17.25" customHeight="1" x14ac:dyDescent="0.25">
      <c r="A1629">
        <v>339850</v>
      </c>
      <c r="B1629" t="s">
        <v>3466</v>
      </c>
      <c r="C1629" t="s">
        <v>3467</v>
      </c>
      <c r="D1629" t="s">
        <v>404</v>
      </c>
      <c r="I1629" t="s">
        <v>121</v>
      </c>
    </row>
    <row r="1630" spans="1:9" ht="17.25" customHeight="1" x14ac:dyDescent="0.25">
      <c r="A1630">
        <v>339852</v>
      </c>
      <c r="B1630" t="s">
        <v>3464</v>
      </c>
      <c r="C1630" t="s">
        <v>356</v>
      </c>
      <c r="D1630" t="s">
        <v>3068</v>
      </c>
      <c r="I1630" t="s">
        <v>121</v>
      </c>
    </row>
    <row r="1631" spans="1:9" ht="17.25" customHeight="1" x14ac:dyDescent="0.25">
      <c r="A1631">
        <v>339853</v>
      </c>
      <c r="B1631" t="s">
        <v>3463</v>
      </c>
      <c r="C1631" t="s">
        <v>884</v>
      </c>
      <c r="D1631" t="s">
        <v>519</v>
      </c>
      <c r="I1631" t="s">
        <v>121</v>
      </c>
    </row>
    <row r="1632" spans="1:9" ht="17.25" customHeight="1" x14ac:dyDescent="0.25">
      <c r="A1632">
        <v>339854</v>
      </c>
      <c r="B1632" t="s">
        <v>2084</v>
      </c>
      <c r="C1632" t="s">
        <v>225</v>
      </c>
      <c r="D1632" t="s">
        <v>253</v>
      </c>
      <c r="I1632" t="s">
        <v>121</v>
      </c>
    </row>
    <row r="1633" spans="1:9" ht="17.25" customHeight="1" x14ac:dyDescent="0.25">
      <c r="A1633">
        <v>339855</v>
      </c>
      <c r="B1633" t="s">
        <v>3462</v>
      </c>
      <c r="C1633" t="s">
        <v>284</v>
      </c>
      <c r="D1633" t="s">
        <v>1080</v>
      </c>
      <c r="I1633" t="s">
        <v>121</v>
      </c>
    </row>
    <row r="1634" spans="1:9" ht="17.25" customHeight="1" x14ac:dyDescent="0.25">
      <c r="A1634">
        <v>339856</v>
      </c>
      <c r="B1634" t="s">
        <v>3461</v>
      </c>
      <c r="C1634" t="s">
        <v>334</v>
      </c>
      <c r="D1634" t="s">
        <v>295</v>
      </c>
      <c r="I1634" t="s">
        <v>121</v>
      </c>
    </row>
    <row r="1635" spans="1:9" ht="17.25" customHeight="1" x14ac:dyDescent="0.25">
      <c r="A1635">
        <v>339858</v>
      </c>
      <c r="B1635" t="s">
        <v>3460</v>
      </c>
      <c r="C1635" t="s">
        <v>759</v>
      </c>
      <c r="D1635" t="s">
        <v>749</v>
      </c>
      <c r="I1635" t="s">
        <v>121</v>
      </c>
    </row>
    <row r="1636" spans="1:9" ht="17.25" customHeight="1" x14ac:dyDescent="0.25">
      <c r="A1636">
        <v>339859</v>
      </c>
      <c r="B1636" t="s">
        <v>3459</v>
      </c>
      <c r="C1636" t="s">
        <v>415</v>
      </c>
      <c r="D1636" t="s">
        <v>269</v>
      </c>
      <c r="I1636" t="s">
        <v>121</v>
      </c>
    </row>
    <row r="1637" spans="1:9" ht="17.25" customHeight="1" x14ac:dyDescent="0.25">
      <c r="A1637">
        <v>339860</v>
      </c>
      <c r="B1637" t="s">
        <v>3458</v>
      </c>
      <c r="C1637" t="s">
        <v>265</v>
      </c>
      <c r="D1637" t="s">
        <v>288</v>
      </c>
      <c r="I1637" t="s">
        <v>121</v>
      </c>
    </row>
    <row r="1638" spans="1:9" ht="17.25" customHeight="1" x14ac:dyDescent="0.25">
      <c r="A1638">
        <v>339863</v>
      </c>
      <c r="B1638" t="s">
        <v>3457</v>
      </c>
      <c r="C1638" t="s">
        <v>1101</v>
      </c>
      <c r="D1638" t="s">
        <v>253</v>
      </c>
      <c r="I1638" t="s">
        <v>121</v>
      </c>
    </row>
    <row r="1639" spans="1:9" ht="17.25" customHeight="1" x14ac:dyDescent="0.25">
      <c r="A1639">
        <v>339864</v>
      </c>
      <c r="B1639" t="s">
        <v>3455</v>
      </c>
      <c r="C1639" t="s">
        <v>242</v>
      </c>
      <c r="D1639" t="s">
        <v>3456</v>
      </c>
      <c r="I1639" t="s">
        <v>121</v>
      </c>
    </row>
    <row r="1640" spans="1:9" ht="17.25" customHeight="1" x14ac:dyDescent="0.25">
      <c r="A1640">
        <v>339865</v>
      </c>
      <c r="B1640" t="s">
        <v>3453</v>
      </c>
      <c r="C1640" t="s">
        <v>242</v>
      </c>
      <c r="D1640" t="s">
        <v>3454</v>
      </c>
      <c r="I1640" t="s">
        <v>121</v>
      </c>
    </row>
    <row r="1641" spans="1:9" ht="17.25" customHeight="1" x14ac:dyDescent="0.25">
      <c r="A1641">
        <v>339866</v>
      </c>
      <c r="B1641" t="s">
        <v>3452</v>
      </c>
      <c r="C1641" t="s">
        <v>664</v>
      </c>
      <c r="D1641" t="s">
        <v>287</v>
      </c>
      <c r="I1641" t="s">
        <v>121</v>
      </c>
    </row>
    <row r="1642" spans="1:9" ht="17.25" customHeight="1" x14ac:dyDescent="0.25">
      <c r="A1642">
        <v>339867</v>
      </c>
      <c r="B1642" t="s">
        <v>3451</v>
      </c>
      <c r="C1642" t="s">
        <v>242</v>
      </c>
      <c r="D1642" t="s">
        <v>745</v>
      </c>
      <c r="I1642" t="s">
        <v>121</v>
      </c>
    </row>
    <row r="1643" spans="1:9" ht="17.25" customHeight="1" x14ac:dyDescent="0.25">
      <c r="A1643">
        <v>339868</v>
      </c>
      <c r="B1643" t="s">
        <v>3449</v>
      </c>
      <c r="C1643" t="s">
        <v>3175</v>
      </c>
      <c r="D1643" t="s">
        <v>3450</v>
      </c>
      <c r="I1643" t="s">
        <v>121</v>
      </c>
    </row>
    <row r="1644" spans="1:9" ht="17.25" customHeight="1" x14ac:dyDescent="0.25">
      <c r="A1644">
        <v>339869</v>
      </c>
      <c r="B1644" t="s">
        <v>3448</v>
      </c>
      <c r="C1644" t="s">
        <v>242</v>
      </c>
      <c r="D1644" t="s">
        <v>371</v>
      </c>
      <c r="I1644" t="s">
        <v>121</v>
      </c>
    </row>
    <row r="1645" spans="1:9" ht="17.25" customHeight="1" x14ac:dyDescent="0.25">
      <c r="A1645">
        <v>339870</v>
      </c>
      <c r="B1645" t="s">
        <v>3447</v>
      </c>
      <c r="C1645" t="s">
        <v>610</v>
      </c>
      <c r="D1645" t="s">
        <v>323</v>
      </c>
      <c r="I1645" t="s">
        <v>121</v>
      </c>
    </row>
    <row r="1646" spans="1:9" ht="17.25" customHeight="1" x14ac:dyDescent="0.25">
      <c r="A1646">
        <v>339871</v>
      </c>
      <c r="B1646" t="s">
        <v>3446</v>
      </c>
      <c r="C1646" t="s">
        <v>329</v>
      </c>
      <c r="D1646" t="s">
        <v>441</v>
      </c>
      <c r="I1646" t="s">
        <v>121</v>
      </c>
    </row>
    <row r="1647" spans="1:9" ht="17.25" customHeight="1" x14ac:dyDescent="0.25">
      <c r="A1647">
        <v>339873</v>
      </c>
      <c r="B1647" t="s">
        <v>3445</v>
      </c>
      <c r="C1647" t="s">
        <v>222</v>
      </c>
      <c r="D1647" t="s">
        <v>287</v>
      </c>
      <c r="I1647" t="s">
        <v>121</v>
      </c>
    </row>
    <row r="1648" spans="1:9" ht="17.25" customHeight="1" x14ac:dyDescent="0.25">
      <c r="A1648">
        <v>339876</v>
      </c>
      <c r="B1648" t="s">
        <v>3443</v>
      </c>
      <c r="C1648" t="s">
        <v>1187</v>
      </c>
      <c r="D1648" t="s">
        <v>687</v>
      </c>
      <c r="I1648" t="s">
        <v>121</v>
      </c>
    </row>
    <row r="1649" spans="1:9" ht="17.25" customHeight="1" x14ac:dyDescent="0.25">
      <c r="A1649">
        <v>339877</v>
      </c>
      <c r="B1649" t="s">
        <v>3442</v>
      </c>
      <c r="C1649" t="s">
        <v>997</v>
      </c>
      <c r="D1649" t="s">
        <v>2198</v>
      </c>
      <c r="I1649" t="s">
        <v>121</v>
      </c>
    </row>
    <row r="1650" spans="1:9" ht="17.25" customHeight="1" x14ac:dyDescent="0.25">
      <c r="A1650">
        <v>339878</v>
      </c>
      <c r="B1650" t="s">
        <v>3441</v>
      </c>
      <c r="C1650" t="s">
        <v>449</v>
      </c>
      <c r="D1650" t="s">
        <v>779</v>
      </c>
      <c r="I1650" t="s">
        <v>121</v>
      </c>
    </row>
    <row r="1651" spans="1:9" ht="17.25" customHeight="1" x14ac:dyDescent="0.25">
      <c r="A1651">
        <v>339879</v>
      </c>
      <c r="B1651" t="s">
        <v>3440</v>
      </c>
      <c r="C1651" t="s">
        <v>244</v>
      </c>
      <c r="D1651" t="s">
        <v>699</v>
      </c>
      <c r="I1651" t="s">
        <v>121</v>
      </c>
    </row>
    <row r="1652" spans="1:9" ht="17.25" customHeight="1" x14ac:dyDescent="0.25">
      <c r="A1652">
        <v>339881</v>
      </c>
      <c r="B1652" t="s">
        <v>3439</v>
      </c>
      <c r="C1652" t="s">
        <v>231</v>
      </c>
      <c r="D1652" t="s">
        <v>647</v>
      </c>
      <c r="I1652" t="s">
        <v>121</v>
      </c>
    </row>
    <row r="1653" spans="1:9" ht="17.25" customHeight="1" x14ac:dyDescent="0.25">
      <c r="A1653">
        <v>339882</v>
      </c>
      <c r="B1653" t="s">
        <v>3438</v>
      </c>
      <c r="C1653" t="s">
        <v>242</v>
      </c>
      <c r="D1653" t="s">
        <v>366</v>
      </c>
      <c r="I1653" t="s">
        <v>121</v>
      </c>
    </row>
    <row r="1654" spans="1:9" ht="17.25" customHeight="1" x14ac:dyDescent="0.25">
      <c r="A1654">
        <v>339883</v>
      </c>
      <c r="B1654" t="s">
        <v>3437</v>
      </c>
      <c r="C1654" t="s">
        <v>502</v>
      </c>
      <c r="D1654" t="s">
        <v>305</v>
      </c>
      <c r="I1654" t="s">
        <v>121</v>
      </c>
    </row>
    <row r="1655" spans="1:9" ht="17.25" customHeight="1" x14ac:dyDescent="0.25">
      <c r="A1655">
        <v>339884</v>
      </c>
      <c r="B1655" t="s">
        <v>3436</v>
      </c>
      <c r="C1655" t="s">
        <v>349</v>
      </c>
      <c r="D1655" t="s">
        <v>491</v>
      </c>
      <c r="I1655" t="s">
        <v>121</v>
      </c>
    </row>
    <row r="1656" spans="1:9" ht="17.25" customHeight="1" x14ac:dyDescent="0.25">
      <c r="A1656">
        <v>339885</v>
      </c>
      <c r="B1656" t="s">
        <v>3435</v>
      </c>
      <c r="C1656" t="s">
        <v>349</v>
      </c>
      <c r="D1656" t="s">
        <v>388</v>
      </c>
      <c r="I1656" t="s">
        <v>121</v>
      </c>
    </row>
    <row r="1657" spans="1:9" ht="17.25" customHeight="1" x14ac:dyDescent="0.25">
      <c r="A1657">
        <v>339887</v>
      </c>
      <c r="B1657" t="s">
        <v>3433</v>
      </c>
      <c r="C1657" t="s">
        <v>3434</v>
      </c>
      <c r="D1657" t="s">
        <v>325</v>
      </c>
      <c r="I1657" t="s">
        <v>121</v>
      </c>
    </row>
    <row r="1658" spans="1:9" ht="17.25" customHeight="1" x14ac:dyDescent="0.25">
      <c r="A1658">
        <v>339888</v>
      </c>
      <c r="B1658" t="s">
        <v>3432</v>
      </c>
      <c r="C1658" t="s">
        <v>225</v>
      </c>
      <c r="D1658" t="s">
        <v>312</v>
      </c>
      <c r="I1658" t="s">
        <v>121</v>
      </c>
    </row>
    <row r="1659" spans="1:9" ht="17.25" customHeight="1" x14ac:dyDescent="0.25">
      <c r="A1659">
        <v>339889</v>
      </c>
      <c r="B1659" t="s">
        <v>3431</v>
      </c>
      <c r="C1659" t="s">
        <v>242</v>
      </c>
      <c r="D1659" t="s">
        <v>504</v>
      </c>
      <c r="I1659" t="s">
        <v>121</v>
      </c>
    </row>
    <row r="1660" spans="1:9" ht="17.25" customHeight="1" x14ac:dyDescent="0.25">
      <c r="A1660">
        <v>339890</v>
      </c>
      <c r="B1660" t="s">
        <v>3430</v>
      </c>
      <c r="C1660" t="s">
        <v>326</v>
      </c>
      <c r="D1660" t="s">
        <v>295</v>
      </c>
      <c r="I1660" t="s">
        <v>121</v>
      </c>
    </row>
    <row r="1661" spans="1:9" ht="17.25" customHeight="1" x14ac:dyDescent="0.25">
      <c r="A1661">
        <v>339891</v>
      </c>
      <c r="B1661" t="s">
        <v>3429</v>
      </c>
      <c r="C1661" t="s">
        <v>262</v>
      </c>
      <c r="D1661" t="s">
        <v>245</v>
      </c>
      <c r="I1661" t="s">
        <v>121</v>
      </c>
    </row>
    <row r="1662" spans="1:9" ht="17.25" customHeight="1" x14ac:dyDescent="0.25">
      <c r="A1662">
        <v>339893</v>
      </c>
      <c r="B1662" t="s">
        <v>3428</v>
      </c>
      <c r="C1662" t="s">
        <v>334</v>
      </c>
      <c r="D1662" t="s">
        <v>239</v>
      </c>
      <c r="I1662" t="s">
        <v>121</v>
      </c>
    </row>
    <row r="1663" spans="1:9" ht="17.25" customHeight="1" x14ac:dyDescent="0.25">
      <c r="A1663">
        <v>339894</v>
      </c>
      <c r="B1663" t="s">
        <v>1119</v>
      </c>
      <c r="C1663" t="s">
        <v>479</v>
      </c>
      <c r="D1663" t="s">
        <v>987</v>
      </c>
      <c r="I1663" t="s">
        <v>121</v>
      </c>
    </row>
    <row r="1664" spans="1:9" ht="17.25" customHeight="1" x14ac:dyDescent="0.25">
      <c r="A1664">
        <v>339895</v>
      </c>
      <c r="B1664" t="s">
        <v>3426</v>
      </c>
      <c r="C1664" t="s">
        <v>258</v>
      </c>
      <c r="D1664" t="s">
        <v>3427</v>
      </c>
      <c r="I1664" t="s">
        <v>121</v>
      </c>
    </row>
    <row r="1665" spans="1:9" ht="17.25" customHeight="1" x14ac:dyDescent="0.25">
      <c r="A1665">
        <v>339896</v>
      </c>
      <c r="B1665" t="s">
        <v>3425</v>
      </c>
      <c r="C1665" t="s">
        <v>242</v>
      </c>
      <c r="D1665" t="s">
        <v>230</v>
      </c>
      <c r="I1665" t="s">
        <v>121</v>
      </c>
    </row>
    <row r="1666" spans="1:9" ht="17.25" customHeight="1" x14ac:dyDescent="0.25">
      <c r="A1666">
        <v>339897</v>
      </c>
      <c r="B1666" t="s">
        <v>3424</v>
      </c>
      <c r="C1666" t="s">
        <v>242</v>
      </c>
      <c r="D1666" t="s">
        <v>760</v>
      </c>
      <c r="I1666" t="s">
        <v>121</v>
      </c>
    </row>
    <row r="1667" spans="1:9" ht="17.25" customHeight="1" x14ac:dyDescent="0.25">
      <c r="A1667">
        <v>339898</v>
      </c>
      <c r="B1667" t="s">
        <v>3423</v>
      </c>
      <c r="C1667" t="s">
        <v>786</v>
      </c>
      <c r="D1667" t="s">
        <v>695</v>
      </c>
      <c r="I1667" t="s">
        <v>121</v>
      </c>
    </row>
    <row r="1668" spans="1:9" ht="17.25" customHeight="1" x14ac:dyDescent="0.25">
      <c r="A1668">
        <v>339899</v>
      </c>
      <c r="B1668" t="s">
        <v>3421</v>
      </c>
      <c r="C1668" t="s">
        <v>242</v>
      </c>
      <c r="D1668" t="s">
        <v>3422</v>
      </c>
      <c r="I1668" t="s">
        <v>121</v>
      </c>
    </row>
    <row r="1669" spans="1:9" ht="17.25" customHeight="1" x14ac:dyDescent="0.25">
      <c r="A1669">
        <v>339900</v>
      </c>
      <c r="B1669" t="s">
        <v>3420</v>
      </c>
      <c r="C1669" t="s">
        <v>258</v>
      </c>
      <c r="D1669" t="s">
        <v>466</v>
      </c>
      <c r="I1669" t="s">
        <v>121</v>
      </c>
    </row>
    <row r="1670" spans="1:9" ht="17.25" customHeight="1" x14ac:dyDescent="0.25">
      <c r="A1670">
        <v>339901</v>
      </c>
      <c r="B1670" t="s">
        <v>3419</v>
      </c>
      <c r="C1670" t="s">
        <v>341</v>
      </c>
      <c r="D1670" t="s">
        <v>305</v>
      </c>
      <c r="I1670" t="s">
        <v>121</v>
      </c>
    </row>
    <row r="1671" spans="1:9" ht="17.25" customHeight="1" x14ac:dyDescent="0.25">
      <c r="A1671">
        <v>339903</v>
      </c>
      <c r="B1671" t="s">
        <v>3418</v>
      </c>
      <c r="C1671" t="s">
        <v>3089</v>
      </c>
      <c r="D1671" t="s">
        <v>295</v>
      </c>
      <c r="I1671" t="s">
        <v>121</v>
      </c>
    </row>
    <row r="1672" spans="1:9" ht="17.25" customHeight="1" x14ac:dyDescent="0.25">
      <c r="A1672">
        <v>339904</v>
      </c>
      <c r="B1672" t="s">
        <v>2955</v>
      </c>
      <c r="C1672" t="s">
        <v>3170</v>
      </c>
      <c r="D1672" t="s">
        <v>288</v>
      </c>
      <c r="I1672" t="s">
        <v>121</v>
      </c>
    </row>
    <row r="1673" spans="1:9" ht="17.25" customHeight="1" x14ac:dyDescent="0.25">
      <c r="A1673">
        <v>339905</v>
      </c>
      <c r="B1673" t="s">
        <v>3417</v>
      </c>
      <c r="C1673" t="s">
        <v>3170</v>
      </c>
      <c r="D1673" t="s">
        <v>254</v>
      </c>
      <c r="I1673" t="s">
        <v>121</v>
      </c>
    </row>
    <row r="1674" spans="1:9" ht="17.25" customHeight="1" x14ac:dyDescent="0.25">
      <c r="A1674">
        <v>339906</v>
      </c>
      <c r="B1674" t="s">
        <v>818</v>
      </c>
      <c r="C1674" t="s">
        <v>2640</v>
      </c>
      <c r="D1674" t="s">
        <v>694</v>
      </c>
      <c r="I1674" t="s">
        <v>121</v>
      </c>
    </row>
    <row r="1675" spans="1:9" ht="17.25" customHeight="1" x14ac:dyDescent="0.25">
      <c r="A1675">
        <v>339908</v>
      </c>
      <c r="B1675" t="s">
        <v>3415</v>
      </c>
      <c r="C1675" t="s">
        <v>352</v>
      </c>
      <c r="D1675" t="s">
        <v>3416</v>
      </c>
      <c r="I1675" t="s">
        <v>121</v>
      </c>
    </row>
    <row r="1676" spans="1:9" ht="17.25" customHeight="1" x14ac:dyDescent="0.25">
      <c r="A1676">
        <v>339909</v>
      </c>
      <c r="B1676" t="s">
        <v>3414</v>
      </c>
      <c r="C1676" t="s">
        <v>326</v>
      </c>
      <c r="D1676" t="s">
        <v>556</v>
      </c>
      <c r="I1676" t="s">
        <v>121</v>
      </c>
    </row>
    <row r="1677" spans="1:9" ht="17.25" customHeight="1" x14ac:dyDescent="0.25">
      <c r="A1677">
        <v>339910</v>
      </c>
      <c r="B1677" t="s">
        <v>2689</v>
      </c>
      <c r="C1677" t="s">
        <v>528</v>
      </c>
      <c r="D1677" t="s">
        <v>336</v>
      </c>
      <c r="I1677" t="s">
        <v>121</v>
      </c>
    </row>
    <row r="1678" spans="1:9" ht="17.25" customHeight="1" x14ac:dyDescent="0.25">
      <c r="A1678">
        <v>339911</v>
      </c>
      <c r="B1678" t="s">
        <v>1712</v>
      </c>
      <c r="C1678" t="s">
        <v>501</v>
      </c>
      <c r="D1678" t="s">
        <v>835</v>
      </c>
      <c r="I1678" t="s">
        <v>121</v>
      </c>
    </row>
    <row r="1679" spans="1:9" ht="17.25" customHeight="1" x14ac:dyDescent="0.25">
      <c r="A1679">
        <v>339912</v>
      </c>
      <c r="B1679" t="s">
        <v>1354</v>
      </c>
      <c r="C1679" t="s">
        <v>3413</v>
      </c>
      <c r="D1679" t="s">
        <v>466</v>
      </c>
      <c r="I1679" t="s">
        <v>121</v>
      </c>
    </row>
    <row r="1680" spans="1:9" ht="17.25" customHeight="1" x14ac:dyDescent="0.25">
      <c r="A1680">
        <v>339913</v>
      </c>
      <c r="B1680" t="s">
        <v>3412</v>
      </c>
      <c r="C1680" t="s">
        <v>431</v>
      </c>
      <c r="D1680" t="s">
        <v>254</v>
      </c>
      <c r="I1680" t="s">
        <v>121</v>
      </c>
    </row>
    <row r="1681" spans="1:9" ht="17.25" customHeight="1" x14ac:dyDescent="0.25">
      <c r="A1681">
        <v>339914</v>
      </c>
      <c r="B1681" t="s">
        <v>3411</v>
      </c>
      <c r="C1681" t="s">
        <v>326</v>
      </c>
      <c r="D1681" t="s">
        <v>3174</v>
      </c>
      <c r="I1681" t="s">
        <v>121</v>
      </c>
    </row>
    <row r="1682" spans="1:9" ht="17.25" customHeight="1" x14ac:dyDescent="0.25">
      <c r="A1682">
        <v>339915</v>
      </c>
      <c r="B1682" t="s">
        <v>3410</v>
      </c>
      <c r="C1682" t="s">
        <v>624</v>
      </c>
      <c r="D1682" t="s">
        <v>962</v>
      </c>
      <c r="I1682" t="s">
        <v>121</v>
      </c>
    </row>
    <row r="1683" spans="1:9" ht="17.25" customHeight="1" x14ac:dyDescent="0.25">
      <c r="A1683">
        <v>339917</v>
      </c>
      <c r="B1683" t="s">
        <v>3409</v>
      </c>
      <c r="C1683" t="s">
        <v>817</v>
      </c>
      <c r="D1683" t="s">
        <v>472</v>
      </c>
      <c r="I1683" t="s">
        <v>121</v>
      </c>
    </row>
    <row r="1684" spans="1:9" ht="17.25" customHeight="1" x14ac:dyDescent="0.25">
      <c r="A1684">
        <v>339918</v>
      </c>
      <c r="B1684" t="s">
        <v>3408</v>
      </c>
      <c r="C1684" t="s">
        <v>329</v>
      </c>
      <c r="D1684" t="s">
        <v>332</v>
      </c>
      <c r="I1684" t="s">
        <v>121</v>
      </c>
    </row>
    <row r="1685" spans="1:9" ht="17.25" customHeight="1" x14ac:dyDescent="0.25">
      <c r="A1685">
        <v>339919</v>
      </c>
      <c r="B1685" t="s">
        <v>3407</v>
      </c>
      <c r="C1685" t="s">
        <v>753</v>
      </c>
      <c r="D1685" t="s">
        <v>340</v>
      </c>
      <c r="I1685" t="s">
        <v>121</v>
      </c>
    </row>
    <row r="1686" spans="1:9" ht="17.25" customHeight="1" x14ac:dyDescent="0.25">
      <c r="A1686">
        <v>339920</v>
      </c>
      <c r="B1686" t="s">
        <v>3406</v>
      </c>
      <c r="C1686" t="s">
        <v>334</v>
      </c>
      <c r="D1686" t="s">
        <v>245</v>
      </c>
      <c r="I1686" t="s">
        <v>121</v>
      </c>
    </row>
    <row r="1687" spans="1:9" ht="17.25" customHeight="1" x14ac:dyDescent="0.25">
      <c r="A1687">
        <v>339922</v>
      </c>
      <c r="B1687" t="s">
        <v>3405</v>
      </c>
      <c r="C1687" t="s">
        <v>1774</v>
      </c>
      <c r="D1687" t="s">
        <v>429</v>
      </c>
      <c r="I1687" t="s">
        <v>121</v>
      </c>
    </row>
    <row r="1688" spans="1:9" ht="17.25" customHeight="1" x14ac:dyDescent="0.25">
      <c r="A1688">
        <v>339923</v>
      </c>
      <c r="B1688" t="s">
        <v>3404</v>
      </c>
      <c r="C1688" t="s">
        <v>242</v>
      </c>
      <c r="D1688" t="s">
        <v>408</v>
      </c>
      <c r="I1688" t="s">
        <v>121</v>
      </c>
    </row>
    <row r="1689" spans="1:9" ht="17.25" customHeight="1" x14ac:dyDescent="0.25">
      <c r="A1689">
        <v>339925</v>
      </c>
      <c r="B1689" t="s">
        <v>3403</v>
      </c>
      <c r="C1689" t="s">
        <v>242</v>
      </c>
      <c r="D1689" t="s">
        <v>296</v>
      </c>
      <c r="I1689" t="s">
        <v>121</v>
      </c>
    </row>
    <row r="1690" spans="1:9" ht="17.25" customHeight="1" x14ac:dyDescent="0.25">
      <c r="A1690">
        <v>339927</v>
      </c>
      <c r="B1690" t="s">
        <v>3402</v>
      </c>
      <c r="C1690" t="s">
        <v>233</v>
      </c>
      <c r="D1690" t="s">
        <v>783</v>
      </c>
      <c r="I1690" t="s">
        <v>121</v>
      </c>
    </row>
    <row r="1691" spans="1:9" ht="17.25" customHeight="1" x14ac:dyDescent="0.25">
      <c r="A1691">
        <v>339929</v>
      </c>
      <c r="B1691" t="s">
        <v>3401</v>
      </c>
      <c r="C1691" t="s">
        <v>286</v>
      </c>
      <c r="D1691" t="s">
        <v>674</v>
      </c>
      <c r="I1691" t="s">
        <v>121</v>
      </c>
    </row>
    <row r="1692" spans="1:9" ht="17.25" customHeight="1" x14ac:dyDescent="0.25">
      <c r="A1692">
        <v>339930</v>
      </c>
      <c r="B1692" t="s">
        <v>3400</v>
      </c>
      <c r="C1692" t="s">
        <v>365</v>
      </c>
      <c r="D1692" t="s">
        <v>288</v>
      </c>
      <c r="I1692" t="s">
        <v>121</v>
      </c>
    </row>
    <row r="1693" spans="1:9" ht="17.25" customHeight="1" x14ac:dyDescent="0.25">
      <c r="A1693">
        <v>339931</v>
      </c>
      <c r="B1693" t="s">
        <v>3399</v>
      </c>
      <c r="C1693" t="s">
        <v>554</v>
      </c>
      <c r="D1693" t="s">
        <v>630</v>
      </c>
      <c r="I1693" t="s">
        <v>121</v>
      </c>
    </row>
    <row r="1694" spans="1:9" ht="17.25" customHeight="1" x14ac:dyDescent="0.25">
      <c r="A1694">
        <v>339932</v>
      </c>
      <c r="B1694" t="s">
        <v>3398</v>
      </c>
      <c r="C1694" t="s">
        <v>964</v>
      </c>
      <c r="D1694" t="s">
        <v>234</v>
      </c>
      <c r="I1694" t="s">
        <v>121</v>
      </c>
    </row>
    <row r="1695" spans="1:9" ht="17.25" customHeight="1" x14ac:dyDescent="0.25">
      <c r="A1695">
        <v>339933</v>
      </c>
      <c r="B1695" t="s">
        <v>3397</v>
      </c>
      <c r="C1695" t="s">
        <v>334</v>
      </c>
      <c r="D1695" t="s">
        <v>466</v>
      </c>
      <c r="I1695" t="s">
        <v>121</v>
      </c>
    </row>
    <row r="1696" spans="1:9" ht="17.25" customHeight="1" x14ac:dyDescent="0.25">
      <c r="A1696">
        <v>339935</v>
      </c>
      <c r="B1696" t="s">
        <v>3396</v>
      </c>
      <c r="C1696" t="s">
        <v>303</v>
      </c>
      <c r="D1696" t="s">
        <v>860</v>
      </c>
      <c r="I1696" t="s">
        <v>121</v>
      </c>
    </row>
    <row r="1697" spans="1:9" ht="17.25" customHeight="1" x14ac:dyDescent="0.25">
      <c r="A1697">
        <v>339938</v>
      </c>
      <c r="B1697" t="s">
        <v>3394</v>
      </c>
      <c r="C1697" t="s">
        <v>244</v>
      </c>
      <c r="D1697" t="s">
        <v>929</v>
      </c>
      <c r="I1697" t="s">
        <v>121</v>
      </c>
    </row>
    <row r="1698" spans="1:9" ht="17.25" customHeight="1" x14ac:dyDescent="0.25">
      <c r="A1698">
        <v>339939</v>
      </c>
      <c r="B1698" t="s">
        <v>3392</v>
      </c>
      <c r="C1698" t="s">
        <v>233</v>
      </c>
      <c r="D1698" t="s">
        <v>3393</v>
      </c>
      <c r="I1698" t="s">
        <v>121</v>
      </c>
    </row>
    <row r="1699" spans="1:9" ht="17.25" customHeight="1" x14ac:dyDescent="0.25">
      <c r="A1699">
        <v>339940</v>
      </c>
      <c r="B1699" t="s">
        <v>3391</v>
      </c>
      <c r="C1699" t="s">
        <v>275</v>
      </c>
      <c r="D1699" t="s">
        <v>438</v>
      </c>
      <c r="I1699" t="s">
        <v>121</v>
      </c>
    </row>
    <row r="1700" spans="1:9" ht="17.25" customHeight="1" x14ac:dyDescent="0.25">
      <c r="A1700">
        <v>339941</v>
      </c>
      <c r="B1700" t="s">
        <v>3389</v>
      </c>
      <c r="C1700" t="s">
        <v>374</v>
      </c>
      <c r="D1700" t="s">
        <v>3390</v>
      </c>
      <c r="I1700" t="s">
        <v>121</v>
      </c>
    </row>
    <row r="1701" spans="1:9" ht="17.25" customHeight="1" x14ac:dyDescent="0.25">
      <c r="A1701">
        <v>339945</v>
      </c>
      <c r="B1701" t="s">
        <v>3388</v>
      </c>
      <c r="C1701" t="s">
        <v>587</v>
      </c>
      <c r="D1701" t="s">
        <v>245</v>
      </c>
      <c r="I1701" t="s">
        <v>121</v>
      </c>
    </row>
    <row r="1702" spans="1:9" ht="17.25" customHeight="1" x14ac:dyDescent="0.25">
      <c r="A1702">
        <v>339946</v>
      </c>
      <c r="B1702" t="s">
        <v>3387</v>
      </c>
      <c r="C1702" t="s">
        <v>284</v>
      </c>
      <c r="D1702" t="s">
        <v>305</v>
      </c>
      <c r="I1702" t="s">
        <v>121</v>
      </c>
    </row>
    <row r="1703" spans="1:9" ht="17.25" customHeight="1" x14ac:dyDescent="0.25">
      <c r="A1703">
        <v>339947</v>
      </c>
      <c r="B1703" t="s">
        <v>3386</v>
      </c>
      <c r="C1703" t="s">
        <v>555</v>
      </c>
      <c r="D1703" t="s">
        <v>1092</v>
      </c>
      <c r="I1703" t="s">
        <v>121</v>
      </c>
    </row>
    <row r="1704" spans="1:9" ht="17.25" customHeight="1" x14ac:dyDescent="0.25">
      <c r="A1704">
        <v>339951</v>
      </c>
      <c r="B1704" t="s">
        <v>3385</v>
      </c>
      <c r="C1704" t="s">
        <v>899</v>
      </c>
      <c r="D1704" t="s">
        <v>653</v>
      </c>
      <c r="I1704" t="s">
        <v>121</v>
      </c>
    </row>
    <row r="1705" spans="1:9" ht="17.25" customHeight="1" x14ac:dyDescent="0.25">
      <c r="A1705">
        <v>339952</v>
      </c>
      <c r="B1705" t="s">
        <v>3384</v>
      </c>
      <c r="C1705" t="s">
        <v>262</v>
      </c>
      <c r="D1705" t="s">
        <v>302</v>
      </c>
      <c r="I1705" t="s">
        <v>121</v>
      </c>
    </row>
    <row r="1706" spans="1:9" ht="17.25" customHeight="1" x14ac:dyDescent="0.25">
      <c r="A1706">
        <v>339953</v>
      </c>
      <c r="B1706" t="s">
        <v>3383</v>
      </c>
      <c r="C1706" t="s">
        <v>225</v>
      </c>
      <c r="D1706" t="s">
        <v>1102</v>
      </c>
      <c r="I1706" t="s">
        <v>121</v>
      </c>
    </row>
    <row r="1707" spans="1:9" ht="17.25" customHeight="1" x14ac:dyDescent="0.25">
      <c r="A1707">
        <v>339954</v>
      </c>
      <c r="B1707" t="s">
        <v>3382</v>
      </c>
      <c r="C1707" t="s">
        <v>582</v>
      </c>
      <c r="D1707" t="s">
        <v>345</v>
      </c>
      <c r="I1707" t="s">
        <v>121</v>
      </c>
    </row>
    <row r="1708" spans="1:9" ht="17.25" customHeight="1" x14ac:dyDescent="0.25">
      <c r="A1708">
        <v>339956</v>
      </c>
      <c r="B1708" t="s">
        <v>3381</v>
      </c>
      <c r="C1708" t="s">
        <v>301</v>
      </c>
      <c r="D1708" t="s">
        <v>681</v>
      </c>
      <c r="I1708" t="s">
        <v>121</v>
      </c>
    </row>
    <row r="1709" spans="1:9" ht="17.25" customHeight="1" x14ac:dyDescent="0.25">
      <c r="A1709">
        <v>339957</v>
      </c>
      <c r="B1709" t="s">
        <v>3379</v>
      </c>
      <c r="C1709" t="s">
        <v>3380</v>
      </c>
      <c r="D1709" t="s">
        <v>556</v>
      </c>
      <c r="I1709" t="s">
        <v>121</v>
      </c>
    </row>
    <row r="1710" spans="1:9" ht="17.25" customHeight="1" x14ac:dyDescent="0.25">
      <c r="A1710">
        <v>339958</v>
      </c>
      <c r="B1710" t="s">
        <v>3378</v>
      </c>
      <c r="C1710" t="s">
        <v>726</v>
      </c>
      <c r="D1710" t="s">
        <v>805</v>
      </c>
      <c r="I1710" t="s">
        <v>121</v>
      </c>
    </row>
    <row r="1711" spans="1:9" ht="17.25" customHeight="1" x14ac:dyDescent="0.25">
      <c r="A1711">
        <v>339959</v>
      </c>
      <c r="B1711" t="s">
        <v>3377</v>
      </c>
      <c r="C1711" t="s">
        <v>242</v>
      </c>
      <c r="D1711" t="s">
        <v>693</v>
      </c>
      <c r="I1711" t="s">
        <v>121</v>
      </c>
    </row>
    <row r="1712" spans="1:9" ht="17.25" customHeight="1" x14ac:dyDescent="0.25">
      <c r="A1712">
        <v>339960</v>
      </c>
      <c r="B1712" t="s">
        <v>3375</v>
      </c>
      <c r="C1712" t="s">
        <v>2154</v>
      </c>
      <c r="D1712" t="s">
        <v>3376</v>
      </c>
      <c r="I1712" t="s">
        <v>121</v>
      </c>
    </row>
    <row r="1713" spans="1:9" ht="17.25" customHeight="1" x14ac:dyDescent="0.25">
      <c r="A1713">
        <v>339962</v>
      </c>
      <c r="B1713" t="s">
        <v>3374</v>
      </c>
      <c r="C1713" t="s">
        <v>337</v>
      </c>
      <c r="D1713" t="s">
        <v>338</v>
      </c>
      <c r="I1713" t="s">
        <v>121</v>
      </c>
    </row>
    <row r="1714" spans="1:9" ht="17.25" customHeight="1" x14ac:dyDescent="0.25">
      <c r="A1714">
        <v>339963</v>
      </c>
      <c r="B1714" t="s">
        <v>3373</v>
      </c>
      <c r="C1714" t="s">
        <v>334</v>
      </c>
      <c r="D1714" t="s">
        <v>2725</v>
      </c>
      <c r="I1714" t="s">
        <v>121</v>
      </c>
    </row>
    <row r="1715" spans="1:9" ht="17.25" customHeight="1" x14ac:dyDescent="0.25">
      <c r="A1715">
        <v>339964</v>
      </c>
      <c r="B1715" t="s">
        <v>3372</v>
      </c>
      <c r="C1715" t="s">
        <v>258</v>
      </c>
      <c r="D1715" t="s">
        <v>742</v>
      </c>
      <c r="I1715" t="s">
        <v>121</v>
      </c>
    </row>
    <row r="1716" spans="1:9" ht="17.25" customHeight="1" x14ac:dyDescent="0.25">
      <c r="A1716">
        <v>339965</v>
      </c>
      <c r="B1716" t="s">
        <v>3371</v>
      </c>
      <c r="C1716" t="s">
        <v>361</v>
      </c>
      <c r="D1716" t="s">
        <v>766</v>
      </c>
      <c r="I1716" t="s">
        <v>121</v>
      </c>
    </row>
    <row r="1717" spans="1:9" ht="17.25" customHeight="1" x14ac:dyDescent="0.25">
      <c r="A1717">
        <v>339966</v>
      </c>
      <c r="B1717" t="s">
        <v>3370</v>
      </c>
      <c r="C1717" t="s">
        <v>271</v>
      </c>
      <c r="D1717" t="s">
        <v>556</v>
      </c>
      <c r="I1717" t="s">
        <v>121</v>
      </c>
    </row>
    <row r="1718" spans="1:9" ht="17.25" customHeight="1" x14ac:dyDescent="0.25">
      <c r="A1718">
        <v>339967</v>
      </c>
      <c r="B1718" t="s">
        <v>3368</v>
      </c>
      <c r="C1718" t="s">
        <v>3369</v>
      </c>
      <c r="D1718" t="s">
        <v>292</v>
      </c>
      <c r="I1718" t="s">
        <v>121</v>
      </c>
    </row>
    <row r="1719" spans="1:9" ht="17.25" customHeight="1" x14ac:dyDescent="0.25">
      <c r="A1719">
        <v>339968</v>
      </c>
      <c r="B1719" t="s">
        <v>3367</v>
      </c>
      <c r="C1719" t="s">
        <v>284</v>
      </c>
      <c r="D1719" t="s">
        <v>815</v>
      </c>
      <c r="I1719" t="s">
        <v>121</v>
      </c>
    </row>
    <row r="1720" spans="1:9" ht="17.25" customHeight="1" x14ac:dyDescent="0.25">
      <c r="A1720">
        <v>339969</v>
      </c>
      <c r="B1720" t="s">
        <v>3366</v>
      </c>
      <c r="C1720" t="s">
        <v>393</v>
      </c>
      <c r="D1720" t="s">
        <v>647</v>
      </c>
      <c r="I1720" t="s">
        <v>121</v>
      </c>
    </row>
    <row r="1721" spans="1:9" ht="17.25" customHeight="1" x14ac:dyDescent="0.25">
      <c r="A1721">
        <v>339970</v>
      </c>
      <c r="B1721" t="s">
        <v>1121</v>
      </c>
      <c r="C1721" t="s">
        <v>334</v>
      </c>
      <c r="D1721" t="s">
        <v>807</v>
      </c>
      <c r="I1721" t="s">
        <v>121</v>
      </c>
    </row>
    <row r="1722" spans="1:9" ht="17.25" customHeight="1" x14ac:dyDescent="0.25">
      <c r="A1722">
        <v>339971</v>
      </c>
      <c r="B1722" t="s">
        <v>3364</v>
      </c>
      <c r="C1722" t="s">
        <v>3365</v>
      </c>
      <c r="D1722" t="s">
        <v>657</v>
      </c>
      <c r="I1722" t="s">
        <v>121</v>
      </c>
    </row>
    <row r="1723" spans="1:9" ht="17.25" customHeight="1" x14ac:dyDescent="0.25">
      <c r="A1723">
        <v>339972</v>
      </c>
      <c r="B1723" t="s">
        <v>3363</v>
      </c>
      <c r="C1723" t="s">
        <v>349</v>
      </c>
      <c r="D1723" t="s">
        <v>429</v>
      </c>
      <c r="I1723" t="s">
        <v>121</v>
      </c>
    </row>
    <row r="1724" spans="1:9" ht="17.25" customHeight="1" x14ac:dyDescent="0.25">
      <c r="A1724">
        <v>339973</v>
      </c>
      <c r="B1724" t="s">
        <v>3362</v>
      </c>
      <c r="C1724" t="s">
        <v>376</v>
      </c>
      <c r="D1724" t="s">
        <v>1109</v>
      </c>
      <c r="I1724" t="s">
        <v>121</v>
      </c>
    </row>
    <row r="1725" spans="1:9" ht="17.25" customHeight="1" x14ac:dyDescent="0.25">
      <c r="A1725">
        <v>339974</v>
      </c>
      <c r="B1725" t="s">
        <v>1098</v>
      </c>
      <c r="C1725" t="s">
        <v>3361</v>
      </c>
      <c r="D1725" t="s">
        <v>2147</v>
      </c>
      <c r="I1725" t="s">
        <v>121</v>
      </c>
    </row>
    <row r="1726" spans="1:9" ht="17.25" customHeight="1" x14ac:dyDescent="0.25">
      <c r="A1726">
        <v>339975</v>
      </c>
      <c r="B1726" t="s">
        <v>3360</v>
      </c>
      <c r="C1726" t="s">
        <v>3169</v>
      </c>
      <c r="D1726" t="s">
        <v>406</v>
      </c>
      <c r="I1726" t="s">
        <v>121</v>
      </c>
    </row>
    <row r="1727" spans="1:9" ht="17.25" customHeight="1" x14ac:dyDescent="0.25">
      <c r="A1727">
        <v>339976</v>
      </c>
      <c r="B1727" t="s">
        <v>3358</v>
      </c>
      <c r="C1727" t="s">
        <v>3359</v>
      </c>
      <c r="D1727" t="s">
        <v>277</v>
      </c>
      <c r="I1727" t="s">
        <v>121</v>
      </c>
    </row>
    <row r="1728" spans="1:9" ht="17.25" customHeight="1" x14ac:dyDescent="0.25">
      <c r="A1728">
        <v>339977</v>
      </c>
      <c r="B1728" t="s">
        <v>3356</v>
      </c>
      <c r="C1728" t="s">
        <v>418</v>
      </c>
      <c r="D1728" t="s">
        <v>3357</v>
      </c>
      <c r="I1728" t="s">
        <v>121</v>
      </c>
    </row>
    <row r="1729" spans="1:9" ht="17.25" customHeight="1" x14ac:dyDescent="0.25">
      <c r="A1729">
        <v>339978</v>
      </c>
      <c r="B1729" t="s">
        <v>3355</v>
      </c>
      <c r="C1729" t="s">
        <v>430</v>
      </c>
      <c r="D1729" t="s">
        <v>332</v>
      </c>
      <c r="I1729" t="s">
        <v>121</v>
      </c>
    </row>
    <row r="1730" spans="1:9" ht="17.25" customHeight="1" x14ac:dyDescent="0.25">
      <c r="A1730">
        <v>339979</v>
      </c>
      <c r="B1730" t="s">
        <v>3353</v>
      </c>
      <c r="C1730" t="s">
        <v>3354</v>
      </c>
      <c r="D1730" t="s">
        <v>277</v>
      </c>
      <c r="I1730" t="s">
        <v>121</v>
      </c>
    </row>
    <row r="1731" spans="1:9" ht="17.25" customHeight="1" x14ac:dyDescent="0.25">
      <c r="A1731">
        <v>339980</v>
      </c>
      <c r="B1731" t="s">
        <v>3352</v>
      </c>
      <c r="C1731" t="s">
        <v>303</v>
      </c>
      <c r="D1731" t="s">
        <v>388</v>
      </c>
      <c r="I1731" t="s">
        <v>121</v>
      </c>
    </row>
    <row r="1732" spans="1:9" ht="17.25" customHeight="1" x14ac:dyDescent="0.25">
      <c r="A1732">
        <v>339981</v>
      </c>
      <c r="B1732" t="s">
        <v>953</v>
      </c>
      <c r="C1732" t="s">
        <v>751</v>
      </c>
      <c r="D1732" t="s">
        <v>315</v>
      </c>
      <c r="I1732" t="s">
        <v>121</v>
      </c>
    </row>
    <row r="1733" spans="1:9" ht="17.25" customHeight="1" x14ac:dyDescent="0.25">
      <c r="A1733">
        <v>339982</v>
      </c>
      <c r="B1733" t="s">
        <v>1966</v>
      </c>
      <c r="C1733" t="s">
        <v>636</v>
      </c>
      <c r="D1733" t="s">
        <v>660</v>
      </c>
      <c r="I1733" t="s">
        <v>121</v>
      </c>
    </row>
    <row r="1734" spans="1:9" ht="17.25" customHeight="1" x14ac:dyDescent="0.25">
      <c r="A1734">
        <v>339983</v>
      </c>
      <c r="B1734" t="s">
        <v>3351</v>
      </c>
      <c r="C1734" t="s">
        <v>311</v>
      </c>
      <c r="D1734" t="s">
        <v>773</v>
      </c>
      <c r="I1734" t="s">
        <v>121</v>
      </c>
    </row>
    <row r="1735" spans="1:9" ht="17.25" customHeight="1" x14ac:dyDescent="0.25">
      <c r="A1735">
        <v>339984</v>
      </c>
      <c r="B1735" t="s">
        <v>1097</v>
      </c>
      <c r="C1735" t="s">
        <v>383</v>
      </c>
      <c r="D1735" t="s">
        <v>245</v>
      </c>
      <c r="I1735" t="s">
        <v>121</v>
      </c>
    </row>
    <row r="1736" spans="1:9" ht="17.25" customHeight="1" x14ac:dyDescent="0.25">
      <c r="A1736">
        <v>339985</v>
      </c>
      <c r="B1736" t="s">
        <v>3350</v>
      </c>
      <c r="C1736" t="s">
        <v>299</v>
      </c>
      <c r="D1736" t="s">
        <v>245</v>
      </c>
      <c r="I1736" t="s">
        <v>121</v>
      </c>
    </row>
    <row r="1737" spans="1:9" ht="17.25" customHeight="1" x14ac:dyDescent="0.25">
      <c r="A1737">
        <v>339986</v>
      </c>
      <c r="B1737" t="s">
        <v>3349</v>
      </c>
      <c r="C1737" t="s">
        <v>636</v>
      </c>
      <c r="D1737" t="s">
        <v>749</v>
      </c>
      <c r="I1737" t="s">
        <v>121</v>
      </c>
    </row>
    <row r="1738" spans="1:9" ht="17.25" customHeight="1" x14ac:dyDescent="0.25">
      <c r="A1738">
        <v>339987</v>
      </c>
      <c r="B1738" t="s">
        <v>3348</v>
      </c>
      <c r="C1738" t="s">
        <v>262</v>
      </c>
      <c r="D1738" t="s">
        <v>1115</v>
      </c>
      <c r="I1738" t="s">
        <v>121</v>
      </c>
    </row>
    <row r="1739" spans="1:9" ht="17.25" customHeight="1" x14ac:dyDescent="0.25">
      <c r="A1739">
        <v>339990</v>
      </c>
      <c r="B1739" t="s">
        <v>3167</v>
      </c>
      <c r="C1739" t="s">
        <v>1108</v>
      </c>
      <c r="D1739" t="s">
        <v>334</v>
      </c>
      <c r="I1739" t="s">
        <v>121</v>
      </c>
    </row>
    <row r="1740" spans="1:9" ht="17.25" customHeight="1" x14ac:dyDescent="0.25">
      <c r="A1740">
        <v>339992</v>
      </c>
      <c r="B1740" t="s">
        <v>3347</v>
      </c>
      <c r="C1740" t="s">
        <v>612</v>
      </c>
      <c r="D1740" t="s">
        <v>491</v>
      </c>
      <c r="I1740" t="s">
        <v>121</v>
      </c>
    </row>
    <row r="1741" spans="1:9" ht="17.25" customHeight="1" x14ac:dyDescent="0.25">
      <c r="A1741">
        <v>339993</v>
      </c>
      <c r="B1741" t="s">
        <v>1450</v>
      </c>
      <c r="C1741" t="s">
        <v>225</v>
      </c>
      <c r="D1741" t="s">
        <v>270</v>
      </c>
      <c r="I1741" t="s">
        <v>121</v>
      </c>
    </row>
    <row r="1742" spans="1:9" ht="17.25" customHeight="1" x14ac:dyDescent="0.25">
      <c r="A1742">
        <v>339995</v>
      </c>
      <c r="B1742" t="s">
        <v>634</v>
      </c>
      <c r="C1742" t="s">
        <v>1088</v>
      </c>
      <c r="D1742" t="s">
        <v>3346</v>
      </c>
      <c r="I1742" t="s">
        <v>121</v>
      </c>
    </row>
    <row r="1743" spans="1:9" ht="17.25" customHeight="1" x14ac:dyDescent="0.25">
      <c r="A1743">
        <v>339996</v>
      </c>
      <c r="B1743" t="s">
        <v>3345</v>
      </c>
      <c r="C1743" t="s">
        <v>683</v>
      </c>
      <c r="D1743" t="s">
        <v>338</v>
      </c>
      <c r="I1743" t="s">
        <v>121</v>
      </c>
    </row>
    <row r="1744" spans="1:9" ht="17.25" customHeight="1" x14ac:dyDescent="0.25">
      <c r="A1744">
        <v>339998</v>
      </c>
      <c r="B1744" t="s">
        <v>3002</v>
      </c>
      <c r="C1744" t="s">
        <v>350</v>
      </c>
      <c r="D1744" t="s">
        <v>332</v>
      </c>
      <c r="I1744" t="s">
        <v>121</v>
      </c>
    </row>
    <row r="1745" spans="1:9" ht="17.25" customHeight="1" x14ac:dyDescent="0.25">
      <c r="A1745">
        <v>339999</v>
      </c>
      <c r="B1745" t="s">
        <v>3344</v>
      </c>
      <c r="C1745" t="s">
        <v>567</v>
      </c>
      <c r="D1745" t="s">
        <v>295</v>
      </c>
      <c r="I1745" t="s">
        <v>121</v>
      </c>
    </row>
    <row r="1746" spans="1:9" ht="17.25" customHeight="1" x14ac:dyDescent="0.25">
      <c r="A1746">
        <v>340001</v>
      </c>
      <c r="B1746" t="s">
        <v>3342</v>
      </c>
      <c r="C1746" t="s">
        <v>3343</v>
      </c>
      <c r="D1746" t="s">
        <v>400</v>
      </c>
      <c r="I1746" t="s">
        <v>121</v>
      </c>
    </row>
    <row r="1747" spans="1:9" ht="17.25" customHeight="1" x14ac:dyDescent="0.25">
      <c r="A1747">
        <v>340002</v>
      </c>
      <c r="B1747" t="s">
        <v>3341</v>
      </c>
      <c r="C1747" t="s">
        <v>362</v>
      </c>
      <c r="D1747" t="s">
        <v>588</v>
      </c>
      <c r="I1747" t="s">
        <v>121</v>
      </c>
    </row>
    <row r="1748" spans="1:9" ht="17.25" customHeight="1" x14ac:dyDescent="0.25">
      <c r="A1748">
        <v>340003</v>
      </c>
      <c r="B1748" t="s">
        <v>1757</v>
      </c>
      <c r="C1748" t="s">
        <v>262</v>
      </c>
      <c r="D1748" t="s">
        <v>422</v>
      </c>
      <c r="I1748" t="s">
        <v>121</v>
      </c>
    </row>
    <row r="1749" spans="1:9" ht="17.25" customHeight="1" x14ac:dyDescent="0.25">
      <c r="A1749">
        <v>340004</v>
      </c>
      <c r="B1749" t="s">
        <v>3340</v>
      </c>
      <c r="C1749" t="s">
        <v>418</v>
      </c>
      <c r="D1749" t="s">
        <v>434</v>
      </c>
      <c r="I1749" t="s">
        <v>121</v>
      </c>
    </row>
    <row r="1750" spans="1:9" ht="17.25" customHeight="1" x14ac:dyDescent="0.25">
      <c r="A1750">
        <v>340005</v>
      </c>
      <c r="B1750" t="s">
        <v>3339</v>
      </c>
      <c r="C1750" t="s">
        <v>334</v>
      </c>
      <c r="D1750" t="s">
        <v>2544</v>
      </c>
      <c r="I1750" t="s">
        <v>121</v>
      </c>
    </row>
    <row r="1751" spans="1:9" ht="17.25" customHeight="1" x14ac:dyDescent="0.25">
      <c r="A1751">
        <v>340006</v>
      </c>
      <c r="B1751" t="s">
        <v>3338</v>
      </c>
      <c r="C1751" t="s">
        <v>349</v>
      </c>
      <c r="D1751" t="s">
        <v>556</v>
      </c>
      <c r="I1751" t="s">
        <v>121</v>
      </c>
    </row>
    <row r="1752" spans="1:9" ht="17.25" customHeight="1" x14ac:dyDescent="0.25">
      <c r="A1752">
        <v>340008</v>
      </c>
      <c r="B1752" t="s">
        <v>3336</v>
      </c>
      <c r="C1752" t="s">
        <v>3270</v>
      </c>
      <c r="D1752" t="s">
        <v>287</v>
      </c>
      <c r="I1752" t="s">
        <v>121</v>
      </c>
    </row>
    <row r="1753" spans="1:9" ht="17.25" customHeight="1" x14ac:dyDescent="0.25">
      <c r="A1753">
        <v>340010</v>
      </c>
      <c r="B1753" t="s">
        <v>3335</v>
      </c>
      <c r="C1753" t="s">
        <v>407</v>
      </c>
      <c r="D1753" t="s">
        <v>427</v>
      </c>
      <c r="I1753" t="s">
        <v>121</v>
      </c>
    </row>
    <row r="1754" spans="1:9" ht="17.25" customHeight="1" x14ac:dyDescent="0.25">
      <c r="A1754">
        <v>340011</v>
      </c>
      <c r="B1754" t="s">
        <v>3334</v>
      </c>
      <c r="C1754" t="s">
        <v>337</v>
      </c>
      <c r="D1754" t="s">
        <v>253</v>
      </c>
      <c r="I1754" t="s">
        <v>121</v>
      </c>
    </row>
    <row r="1755" spans="1:9" ht="17.25" customHeight="1" x14ac:dyDescent="0.25">
      <c r="A1755">
        <v>340012</v>
      </c>
      <c r="B1755" t="s">
        <v>3333</v>
      </c>
      <c r="C1755" t="s">
        <v>753</v>
      </c>
      <c r="D1755" t="s">
        <v>381</v>
      </c>
      <c r="I1755" t="s">
        <v>121</v>
      </c>
    </row>
    <row r="1756" spans="1:9" ht="17.25" customHeight="1" x14ac:dyDescent="0.25">
      <c r="A1756">
        <v>340013</v>
      </c>
      <c r="B1756" t="s">
        <v>3332</v>
      </c>
      <c r="C1756" t="s">
        <v>291</v>
      </c>
      <c r="D1756" t="s">
        <v>550</v>
      </c>
      <c r="I1756" t="s">
        <v>121</v>
      </c>
    </row>
    <row r="1757" spans="1:9" ht="17.25" customHeight="1" x14ac:dyDescent="0.25">
      <c r="A1757">
        <v>340014</v>
      </c>
      <c r="B1757" t="s">
        <v>3330</v>
      </c>
      <c r="C1757" t="s">
        <v>3331</v>
      </c>
      <c r="D1757" t="s">
        <v>413</v>
      </c>
      <c r="I1757" t="s">
        <v>121</v>
      </c>
    </row>
    <row r="1758" spans="1:9" ht="17.25" customHeight="1" x14ac:dyDescent="0.25">
      <c r="A1758">
        <v>340015</v>
      </c>
      <c r="B1758" t="s">
        <v>3329</v>
      </c>
      <c r="C1758" t="s">
        <v>661</v>
      </c>
      <c r="D1758" t="s">
        <v>708</v>
      </c>
      <c r="I1758" t="s">
        <v>121</v>
      </c>
    </row>
    <row r="1759" spans="1:9" ht="17.25" customHeight="1" x14ac:dyDescent="0.25">
      <c r="A1759">
        <v>340016</v>
      </c>
      <c r="B1759" t="s">
        <v>3328</v>
      </c>
      <c r="C1759" t="s">
        <v>262</v>
      </c>
      <c r="D1759" t="s">
        <v>1969</v>
      </c>
      <c r="I1759" t="s">
        <v>121</v>
      </c>
    </row>
    <row r="1760" spans="1:9" ht="17.25" customHeight="1" x14ac:dyDescent="0.25">
      <c r="A1760">
        <v>340018</v>
      </c>
      <c r="B1760" t="s">
        <v>3326</v>
      </c>
      <c r="C1760" t="s">
        <v>3327</v>
      </c>
      <c r="D1760" t="s">
        <v>279</v>
      </c>
      <c r="I1760" t="s">
        <v>121</v>
      </c>
    </row>
    <row r="1761" spans="1:9" ht="17.25" customHeight="1" x14ac:dyDescent="0.25">
      <c r="A1761">
        <v>340019</v>
      </c>
      <c r="B1761" t="s">
        <v>3325</v>
      </c>
      <c r="C1761" t="s">
        <v>577</v>
      </c>
      <c r="D1761" t="s">
        <v>943</v>
      </c>
      <c r="I1761" t="s">
        <v>121</v>
      </c>
    </row>
    <row r="1762" spans="1:9" ht="17.25" customHeight="1" x14ac:dyDescent="0.25">
      <c r="A1762">
        <v>340020</v>
      </c>
      <c r="B1762" t="s">
        <v>3324</v>
      </c>
      <c r="C1762" t="s">
        <v>258</v>
      </c>
      <c r="D1762" t="s">
        <v>295</v>
      </c>
      <c r="I1762" t="s">
        <v>121</v>
      </c>
    </row>
    <row r="1763" spans="1:9" ht="17.25" customHeight="1" x14ac:dyDescent="0.25">
      <c r="A1763">
        <v>340022</v>
      </c>
      <c r="B1763" t="s">
        <v>3323</v>
      </c>
      <c r="C1763" t="s">
        <v>867</v>
      </c>
      <c r="D1763" t="s">
        <v>269</v>
      </c>
      <c r="I1763" t="s">
        <v>121</v>
      </c>
    </row>
    <row r="1764" spans="1:9" ht="17.25" customHeight="1" x14ac:dyDescent="0.25">
      <c r="A1764">
        <v>340023</v>
      </c>
      <c r="B1764" t="s">
        <v>3321</v>
      </c>
      <c r="C1764" t="s">
        <v>479</v>
      </c>
      <c r="D1764" t="s">
        <v>3322</v>
      </c>
      <c r="I1764" t="s">
        <v>121</v>
      </c>
    </row>
    <row r="1765" spans="1:9" ht="17.25" customHeight="1" x14ac:dyDescent="0.25">
      <c r="A1765">
        <v>340024</v>
      </c>
      <c r="B1765" t="s">
        <v>3320</v>
      </c>
      <c r="C1765" t="s">
        <v>638</v>
      </c>
      <c r="D1765" t="s">
        <v>1091</v>
      </c>
      <c r="I1765" t="s">
        <v>121</v>
      </c>
    </row>
    <row r="1766" spans="1:9" ht="17.25" customHeight="1" x14ac:dyDescent="0.25">
      <c r="A1766">
        <v>340025</v>
      </c>
      <c r="B1766" t="s">
        <v>3319</v>
      </c>
      <c r="C1766" t="s">
        <v>334</v>
      </c>
      <c r="D1766" t="s">
        <v>537</v>
      </c>
      <c r="I1766" t="s">
        <v>121</v>
      </c>
    </row>
    <row r="1767" spans="1:9" ht="17.25" customHeight="1" x14ac:dyDescent="0.25">
      <c r="A1767">
        <v>340027</v>
      </c>
      <c r="B1767" t="s">
        <v>3318</v>
      </c>
      <c r="C1767" t="s">
        <v>242</v>
      </c>
      <c r="D1767" t="s">
        <v>413</v>
      </c>
      <c r="I1767" t="s">
        <v>121</v>
      </c>
    </row>
    <row r="1768" spans="1:9" ht="17.25" customHeight="1" x14ac:dyDescent="0.25">
      <c r="A1768">
        <v>340028</v>
      </c>
      <c r="B1768" t="s">
        <v>3317</v>
      </c>
      <c r="C1768" t="s">
        <v>225</v>
      </c>
      <c r="D1768" t="s">
        <v>596</v>
      </c>
      <c r="I1768" t="s">
        <v>121</v>
      </c>
    </row>
    <row r="1769" spans="1:9" ht="17.25" customHeight="1" x14ac:dyDescent="0.25">
      <c r="A1769">
        <v>340029</v>
      </c>
      <c r="B1769" t="s">
        <v>3315</v>
      </c>
      <c r="C1769" t="s">
        <v>3316</v>
      </c>
      <c r="D1769" t="s">
        <v>227</v>
      </c>
      <c r="I1769" t="s">
        <v>121</v>
      </c>
    </row>
    <row r="1770" spans="1:9" ht="17.25" customHeight="1" x14ac:dyDescent="0.25">
      <c r="A1770">
        <v>340030</v>
      </c>
      <c r="B1770" t="s">
        <v>3314</v>
      </c>
      <c r="C1770" t="s">
        <v>291</v>
      </c>
      <c r="D1770" t="s">
        <v>2144</v>
      </c>
      <c r="I1770" t="s">
        <v>121</v>
      </c>
    </row>
    <row r="1771" spans="1:9" ht="17.25" customHeight="1" x14ac:dyDescent="0.25">
      <c r="A1771">
        <v>340031</v>
      </c>
      <c r="B1771" t="s">
        <v>3313</v>
      </c>
      <c r="C1771" t="s">
        <v>356</v>
      </c>
      <c r="D1771" t="s">
        <v>742</v>
      </c>
      <c r="I1771" t="s">
        <v>121</v>
      </c>
    </row>
    <row r="1772" spans="1:9" ht="17.25" customHeight="1" x14ac:dyDescent="0.25">
      <c r="A1772">
        <v>340032</v>
      </c>
      <c r="B1772" t="s">
        <v>3311</v>
      </c>
      <c r="C1772" t="s">
        <v>334</v>
      </c>
      <c r="D1772" t="s">
        <v>3312</v>
      </c>
      <c r="I1772" t="s">
        <v>121</v>
      </c>
    </row>
    <row r="1773" spans="1:9" ht="17.25" customHeight="1" x14ac:dyDescent="0.25">
      <c r="A1773">
        <v>340033</v>
      </c>
      <c r="B1773" t="s">
        <v>3310</v>
      </c>
      <c r="C1773" t="s">
        <v>895</v>
      </c>
      <c r="D1773" t="s">
        <v>2291</v>
      </c>
      <c r="I1773" t="s">
        <v>121</v>
      </c>
    </row>
    <row r="1774" spans="1:9" ht="17.25" customHeight="1" x14ac:dyDescent="0.25">
      <c r="A1774">
        <v>340034</v>
      </c>
      <c r="B1774" t="s">
        <v>3308</v>
      </c>
      <c r="C1774" t="s">
        <v>482</v>
      </c>
      <c r="D1774" t="s">
        <v>3309</v>
      </c>
      <c r="I1774" t="s">
        <v>121</v>
      </c>
    </row>
    <row r="1775" spans="1:9" ht="17.25" customHeight="1" x14ac:dyDescent="0.25">
      <c r="A1775">
        <v>340035</v>
      </c>
      <c r="B1775" t="s">
        <v>3306</v>
      </c>
      <c r="C1775" t="s">
        <v>2136</v>
      </c>
      <c r="D1775" t="s">
        <v>3307</v>
      </c>
      <c r="I1775" t="s">
        <v>121</v>
      </c>
    </row>
    <row r="1776" spans="1:9" ht="17.25" customHeight="1" x14ac:dyDescent="0.25">
      <c r="A1776">
        <v>340036</v>
      </c>
      <c r="B1776" t="s">
        <v>3305</v>
      </c>
      <c r="C1776" t="s">
        <v>470</v>
      </c>
      <c r="D1776" t="s">
        <v>631</v>
      </c>
      <c r="I1776" t="s">
        <v>121</v>
      </c>
    </row>
    <row r="1777" spans="1:9" ht="17.25" customHeight="1" x14ac:dyDescent="0.25">
      <c r="A1777">
        <v>340037</v>
      </c>
      <c r="B1777" t="s">
        <v>3304</v>
      </c>
      <c r="C1777" t="s">
        <v>258</v>
      </c>
      <c r="D1777" t="s">
        <v>679</v>
      </c>
      <c r="I1777" t="s">
        <v>121</v>
      </c>
    </row>
    <row r="1778" spans="1:9" ht="17.25" customHeight="1" x14ac:dyDescent="0.25">
      <c r="A1778">
        <v>340038</v>
      </c>
      <c r="B1778" t="s">
        <v>3303</v>
      </c>
      <c r="C1778" t="s">
        <v>258</v>
      </c>
      <c r="D1778" t="s">
        <v>1086</v>
      </c>
      <c r="I1778" t="s">
        <v>121</v>
      </c>
    </row>
    <row r="1779" spans="1:9" ht="17.25" customHeight="1" x14ac:dyDescent="0.25">
      <c r="A1779">
        <v>340039</v>
      </c>
      <c r="B1779" t="s">
        <v>3302</v>
      </c>
      <c r="C1779" t="s">
        <v>2142</v>
      </c>
      <c r="D1779" t="s">
        <v>749</v>
      </c>
      <c r="I1779" t="s">
        <v>121</v>
      </c>
    </row>
    <row r="1780" spans="1:9" ht="17.25" customHeight="1" x14ac:dyDescent="0.25">
      <c r="A1780">
        <v>340040</v>
      </c>
      <c r="B1780" t="s">
        <v>3301</v>
      </c>
      <c r="C1780" t="s">
        <v>260</v>
      </c>
      <c r="D1780" t="s">
        <v>596</v>
      </c>
      <c r="I1780" t="s">
        <v>121</v>
      </c>
    </row>
    <row r="1781" spans="1:9" ht="17.25" customHeight="1" x14ac:dyDescent="0.25">
      <c r="A1781">
        <v>340041</v>
      </c>
      <c r="B1781" t="s">
        <v>3300</v>
      </c>
      <c r="C1781" t="s">
        <v>387</v>
      </c>
      <c r="D1781" t="s">
        <v>247</v>
      </c>
      <c r="I1781" t="s">
        <v>121</v>
      </c>
    </row>
    <row r="1782" spans="1:9" ht="17.25" customHeight="1" x14ac:dyDescent="0.25">
      <c r="A1782">
        <v>340042</v>
      </c>
      <c r="B1782" t="s">
        <v>3298</v>
      </c>
      <c r="C1782" t="s">
        <v>383</v>
      </c>
      <c r="D1782" t="s">
        <v>3299</v>
      </c>
      <c r="I1782" t="s">
        <v>121</v>
      </c>
    </row>
    <row r="1783" spans="1:9" ht="17.25" customHeight="1" x14ac:dyDescent="0.25">
      <c r="A1783">
        <v>340043</v>
      </c>
      <c r="B1783" t="s">
        <v>3297</v>
      </c>
      <c r="C1783" t="s">
        <v>1096</v>
      </c>
      <c r="D1783" t="s">
        <v>1083</v>
      </c>
      <c r="I1783" t="s">
        <v>121</v>
      </c>
    </row>
    <row r="1784" spans="1:9" ht="17.25" customHeight="1" x14ac:dyDescent="0.25">
      <c r="A1784">
        <v>340044</v>
      </c>
      <c r="B1784" t="s">
        <v>3295</v>
      </c>
      <c r="C1784" t="s">
        <v>225</v>
      </c>
      <c r="D1784" t="s">
        <v>3296</v>
      </c>
      <c r="I1784" t="s">
        <v>121</v>
      </c>
    </row>
    <row r="1785" spans="1:9" ht="17.25" customHeight="1" x14ac:dyDescent="0.25">
      <c r="A1785">
        <v>340045</v>
      </c>
      <c r="B1785" t="s">
        <v>3294</v>
      </c>
      <c r="C1785" t="s">
        <v>616</v>
      </c>
      <c r="D1785" t="s">
        <v>295</v>
      </c>
      <c r="I1785" t="s">
        <v>121</v>
      </c>
    </row>
    <row r="1786" spans="1:9" ht="17.25" customHeight="1" x14ac:dyDescent="0.25">
      <c r="A1786">
        <v>340046</v>
      </c>
      <c r="B1786" t="s">
        <v>3293</v>
      </c>
      <c r="C1786" t="s">
        <v>1099</v>
      </c>
      <c r="D1786" t="s">
        <v>315</v>
      </c>
      <c r="I1786" t="s">
        <v>121</v>
      </c>
    </row>
    <row r="1787" spans="1:9" ht="17.25" customHeight="1" x14ac:dyDescent="0.25">
      <c r="A1787">
        <v>340047</v>
      </c>
      <c r="B1787" t="s">
        <v>3292</v>
      </c>
      <c r="C1787" t="s">
        <v>811</v>
      </c>
      <c r="D1787" t="s">
        <v>749</v>
      </c>
      <c r="I1787" t="s">
        <v>121</v>
      </c>
    </row>
    <row r="1788" spans="1:9" ht="17.25" customHeight="1" x14ac:dyDescent="0.25">
      <c r="A1788">
        <v>340048</v>
      </c>
      <c r="B1788" t="s">
        <v>3291</v>
      </c>
      <c r="C1788" t="s">
        <v>751</v>
      </c>
      <c r="D1788" t="s">
        <v>245</v>
      </c>
      <c r="I1788" t="s">
        <v>121</v>
      </c>
    </row>
    <row r="1789" spans="1:9" ht="17.25" customHeight="1" x14ac:dyDescent="0.25">
      <c r="A1789">
        <v>340049</v>
      </c>
      <c r="B1789" t="s">
        <v>3290</v>
      </c>
      <c r="C1789" t="s">
        <v>242</v>
      </c>
      <c r="D1789" t="s">
        <v>693</v>
      </c>
      <c r="I1789" t="s">
        <v>121</v>
      </c>
    </row>
    <row r="1790" spans="1:9" ht="17.25" customHeight="1" x14ac:dyDescent="0.25">
      <c r="A1790">
        <v>340050</v>
      </c>
      <c r="B1790" t="s">
        <v>3289</v>
      </c>
      <c r="C1790" t="s">
        <v>262</v>
      </c>
      <c r="D1790" t="s">
        <v>633</v>
      </c>
      <c r="I1790" t="s">
        <v>121</v>
      </c>
    </row>
    <row r="1791" spans="1:9" ht="17.25" customHeight="1" x14ac:dyDescent="0.25">
      <c r="A1791">
        <v>340052</v>
      </c>
      <c r="B1791" t="s">
        <v>3287</v>
      </c>
      <c r="C1791" t="s">
        <v>258</v>
      </c>
      <c r="D1791" t="s">
        <v>3288</v>
      </c>
      <c r="I1791" t="s">
        <v>121</v>
      </c>
    </row>
    <row r="1792" spans="1:9" ht="17.25" customHeight="1" x14ac:dyDescent="0.25">
      <c r="A1792">
        <v>340053</v>
      </c>
      <c r="B1792" t="s">
        <v>3286</v>
      </c>
      <c r="C1792" t="s">
        <v>751</v>
      </c>
      <c r="D1792" t="s">
        <v>654</v>
      </c>
      <c r="I1792" t="s">
        <v>121</v>
      </c>
    </row>
    <row r="1793" spans="1:9" ht="17.25" customHeight="1" x14ac:dyDescent="0.25">
      <c r="A1793">
        <v>340054</v>
      </c>
      <c r="B1793" t="s">
        <v>3285</v>
      </c>
      <c r="C1793" t="s">
        <v>341</v>
      </c>
      <c r="D1793" t="s">
        <v>819</v>
      </c>
      <c r="I1793" t="s">
        <v>121</v>
      </c>
    </row>
    <row r="1794" spans="1:9" ht="17.25" customHeight="1" x14ac:dyDescent="0.25">
      <c r="A1794">
        <v>340055</v>
      </c>
      <c r="B1794" t="s">
        <v>3284</v>
      </c>
      <c r="C1794" t="s">
        <v>246</v>
      </c>
      <c r="D1794" t="s">
        <v>253</v>
      </c>
      <c r="I1794" t="s">
        <v>121</v>
      </c>
    </row>
    <row r="1795" spans="1:9" ht="17.25" customHeight="1" x14ac:dyDescent="0.25">
      <c r="A1795">
        <v>340056</v>
      </c>
      <c r="B1795" t="s">
        <v>3283</v>
      </c>
      <c r="C1795" t="s">
        <v>233</v>
      </c>
      <c r="D1795" t="s">
        <v>259</v>
      </c>
      <c r="I1795" t="s">
        <v>121</v>
      </c>
    </row>
    <row r="1796" spans="1:9" ht="17.25" customHeight="1" x14ac:dyDescent="0.25">
      <c r="A1796">
        <v>340057</v>
      </c>
      <c r="B1796" t="s">
        <v>3281</v>
      </c>
      <c r="C1796" t="s">
        <v>3282</v>
      </c>
      <c r="D1796" t="s">
        <v>318</v>
      </c>
      <c r="I1796" t="s">
        <v>121</v>
      </c>
    </row>
    <row r="1797" spans="1:9" ht="17.25" customHeight="1" x14ac:dyDescent="0.25">
      <c r="A1797">
        <v>340058</v>
      </c>
      <c r="B1797" t="s">
        <v>3280</v>
      </c>
      <c r="C1797" t="s">
        <v>329</v>
      </c>
      <c r="D1797" t="s">
        <v>1538</v>
      </c>
      <c r="I1797" t="s">
        <v>121</v>
      </c>
    </row>
    <row r="1798" spans="1:9" ht="17.25" customHeight="1" x14ac:dyDescent="0.25">
      <c r="A1798">
        <v>340059</v>
      </c>
      <c r="B1798" t="s">
        <v>3279</v>
      </c>
      <c r="C1798" t="s">
        <v>275</v>
      </c>
      <c r="D1798" t="s">
        <v>438</v>
      </c>
      <c r="I1798" t="s">
        <v>121</v>
      </c>
    </row>
    <row r="1799" spans="1:9" ht="17.25" customHeight="1" x14ac:dyDescent="0.25">
      <c r="A1799">
        <v>340060</v>
      </c>
      <c r="B1799" t="s">
        <v>3278</v>
      </c>
      <c r="C1799" t="s">
        <v>418</v>
      </c>
      <c r="D1799" t="s">
        <v>2528</v>
      </c>
      <c r="I1799" t="s">
        <v>121</v>
      </c>
    </row>
    <row r="1800" spans="1:9" ht="17.25" customHeight="1" x14ac:dyDescent="0.25">
      <c r="A1800">
        <v>340061</v>
      </c>
      <c r="B1800" t="s">
        <v>3277</v>
      </c>
      <c r="C1800" t="s">
        <v>225</v>
      </c>
      <c r="D1800" t="s">
        <v>227</v>
      </c>
      <c r="I1800" t="s">
        <v>121</v>
      </c>
    </row>
    <row r="1801" spans="1:9" ht="17.25" customHeight="1" x14ac:dyDescent="0.25">
      <c r="A1801">
        <v>340062</v>
      </c>
      <c r="B1801" t="s">
        <v>3276</v>
      </c>
      <c r="C1801" t="s">
        <v>3170</v>
      </c>
      <c r="D1801" t="s">
        <v>3119</v>
      </c>
      <c r="I1801" t="s">
        <v>121</v>
      </c>
    </row>
    <row r="1802" spans="1:9" ht="17.25" customHeight="1" x14ac:dyDescent="0.25">
      <c r="A1802">
        <v>340063</v>
      </c>
      <c r="B1802" t="s">
        <v>3275</v>
      </c>
      <c r="C1802" t="s">
        <v>357</v>
      </c>
      <c r="D1802" t="s">
        <v>245</v>
      </c>
      <c r="I1802" t="s">
        <v>121</v>
      </c>
    </row>
    <row r="1803" spans="1:9" ht="17.25" customHeight="1" x14ac:dyDescent="0.25">
      <c r="A1803">
        <v>340064</v>
      </c>
      <c r="B1803" t="s">
        <v>3274</v>
      </c>
      <c r="C1803" t="s">
        <v>341</v>
      </c>
      <c r="D1803" t="s">
        <v>245</v>
      </c>
      <c r="I1803" t="s">
        <v>121</v>
      </c>
    </row>
    <row r="1804" spans="1:9" ht="17.25" customHeight="1" x14ac:dyDescent="0.25">
      <c r="A1804">
        <v>340065</v>
      </c>
      <c r="B1804" t="s">
        <v>3273</v>
      </c>
      <c r="C1804" t="s">
        <v>2424</v>
      </c>
      <c r="D1804" t="s">
        <v>288</v>
      </c>
      <c r="I1804" t="s">
        <v>121</v>
      </c>
    </row>
    <row r="1805" spans="1:9" ht="17.25" customHeight="1" x14ac:dyDescent="0.25">
      <c r="A1805">
        <v>340067</v>
      </c>
      <c r="B1805" t="s">
        <v>3272</v>
      </c>
      <c r="C1805" t="s">
        <v>514</v>
      </c>
      <c r="D1805" t="s">
        <v>730</v>
      </c>
      <c r="I1805" t="s">
        <v>121</v>
      </c>
    </row>
    <row r="1806" spans="1:9" ht="17.25" customHeight="1" x14ac:dyDescent="0.25">
      <c r="A1806">
        <v>340068</v>
      </c>
      <c r="B1806" t="s">
        <v>3271</v>
      </c>
      <c r="C1806" t="s">
        <v>308</v>
      </c>
      <c r="D1806" t="s">
        <v>779</v>
      </c>
      <c r="I1806" t="s">
        <v>121</v>
      </c>
    </row>
    <row r="1807" spans="1:9" ht="17.25" customHeight="1" x14ac:dyDescent="0.25">
      <c r="A1807">
        <v>340069</v>
      </c>
      <c r="B1807" t="s">
        <v>3269</v>
      </c>
      <c r="C1807" t="s">
        <v>3270</v>
      </c>
      <c r="D1807" t="s">
        <v>499</v>
      </c>
      <c r="I1807" t="s">
        <v>121</v>
      </c>
    </row>
    <row r="1808" spans="1:9" ht="17.25" customHeight="1" x14ac:dyDescent="0.25">
      <c r="A1808">
        <v>340070</v>
      </c>
      <c r="B1808" t="s">
        <v>3268</v>
      </c>
      <c r="C1808" t="s">
        <v>262</v>
      </c>
      <c r="D1808" t="s">
        <v>438</v>
      </c>
      <c r="I1808" t="s">
        <v>121</v>
      </c>
    </row>
    <row r="1809" spans="1:9" ht="17.25" customHeight="1" x14ac:dyDescent="0.25">
      <c r="A1809">
        <v>340071</v>
      </c>
      <c r="B1809" t="s">
        <v>3267</v>
      </c>
      <c r="C1809" t="s">
        <v>258</v>
      </c>
      <c r="D1809" t="s">
        <v>235</v>
      </c>
      <c r="I1809" t="s">
        <v>121</v>
      </c>
    </row>
    <row r="1810" spans="1:9" ht="17.25" customHeight="1" x14ac:dyDescent="0.25">
      <c r="A1810">
        <v>340072</v>
      </c>
      <c r="B1810" t="s">
        <v>3266</v>
      </c>
      <c r="C1810" t="s">
        <v>260</v>
      </c>
      <c r="D1810" t="s">
        <v>830</v>
      </c>
      <c r="I1810" t="s">
        <v>121</v>
      </c>
    </row>
    <row r="1811" spans="1:9" ht="17.25" customHeight="1" x14ac:dyDescent="0.25">
      <c r="A1811">
        <v>340073</v>
      </c>
      <c r="B1811" t="s">
        <v>3265</v>
      </c>
      <c r="C1811" t="s">
        <v>233</v>
      </c>
      <c r="D1811" t="s">
        <v>1140</v>
      </c>
      <c r="I1811" t="s">
        <v>121</v>
      </c>
    </row>
    <row r="1812" spans="1:9" ht="17.25" customHeight="1" x14ac:dyDescent="0.25">
      <c r="A1812">
        <v>340074</v>
      </c>
      <c r="B1812" t="s">
        <v>3264</v>
      </c>
      <c r="C1812" t="s">
        <v>377</v>
      </c>
      <c r="D1812" t="s">
        <v>596</v>
      </c>
      <c r="I1812" t="s">
        <v>121</v>
      </c>
    </row>
    <row r="1813" spans="1:9" ht="17.25" customHeight="1" x14ac:dyDescent="0.25">
      <c r="A1813">
        <v>340075</v>
      </c>
      <c r="B1813" t="s">
        <v>3263</v>
      </c>
      <c r="C1813" t="s">
        <v>560</v>
      </c>
      <c r="D1813" t="s">
        <v>305</v>
      </c>
      <c r="I1813" t="s">
        <v>121</v>
      </c>
    </row>
    <row r="1814" spans="1:9" ht="17.25" customHeight="1" x14ac:dyDescent="0.25">
      <c r="A1814">
        <v>340076</v>
      </c>
      <c r="B1814" t="s">
        <v>3262</v>
      </c>
      <c r="C1814" t="s">
        <v>242</v>
      </c>
      <c r="D1814" t="s">
        <v>435</v>
      </c>
      <c r="I1814" t="s">
        <v>121</v>
      </c>
    </row>
    <row r="1815" spans="1:9" ht="17.25" customHeight="1" x14ac:dyDescent="0.25">
      <c r="A1815">
        <v>340077</v>
      </c>
      <c r="B1815" t="s">
        <v>3159</v>
      </c>
      <c r="C1815" t="s">
        <v>258</v>
      </c>
      <c r="D1815" t="s">
        <v>330</v>
      </c>
      <c r="I1815" t="s">
        <v>121</v>
      </c>
    </row>
    <row r="1816" spans="1:9" ht="17.25" customHeight="1" x14ac:dyDescent="0.25">
      <c r="A1816">
        <v>340078</v>
      </c>
      <c r="B1816" t="s">
        <v>3261</v>
      </c>
      <c r="C1816" t="s">
        <v>3248</v>
      </c>
      <c r="D1816" t="s">
        <v>413</v>
      </c>
      <c r="I1816" t="s">
        <v>121</v>
      </c>
    </row>
    <row r="1817" spans="1:9" ht="17.25" customHeight="1" x14ac:dyDescent="0.25">
      <c r="A1817">
        <v>340079</v>
      </c>
      <c r="B1817" t="s">
        <v>3260</v>
      </c>
      <c r="C1817" t="s">
        <v>524</v>
      </c>
      <c r="D1817" t="s">
        <v>719</v>
      </c>
      <c r="I1817" t="s">
        <v>121</v>
      </c>
    </row>
    <row r="1818" spans="1:9" ht="17.25" customHeight="1" x14ac:dyDescent="0.25">
      <c r="A1818">
        <v>340080</v>
      </c>
      <c r="B1818" t="s">
        <v>3259</v>
      </c>
      <c r="C1818" t="s">
        <v>2476</v>
      </c>
      <c r="D1818" t="s">
        <v>561</v>
      </c>
      <c r="I1818" t="s">
        <v>121</v>
      </c>
    </row>
    <row r="1819" spans="1:9" ht="17.25" customHeight="1" x14ac:dyDescent="0.25">
      <c r="A1819">
        <v>340082</v>
      </c>
      <c r="B1819" t="s">
        <v>3258</v>
      </c>
      <c r="C1819" t="s">
        <v>225</v>
      </c>
      <c r="D1819" t="s">
        <v>256</v>
      </c>
      <c r="I1819" t="s">
        <v>121</v>
      </c>
    </row>
    <row r="1820" spans="1:9" ht="17.25" customHeight="1" x14ac:dyDescent="0.25">
      <c r="A1820">
        <v>340084</v>
      </c>
      <c r="B1820" t="s">
        <v>3257</v>
      </c>
      <c r="C1820" t="s">
        <v>2146</v>
      </c>
      <c r="D1820" t="s">
        <v>773</v>
      </c>
      <c r="I1820" t="s">
        <v>121</v>
      </c>
    </row>
    <row r="1821" spans="1:9" ht="17.25" customHeight="1" x14ac:dyDescent="0.25">
      <c r="A1821">
        <v>340085</v>
      </c>
      <c r="B1821" t="s">
        <v>3256</v>
      </c>
      <c r="C1821" t="s">
        <v>242</v>
      </c>
      <c r="D1821" t="s">
        <v>578</v>
      </c>
      <c r="I1821" t="s">
        <v>121</v>
      </c>
    </row>
    <row r="1822" spans="1:9" ht="17.25" customHeight="1" x14ac:dyDescent="0.25">
      <c r="A1822">
        <v>340086</v>
      </c>
      <c r="B1822" t="s">
        <v>3255</v>
      </c>
      <c r="C1822" t="s">
        <v>608</v>
      </c>
      <c r="D1822" t="s">
        <v>1140</v>
      </c>
      <c r="I1822" t="s">
        <v>121</v>
      </c>
    </row>
    <row r="1823" spans="1:9" ht="17.25" customHeight="1" x14ac:dyDescent="0.25">
      <c r="A1823">
        <v>340087</v>
      </c>
      <c r="B1823" t="s">
        <v>3254</v>
      </c>
      <c r="C1823" t="s">
        <v>445</v>
      </c>
      <c r="D1823" t="s">
        <v>317</v>
      </c>
      <c r="I1823" t="s">
        <v>121</v>
      </c>
    </row>
    <row r="1824" spans="1:9" ht="17.25" customHeight="1" x14ac:dyDescent="0.25">
      <c r="A1824">
        <v>340088</v>
      </c>
      <c r="B1824" t="s">
        <v>3252</v>
      </c>
      <c r="C1824" t="s">
        <v>494</v>
      </c>
      <c r="D1824" t="s">
        <v>3253</v>
      </c>
      <c r="I1824" t="s">
        <v>121</v>
      </c>
    </row>
    <row r="1825" spans="1:9" ht="17.25" customHeight="1" x14ac:dyDescent="0.25">
      <c r="A1825">
        <v>340089</v>
      </c>
      <c r="B1825" t="s">
        <v>3251</v>
      </c>
      <c r="C1825" t="s">
        <v>326</v>
      </c>
      <c r="D1825" t="s">
        <v>2355</v>
      </c>
      <c r="I1825" t="s">
        <v>121</v>
      </c>
    </row>
    <row r="1826" spans="1:9" ht="17.25" customHeight="1" x14ac:dyDescent="0.25">
      <c r="A1826">
        <v>340090</v>
      </c>
      <c r="B1826" t="s">
        <v>3250</v>
      </c>
      <c r="C1826" t="s">
        <v>542</v>
      </c>
      <c r="D1826" t="s">
        <v>584</v>
      </c>
      <c r="I1826" t="s">
        <v>121</v>
      </c>
    </row>
    <row r="1827" spans="1:9" ht="17.25" customHeight="1" x14ac:dyDescent="0.25">
      <c r="A1827">
        <v>340091</v>
      </c>
      <c r="B1827" t="s">
        <v>3249</v>
      </c>
      <c r="C1827" t="s">
        <v>397</v>
      </c>
      <c r="D1827" t="s">
        <v>253</v>
      </c>
      <c r="I1827" t="s">
        <v>121</v>
      </c>
    </row>
    <row r="1828" spans="1:9" ht="17.25" customHeight="1" x14ac:dyDescent="0.25">
      <c r="A1828">
        <v>340093</v>
      </c>
      <c r="B1828" t="s">
        <v>3246</v>
      </c>
      <c r="C1828" t="s">
        <v>489</v>
      </c>
      <c r="D1828" t="s">
        <v>295</v>
      </c>
      <c r="I1828" t="s">
        <v>121</v>
      </c>
    </row>
    <row r="1829" spans="1:9" ht="17.25" customHeight="1" x14ac:dyDescent="0.25">
      <c r="A1829">
        <v>340095</v>
      </c>
      <c r="B1829" t="s">
        <v>3245</v>
      </c>
      <c r="C1829" t="s">
        <v>242</v>
      </c>
      <c r="D1829" t="s">
        <v>2500</v>
      </c>
      <c r="I1829" t="s">
        <v>121</v>
      </c>
    </row>
    <row r="1830" spans="1:9" ht="17.25" customHeight="1" x14ac:dyDescent="0.25">
      <c r="A1830">
        <v>340096</v>
      </c>
      <c r="B1830" t="s">
        <v>3243</v>
      </c>
      <c r="C1830" t="s">
        <v>326</v>
      </c>
      <c r="D1830" t="s">
        <v>3244</v>
      </c>
      <c r="I1830" t="s">
        <v>121</v>
      </c>
    </row>
    <row r="1831" spans="1:9" ht="17.25" customHeight="1" x14ac:dyDescent="0.25">
      <c r="A1831">
        <v>340097</v>
      </c>
      <c r="B1831" t="s">
        <v>3242</v>
      </c>
      <c r="C1831" t="s">
        <v>394</v>
      </c>
      <c r="D1831" t="s">
        <v>317</v>
      </c>
      <c r="I1831" t="s">
        <v>121</v>
      </c>
    </row>
    <row r="1832" spans="1:9" ht="17.25" customHeight="1" x14ac:dyDescent="0.25">
      <c r="A1832">
        <v>340098</v>
      </c>
      <c r="B1832" t="s">
        <v>3240</v>
      </c>
      <c r="C1832" t="s">
        <v>258</v>
      </c>
      <c r="D1832" t="s">
        <v>3241</v>
      </c>
      <c r="I1832" t="s">
        <v>121</v>
      </c>
    </row>
    <row r="1833" spans="1:9" ht="17.25" customHeight="1" x14ac:dyDescent="0.25">
      <c r="A1833">
        <v>340099</v>
      </c>
      <c r="B1833" t="s">
        <v>3239</v>
      </c>
      <c r="C1833" t="s">
        <v>753</v>
      </c>
      <c r="D1833" t="s">
        <v>305</v>
      </c>
      <c r="I1833" t="s">
        <v>121</v>
      </c>
    </row>
    <row r="1834" spans="1:9" ht="17.25" customHeight="1" x14ac:dyDescent="0.25">
      <c r="A1834">
        <v>340100</v>
      </c>
      <c r="B1834" t="s">
        <v>3238</v>
      </c>
      <c r="C1834" t="s">
        <v>617</v>
      </c>
      <c r="D1834" t="s">
        <v>302</v>
      </c>
      <c r="I1834" t="s">
        <v>121</v>
      </c>
    </row>
    <row r="1835" spans="1:9" ht="17.25" customHeight="1" x14ac:dyDescent="0.25">
      <c r="A1835">
        <v>340101</v>
      </c>
      <c r="B1835" t="s">
        <v>3184</v>
      </c>
      <c r="C1835" t="s">
        <v>242</v>
      </c>
      <c r="D1835" t="s">
        <v>277</v>
      </c>
      <c r="I1835" t="s">
        <v>121</v>
      </c>
    </row>
    <row r="1836" spans="1:9" ht="17.25" customHeight="1" x14ac:dyDescent="0.25">
      <c r="A1836">
        <v>340102</v>
      </c>
      <c r="B1836" t="s">
        <v>3237</v>
      </c>
      <c r="C1836" t="s">
        <v>233</v>
      </c>
      <c r="D1836" t="s">
        <v>245</v>
      </c>
      <c r="I1836" t="s">
        <v>121</v>
      </c>
    </row>
    <row r="1837" spans="1:9" ht="17.25" customHeight="1" x14ac:dyDescent="0.25">
      <c r="A1837">
        <v>340103</v>
      </c>
      <c r="B1837" t="s">
        <v>3236</v>
      </c>
      <c r="C1837" t="s">
        <v>3182</v>
      </c>
      <c r="D1837" t="s">
        <v>281</v>
      </c>
      <c r="I1837" t="s">
        <v>121</v>
      </c>
    </row>
    <row r="1838" spans="1:9" ht="17.25" customHeight="1" x14ac:dyDescent="0.25">
      <c r="A1838">
        <v>340104</v>
      </c>
      <c r="B1838" t="s">
        <v>3235</v>
      </c>
      <c r="C1838" t="s">
        <v>258</v>
      </c>
      <c r="D1838" t="s">
        <v>519</v>
      </c>
      <c r="I1838" t="s">
        <v>121</v>
      </c>
    </row>
    <row r="1839" spans="1:9" ht="17.25" customHeight="1" x14ac:dyDescent="0.25">
      <c r="A1839">
        <v>340105</v>
      </c>
      <c r="B1839" t="s">
        <v>3234</v>
      </c>
      <c r="C1839" t="s">
        <v>514</v>
      </c>
      <c r="D1839" t="s">
        <v>493</v>
      </c>
      <c r="I1839" t="s">
        <v>121</v>
      </c>
    </row>
    <row r="1840" spans="1:9" ht="17.25" customHeight="1" x14ac:dyDescent="0.25">
      <c r="A1840">
        <v>340107</v>
      </c>
      <c r="B1840" t="s">
        <v>3233</v>
      </c>
      <c r="C1840" t="s">
        <v>3157</v>
      </c>
      <c r="D1840" t="s">
        <v>654</v>
      </c>
      <c r="I1840" t="s">
        <v>121</v>
      </c>
    </row>
    <row r="1841" spans="1:32" ht="17.25" customHeight="1" x14ac:dyDescent="0.25">
      <c r="A1841">
        <v>340108</v>
      </c>
      <c r="B1841" t="s">
        <v>3232</v>
      </c>
      <c r="C1841" t="s">
        <v>494</v>
      </c>
      <c r="D1841" t="s">
        <v>635</v>
      </c>
      <c r="I1841" t="s">
        <v>121</v>
      </c>
    </row>
    <row r="1842" spans="1:32" ht="17.25" customHeight="1" x14ac:dyDescent="0.25">
      <c r="A1842">
        <v>340109</v>
      </c>
      <c r="B1842" t="s">
        <v>3231</v>
      </c>
      <c r="C1842" t="s">
        <v>242</v>
      </c>
      <c r="D1842" t="s">
        <v>562</v>
      </c>
      <c r="I1842" t="s">
        <v>121</v>
      </c>
    </row>
    <row r="1843" spans="1:32" ht="17.25" customHeight="1" x14ac:dyDescent="0.25">
      <c r="A1843">
        <v>340110</v>
      </c>
      <c r="B1843" t="s">
        <v>3230</v>
      </c>
      <c r="C1843" t="s">
        <v>242</v>
      </c>
      <c r="D1843" t="s">
        <v>245</v>
      </c>
      <c r="I1843" t="s">
        <v>121</v>
      </c>
    </row>
    <row r="1844" spans="1:32" ht="17.25" customHeight="1" x14ac:dyDescent="0.25">
      <c r="A1844">
        <v>340111</v>
      </c>
      <c r="B1844" t="s">
        <v>3229</v>
      </c>
      <c r="C1844" t="s">
        <v>3180</v>
      </c>
      <c r="D1844" t="s">
        <v>719</v>
      </c>
      <c r="I1844" t="s">
        <v>121</v>
      </c>
    </row>
    <row r="1845" spans="1:32" ht="17.25" customHeight="1" x14ac:dyDescent="0.25">
      <c r="A1845">
        <v>340113</v>
      </c>
      <c r="B1845" t="s">
        <v>3228</v>
      </c>
      <c r="C1845" t="s">
        <v>258</v>
      </c>
      <c r="D1845" t="s">
        <v>366</v>
      </c>
      <c r="I1845" t="s">
        <v>121</v>
      </c>
    </row>
    <row r="1846" spans="1:32" ht="17.25" customHeight="1" x14ac:dyDescent="0.25">
      <c r="A1846">
        <v>340114</v>
      </c>
      <c r="B1846" t="s">
        <v>3227</v>
      </c>
      <c r="C1846" t="s">
        <v>576</v>
      </c>
      <c r="D1846" t="s">
        <v>1466</v>
      </c>
      <c r="I1846" t="s">
        <v>121</v>
      </c>
    </row>
    <row r="1847" spans="1:32" ht="17.25" customHeight="1" x14ac:dyDescent="0.25">
      <c r="A1847">
        <v>340115</v>
      </c>
      <c r="B1847" t="s">
        <v>3226</v>
      </c>
      <c r="C1847" t="s">
        <v>1088</v>
      </c>
      <c r="D1847" t="s">
        <v>688</v>
      </c>
      <c r="I1847" t="s">
        <v>121</v>
      </c>
    </row>
    <row r="1848" spans="1:32" ht="17.25" customHeight="1" x14ac:dyDescent="0.25">
      <c r="A1848">
        <v>340122</v>
      </c>
      <c r="B1848" t="s">
        <v>3225</v>
      </c>
      <c r="C1848" t="s">
        <v>291</v>
      </c>
      <c r="D1848" t="s">
        <v>596</v>
      </c>
      <c r="I1848" t="s">
        <v>121</v>
      </c>
    </row>
    <row r="1849" spans="1:32" ht="17.25" customHeight="1" x14ac:dyDescent="0.25">
      <c r="A1849">
        <v>340127</v>
      </c>
      <c r="B1849" t="s">
        <v>3224</v>
      </c>
      <c r="C1849" t="s">
        <v>356</v>
      </c>
      <c r="D1849" t="s">
        <v>1578</v>
      </c>
      <c r="I1849" t="s">
        <v>121</v>
      </c>
    </row>
    <row r="1850" spans="1:32" ht="17.25" customHeight="1" x14ac:dyDescent="0.25">
      <c r="A1850">
        <v>323750</v>
      </c>
      <c r="B1850" t="s">
        <v>2738</v>
      </c>
      <c r="C1850" t="s">
        <v>407</v>
      </c>
      <c r="D1850" t="s">
        <v>372</v>
      </c>
      <c r="E1850" t="s">
        <v>89</v>
      </c>
      <c r="H1850" t="s">
        <v>29</v>
      </c>
      <c r="I1850" t="s">
        <v>121</v>
      </c>
      <c r="AA1850" t="s">
        <v>3197</v>
      </c>
      <c r="AB1850" t="s">
        <v>3197</v>
      </c>
      <c r="AC1850" t="s">
        <v>3197</v>
      </c>
      <c r="AD1850" t="s">
        <v>3197</v>
      </c>
      <c r="AE1850" t="s">
        <v>3197</v>
      </c>
      <c r="AF1850" t="s">
        <v>3197</v>
      </c>
    </row>
    <row r="1851" spans="1:32" ht="17.25" customHeight="1" x14ac:dyDescent="0.25">
      <c r="A1851">
        <v>336341</v>
      </c>
      <c r="B1851" t="s">
        <v>2634</v>
      </c>
      <c r="C1851" t="s">
        <v>467</v>
      </c>
      <c r="D1851" t="s">
        <v>559</v>
      </c>
      <c r="E1851" t="s">
        <v>89</v>
      </c>
      <c r="H1851" t="s">
        <v>29</v>
      </c>
      <c r="I1851" t="s">
        <v>121</v>
      </c>
      <c r="AA1851" t="s">
        <v>3197</v>
      </c>
      <c r="AB1851" t="s">
        <v>3197</v>
      </c>
      <c r="AC1851" t="s">
        <v>3197</v>
      </c>
      <c r="AD1851" t="s">
        <v>3197</v>
      </c>
      <c r="AE1851" t="s">
        <v>3197</v>
      </c>
      <c r="AF1851" t="s">
        <v>3197</v>
      </c>
    </row>
    <row r="1852" spans="1:32" ht="17.25" customHeight="1" x14ac:dyDescent="0.25">
      <c r="A1852">
        <v>336618</v>
      </c>
      <c r="B1852" t="s">
        <v>2920</v>
      </c>
      <c r="C1852" t="s">
        <v>2249</v>
      </c>
      <c r="D1852" t="s">
        <v>2921</v>
      </c>
      <c r="E1852" t="s">
        <v>90</v>
      </c>
      <c r="F1852">
        <v>25953</v>
      </c>
      <c r="G1852" t="s">
        <v>645</v>
      </c>
      <c r="H1852" t="s">
        <v>29</v>
      </c>
      <c r="I1852" t="s">
        <v>121</v>
      </c>
      <c r="V1852" t="s">
        <v>3797</v>
      </c>
      <c r="AD1852" t="s">
        <v>3197</v>
      </c>
      <c r="AE1852" t="s">
        <v>3197</v>
      </c>
      <c r="AF1852" t="s">
        <v>3197</v>
      </c>
    </row>
    <row r="1853" spans="1:32" ht="17.25" customHeight="1" x14ac:dyDescent="0.25">
      <c r="A1853">
        <v>336732</v>
      </c>
      <c r="B1853" t="s">
        <v>3063</v>
      </c>
      <c r="C1853" t="s">
        <v>341</v>
      </c>
      <c r="D1853" t="s">
        <v>287</v>
      </c>
      <c r="E1853" t="s">
        <v>89</v>
      </c>
      <c r="F1853">
        <v>36165</v>
      </c>
      <c r="G1853" t="s">
        <v>71</v>
      </c>
      <c r="H1853" t="s">
        <v>29</v>
      </c>
      <c r="I1853" t="s">
        <v>121</v>
      </c>
      <c r="AB1853" t="s">
        <v>3197</v>
      </c>
      <c r="AC1853" t="s">
        <v>3197</v>
      </c>
      <c r="AD1853" t="s">
        <v>3197</v>
      </c>
      <c r="AE1853" t="s">
        <v>3197</v>
      </c>
      <c r="AF1853" t="s">
        <v>3197</v>
      </c>
    </row>
    <row r="1854" spans="1:32" ht="17.25" customHeight="1" x14ac:dyDescent="0.25">
      <c r="A1854">
        <v>337369</v>
      </c>
      <c r="B1854" t="s">
        <v>2782</v>
      </c>
      <c r="C1854" t="s">
        <v>494</v>
      </c>
      <c r="D1854" t="s">
        <v>472</v>
      </c>
      <c r="E1854" t="s">
        <v>89</v>
      </c>
      <c r="F1854">
        <v>34064</v>
      </c>
      <c r="G1854" t="s">
        <v>31</v>
      </c>
      <c r="H1854" t="s">
        <v>29</v>
      </c>
      <c r="I1854" t="s">
        <v>121</v>
      </c>
      <c r="J1854" t="s">
        <v>1081</v>
      </c>
      <c r="L1854" t="s">
        <v>31</v>
      </c>
      <c r="AF1854" t="s">
        <v>3197</v>
      </c>
    </row>
    <row r="1855" spans="1:32" ht="17.25" customHeight="1" x14ac:dyDescent="0.25">
      <c r="A1855">
        <v>337436</v>
      </c>
      <c r="B1855" t="s">
        <v>3051</v>
      </c>
      <c r="C1855" t="s">
        <v>225</v>
      </c>
      <c r="D1855" t="s">
        <v>3052</v>
      </c>
      <c r="E1855" t="s">
        <v>89</v>
      </c>
      <c r="H1855" t="s">
        <v>29</v>
      </c>
      <c r="I1855" t="s">
        <v>121</v>
      </c>
      <c r="V1855" t="s">
        <v>3797</v>
      </c>
      <c r="AD1855" t="s">
        <v>3197</v>
      </c>
      <c r="AE1855" t="s">
        <v>3197</v>
      </c>
      <c r="AF1855" t="s">
        <v>3197</v>
      </c>
    </row>
    <row r="1856" spans="1:32" ht="17.25" customHeight="1" x14ac:dyDescent="0.25">
      <c r="A1856">
        <v>337500</v>
      </c>
      <c r="B1856" t="s">
        <v>2948</v>
      </c>
      <c r="C1856" t="s">
        <v>242</v>
      </c>
      <c r="D1856" t="s">
        <v>1964</v>
      </c>
      <c r="E1856" t="s">
        <v>89</v>
      </c>
      <c r="F1856">
        <v>31444</v>
      </c>
      <c r="G1856" t="s">
        <v>488</v>
      </c>
      <c r="H1856" t="s">
        <v>29</v>
      </c>
      <c r="I1856" t="s">
        <v>121</v>
      </c>
      <c r="J1856" t="s">
        <v>1081</v>
      </c>
      <c r="L1856" t="s">
        <v>86</v>
      </c>
      <c r="AF1856" t="s">
        <v>3197</v>
      </c>
    </row>
    <row r="1857" spans="1:32" ht="17.25" customHeight="1" x14ac:dyDescent="0.25">
      <c r="A1857">
        <v>337626</v>
      </c>
      <c r="B1857" t="s">
        <v>3120</v>
      </c>
      <c r="C1857" t="s">
        <v>568</v>
      </c>
      <c r="D1857" t="s">
        <v>402</v>
      </c>
      <c r="E1857" t="s">
        <v>90</v>
      </c>
      <c r="F1857">
        <v>33607</v>
      </c>
      <c r="G1857" t="s">
        <v>3121</v>
      </c>
      <c r="H1857" t="s">
        <v>29</v>
      </c>
      <c r="I1857" t="s">
        <v>121</v>
      </c>
      <c r="J1857" t="s">
        <v>1081</v>
      </c>
      <c r="L1857" t="s">
        <v>83</v>
      </c>
      <c r="AF1857" t="s">
        <v>3197</v>
      </c>
    </row>
    <row r="1858" spans="1:32" ht="17.25" customHeight="1" x14ac:dyDescent="0.25">
      <c r="A1858">
        <v>337700</v>
      </c>
      <c r="B1858" t="s">
        <v>2613</v>
      </c>
      <c r="C1858" t="s">
        <v>900</v>
      </c>
      <c r="D1858" t="s">
        <v>2614</v>
      </c>
      <c r="E1858" t="s">
        <v>90</v>
      </c>
      <c r="F1858">
        <v>28150</v>
      </c>
      <c r="G1858" t="s">
        <v>2199</v>
      </c>
      <c r="H1858" t="s">
        <v>29</v>
      </c>
      <c r="I1858" t="s">
        <v>121</v>
      </c>
      <c r="AD1858" t="s">
        <v>3197</v>
      </c>
      <c r="AE1858" t="s">
        <v>3197</v>
      </c>
      <c r="AF1858" t="s">
        <v>3197</v>
      </c>
    </row>
    <row r="1859" spans="1:32" ht="17.25" customHeight="1" x14ac:dyDescent="0.25">
      <c r="A1859">
        <v>338023</v>
      </c>
      <c r="B1859" t="s">
        <v>2585</v>
      </c>
      <c r="C1859" t="s">
        <v>1845</v>
      </c>
      <c r="D1859" t="s">
        <v>466</v>
      </c>
      <c r="E1859" t="s">
        <v>89</v>
      </c>
      <c r="H1859" t="s">
        <v>29</v>
      </c>
      <c r="I1859" t="s">
        <v>121</v>
      </c>
      <c r="AD1859" t="s">
        <v>3197</v>
      </c>
      <c r="AE1859" t="s">
        <v>3197</v>
      </c>
      <c r="AF1859" t="s">
        <v>3197</v>
      </c>
    </row>
    <row r="1860" spans="1:32" ht="17.25" customHeight="1" x14ac:dyDescent="0.25">
      <c r="A1860">
        <v>338500</v>
      </c>
      <c r="B1860" t="s">
        <v>2777</v>
      </c>
      <c r="C1860" t="s">
        <v>2778</v>
      </c>
      <c r="D1860" t="s">
        <v>2779</v>
      </c>
      <c r="E1860" t="s">
        <v>89</v>
      </c>
      <c r="H1860" t="s">
        <v>29</v>
      </c>
      <c r="I1860" t="s">
        <v>121</v>
      </c>
      <c r="AB1860" t="s">
        <v>3197</v>
      </c>
      <c r="AC1860" t="s">
        <v>3197</v>
      </c>
      <c r="AD1860" t="s">
        <v>3197</v>
      </c>
      <c r="AE1860" t="s">
        <v>3197</v>
      </c>
      <c r="AF1860" t="s">
        <v>3197</v>
      </c>
    </row>
    <row r="1861" spans="1:32" ht="17.25" customHeight="1" x14ac:dyDescent="0.25">
      <c r="A1861">
        <v>339005</v>
      </c>
      <c r="B1861" t="s">
        <v>2900</v>
      </c>
      <c r="C1861" t="s">
        <v>291</v>
      </c>
      <c r="D1861" t="s">
        <v>469</v>
      </c>
      <c r="E1861" t="s">
        <v>89</v>
      </c>
      <c r="F1861">
        <v>36717</v>
      </c>
      <c r="G1861" t="s">
        <v>918</v>
      </c>
      <c r="H1861" t="s">
        <v>29</v>
      </c>
      <c r="I1861" t="s">
        <v>121</v>
      </c>
      <c r="J1861" t="s">
        <v>27</v>
      </c>
      <c r="K1861">
        <v>2019</v>
      </c>
      <c r="L1861" t="s">
        <v>31</v>
      </c>
      <c r="AE1861" t="s">
        <v>3197</v>
      </c>
      <c r="AF1861" t="s">
        <v>3197</v>
      </c>
    </row>
    <row r="1862" spans="1:32" ht="17.25" customHeight="1" x14ac:dyDescent="0.25">
      <c r="A1862">
        <v>339008</v>
      </c>
      <c r="B1862" t="s">
        <v>1848</v>
      </c>
      <c r="C1862" t="s">
        <v>242</v>
      </c>
      <c r="D1862" t="s">
        <v>868</v>
      </c>
      <c r="E1862" t="s">
        <v>89</v>
      </c>
      <c r="F1862">
        <v>37755</v>
      </c>
      <c r="G1862" t="s">
        <v>399</v>
      </c>
      <c r="H1862" t="s">
        <v>29</v>
      </c>
      <c r="I1862" t="s">
        <v>121</v>
      </c>
      <c r="J1862" t="s">
        <v>1081</v>
      </c>
      <c r="K1862">
        <v>2021</v>
      </c>
      <c r="L1862" t="s">
        <v>86</v>
      </c>
      <c r="AF1862" t="s">
        <v>3197</v>
      </c>
    </row>
    <row r="1863" spans="1:32" ht="17.25" customHeight="1" x14ac:dyDescent="0.25">
      <c r="A1863">
        <v>339009</v>
      </c>
      <c r="B1863" t="s">
        <v>2579</v>
      </c>
      <c r="C1863" t="s">
        <v>265</v>
      </c>
      <c r="D1863" t="s">
        <v>245</v>
      </c>
      <c r="E1863" t="s">
        <v>89</v>
      </c>
      <c r="F1863">
        <v>33323</v>
      </c>
      <c r="G1863" t="s">
        <v>2580</v>
      </c>
      <c r="H1863" t="s">
        <v>29</v>
      </c>
      <c r="I1863" t="s">
        <v>121</v>
      </c>
      <c r="J1863" t="s">
        <v>1081</v>
      </c>
      <c r="K1863">
        <v>2009</v>
      </c>
      <c r="L1863" t="s">
        <v>80</v>
      </c>
      <c r="AE1863" t="s">
        <v>3197</v>
      </c>
      <c r="AF1863" t="s">
        <v>3197</v>
      </c>
    </row>
    <row r="1864" spans="1:32" ht="17.25" customHeight="1" x14ac:dyDescent="0.25">
      <c r="A1864">
        <v>339011</v>
      </c>
      <c r="B1864" t="s">
        <v>2820</v>
      </c>
      <c r="C1864" t="s">
        <v>326</v>
      </c>
      <c r="D1864" t="s">
        <v>633</v>
      </c>
      <c r="E1864" t="s">
        <v>89</v>
      </c>
      <c r="F1864">
        <v>32700</v>
      </c>
      <c r="G1864" t="s">
        <v>80</v>
      </c>
      <c r="H1864" t="s">
        <v>29</v>
      </c>
      <c r="I1864" t="s">
        <v>121</v>
      </c>
      <c r="J1864" t="s">
        <v>1081</v>
      </c>
      <c r="K1864">
        <v>2008</v>
      </c>
      <c r="L1864" t="s">
        <v>77</v>
      </c>
      <c r="AE1864" t="s">
        <v>3197</v>
      </c>
      <c r="AF1864" t="s">
        <v>3197</v>
      </c>
    </row>
    <row r="1865" spans="1:32" ht="17.25" customHeight="1" x14ac:dyDescent="0.25">
      <c r="A1865">
        <v>339015</v>
      </c>
      <c r="B1865" t="s">
        <v>2901</v>
      </c>
      <c r="C1865" t="s">
        <v>1447</v>
      </c>
      <c r="D1865" t="s">
        <v>588</v>
      </c>
      <c r="E1865" t="s">
        <v>89</v>
      </c>
      <c r="F1865">
        <v>37385</v>
      </c>
      <c r="G1865" t="s">
        <v>80</v>
      </c>
      <c r="H1865" t="s">
        <v>29</v>
      </c>
      <c r="I1865" t="s">
        <v>121</v>
      </c>
      <c r="J1865" t="s">
        <v>27</v>
      </c>
      <c r="K1865">
        <v>2020</v>
      </c>
      <c r="L1865" t="s">
        <v>86</v>
      </c>
      <c r="AE1865" t="s">
        <v>3197</v>
      </c>
      <c r="AF1865" t="s">
        <v>3197</v>
      </c>
    </row>
    <row r="1866" spans="1:32" ht="17.25" customHeight="1" x14ac:dyDescent="0.25">
      <c r="A1866">
        <v>339016</v>
      </c>
      <c r="B1866" t="s">
        <v>2567</v>
      </c>
      <c r="C1866" t="s">
        <v>299</v>
      </c>
      <c r="D1866" t="s">
        <v>699</v>
      </c>
      <c r="E1866" t="s">
        <v>89</v>
      </c>
      <c r="F1866">
        <v>36267</v>
      </c>
      <c r="G1866" t="s">
        <v>224</v>
      </c>
      <c r="H1866" t="s">
        <v>29</v>
      </c>
      <c r="I1866" t="s">
        <v>121</v>
      </c>
      <c r="J1866" t="s">
        <v>1081</v>
      </c>
      <c r="K1866">
        <v>2017</v>
      </c>
      <c r="L1866" t="s">
        <v>86</v>
      </c>
      <c r="AE1866" t="s">
        <v>3197</v>
      </c>
      <c r="AF1866" t="s">
        <v>3197</v>
      </c>
    </row>
    <row r="1867" spans="1:32" ht="17.25" customHeight="1" x14ac:dyDescent="0.25">
      <c r="A1867">
        <v>339017</v>
      </c>
      <c r="B1867" t="s">
        <v>1104</v>
      </c>
      <c r="C1867" t="s">
        <v>859</v>
      </c>
      <c r="D1867" t="s">
        <v>520</v>
      </c>
      <c r="E1867" t="s">
        <v>89</v>
      </c>
      <c r="F1867">
        <v>37129</v>
      </c>
      <c r="G1867" t="s">
        <v>60</v>
      </c>
      <c r="H1867" t="s">
        <v>29</v>
      </c>
      <c r="I1867" t="s">
        <v>121</v>
      </c>
      <c r="J1867" t="s">
        <v>27</v>
      </c>
      <c r="K1867">
        <v>2019</v>
      </c>
      <c r="L1867" t="s">
        <v>60</v>
      </c>
      <c r="AF1867" t="s">
        <v>3197</v>
      </c>
    </row>
    <row r="1868" spans="1:32" ht="17.25" customHeight="1" x14ac:dyDescent="0.25">
      <c r="A1868">
        <v>339020</v>
      </c>
      <c r="B1868" t="s">
        <v>2623</v>
      </c>
      <c r="C1868" t="s">
        <v>225</v>
      </c>
      <c r="D1868" t="s">
        <v>373</v>
      </c>
      <c r="E1868" t="s">
        <v>89</v>
      </c>
      <c r="F1868">
        <v>29672</v>
      </c>
      <c r="G1868" t="s">
        <v>2624</v>
      </c>
      <c r="H1868" t="s">
        <v>32</v>
      </c>
      <c r="I1868" t="s">
        <v>121</v>
      </c>
      <c r="J1868" t="s">
        <v>1081</v>
      </c>
      <c r="K1868">
        <v>2012</v>
      </c>
      <c r="L1868" t="s">
        <v>86</v>
      </c>
      <c r="AE1868" t="s">
        <v>3197</v>
      </c>
      <c r="AF1868" t="s">
        <v>3197</v>
      </c>
    </row>
    <row r="1869" spans="1:32" ht="17.25" customHeight="1" x14ac:dyDescent="0.25">
      <c r="A1869">
        <v>339023</v>
      </c>
      <c r="B1869" t="s">
        <v>2686</v>
      </c>
      <c r="C1869" t="s">
        <v>341</v>
      </c>
      <c r="D1869" t="s">
        <v>245</v>
      </c>
      <c r="E1869" t="s">
        <v>89</v>
      </c>
      <c r="F1869">
        <v>29952</v>
      </c>
      <c r="G1869" t="s">
        <v>2687</v>
      </c>
      <c r="H1869" t="s">
        <v>29</v>
      </c>
      <c r="I1869" t="s">
        <v>121</v>
      </c>
      <c r="J1869" t="s">
        <v>27</v>
      </c>
      <c r="K1869">
        <v>2000</v>
      </c>
      <c r="L1869" t="s">
        <v>823</v>
      </c>
      <c r="AE1869" t="s">
        <v>3197</v>
      </c>
      <c r="AF1869" t="s">
        <v>3197</v>
      </c>
    </row>
    <row r="1870" spans="1:32" ht="17.25" customHeight="1" x14ac:dyDescent="0.25">
      <c r="A1870">
        <v>339028</v>
      </c>
      <c r="B1870" t="s">
        <v>2632</v>
      </c>
      <c r="C1870" t="s">
        <v>341</v>
      </c>
      <c r="D1870" t="s">
        <v>851</v>
      </c>
      <c r="E1870" t="s">
        <v>90</v>
      </c>
      <c r="F1870">
        <v>36739</v>
      </c>
      <c r="G1870" t="s">
        <v>31</v>
      </c>
      <c r="H1870" t="s">
        <v>29</v>
      </c>
      <c r="I1870" t="s">
        <v>121</v>
      </c>
      <c r="J1870" t="s">
        <v>27</v>
      </c>
      <c r="K1870">
        <v>2018</v>
      </c>
      <c r="L1870" t="s">
        <v>31</v>
      </c>
      <c r="AE1870" t="s">
        <v>3197</v>
      </c>
      <c r="AF1870" t="s">
        <v>3197</v>
      </c>
    </row>
    <row r="1871" spans="1:32" ht="17.25" customHeight="1" x14ac:dyDescent="0.25">
      <c r="A1871">
        <v>339029</v>
      </c>
      <c r="B1871" t="s">
        <v>2909</v>
      </c>
      <c r="C1871" t="s">
        <v>326</v>
      </c>
      <c r="D1871" t="s">
        <v>834</v>
      </c>
      <c r="E1871" t="s">
        <v>89</v>
      </c>
      <c r="F1871">
        <v>37414</v>
      </c>
      <c r="G1871" t="s">
        <v>31</v>
      </c>
      <c r="H1871" t="s">
        <v>29</v>
      </c>
      <c r="I1871" t="s">
        <v>121</v>
      </c>
      <c r="J1871" t="s">
        <v>27</v>
      </c>
      <c r="K1871">
        <v>2020</v>
      </c>
      <c r="L1871" t="s">
        <v>43</v>
      </c>
      <c r="AE1871" t="s">
        <v>3197</v>
      </c>
      <c r="AF1871" t="s">
        <v>3197</v>
      </c>
    </row>
    <row r="1872" spans="1:32" ht="17.25" customHeight="1" x14ac:dyDescent="0.25">
      <c r="A1872">
        <v>339032</v>
      </c>
      <c r="B1872" t="s">
        <v>2575</v>
      </c>
      <c r="C1872" t="s">
        <v>267</v>
      </c>
      <c r="D1872" t="s">
        <v>2576</v>
      </c>
      <c r="E1872" t="s">
        <v>90</v>
      </c>
      <c r="G1872" t="s">
        <v>31</v>
      </c>
      <c r="H1872" t="s">
        <v>29</v>
      </c>
      <c r="I1872" t="s">
        <v>121</v>
      </c>
      <c r="J1872" t="s">
        <v>1081</v>
      </c>
      <c r="K1872">
        <v>2022</v>
      </c>
      <c r="L1872" t="s">
        <v>31</v>
      </c>
      <c r="AE1872" t="s">
        <v>3197</v>
      </c>
      <c r="AF1872" t="s">
        <v>3197</v>
      </c>
    </row>
    <row r="1873" spans="1:32" ht="17.25" customHeight="1" x14ac:dyDescent="0.25">
      <c r="A1873">
        <v>339035</v>
      </c>
      <c r="B1873" t="s">
        <v>2662</v>
      </c>
      <c r="C1873" t="s">
        <v>258</v>
      </c>
      <c r="D1873" t="s">
        <v>2663</v>
      </c>
      <c r="E1873" t="s">
        <v>89</v>
      </c>
      <c r="F1873">
        <v>37626</v>
      </c>
      <c r="G1873" t="s">
        <v>456</v>
      </c>
      <c r="H1873" t="s">
        <v>29</v>
      </c>
      <c r="I1873" t="s">
        <v>121</v>
      </c>
      <c r="J1873" t="s">
        <v>27</v>
      </c>
      <c r="K1873">
        <v>2020</v>
      </c>
      <c r="L1873" t="s">
        <v>43</v>
      </c>
      <c r="AE1873" t="s">
        <v>3197</v>
      </c>
      <c r="AF1873" t="s">
        <v>3197</v>
      </c>
    </row>
    <row r="1874" spans="1:32" ht="17.25" customHeight="1" x14ac:dyDescent="0.25">
      <c r="A1874">
        <v>339042</v>
      </c>
      <c r="B1874" t="s">
        <v>3150</v>
      </c>
      <c r="C1874" t="s">
        <v>349</v>
      </c>
      <c r="D1874" t="s">
        <v>234</v>
      </c>
      <c r="E1874" t="s">
        <v>90</v>
      </c>
      <c r="F1874">
        <v>35681</v>
      </c>
      <c r="G1874" t="s">
        <v>522</v>
      </c>
      <c r="H1874" t="s">
        <v>29</v>
      </c>
      <c r="I1874" t="s">
        <v>121</v>
      </c>
      <c r="J1874" t="s">
        <v>27</v>
      </c>
      <c r="K1874">
        <v>2015</v>
      </c>
      <c r="L1874" t="s">
        <v>31</v>
      </c>
      <c r="AF1874" t="s">
        <v>3197</v>
      </c>
    </row>
    <row r="1875" spans="1:32" ht="17.25" customHeight="1" x14ac:dyDescent="0.25">
      <c r="A1875">
        <v>339045</v>
      </c>
      <c r="B1875" t="s">
        <v>2598</v>
      </c>
      <c r="C1875" t="s">
        <v>2599</v>
      </c>
      <c r="D1875" t="s">
        <v>459</v>
      </c>
      <c r="E1875" t="s">
        <v>90</v>
      </c>
      <c r="F1875">
        <v>31057</v>
      </c>
      <c r="G1875" t="s">
        <v>586</v>
      </c>
      <c r="H1875" t="s">
        <v>29</v>
      </c>
      <c r="I1875" t="s">
        <v>121</v>
      </c>
      <c r="J1875" t="s">
        <v>1081</v>
      </c>
      <c r="K1875">
        <v>2004</v>
      </c>
      <c r="L1875" t="s">
        <v>83</v>
      </c>
      <c r="AE1875" t="s">
        <v>3197</v>
      </c>
      <c r="AF1875" t="s">
        <v>3197</v>
      </c>
    </row>
    <row r="1876" spans="1:32" ht="17.25" customHeight="1" x14ac:dyDescent="0.25">
      <c r="A1876">
        <v>339049</v>
      </c>
      <c r="B1876" t="s">
        <v>2823</v>
      </c>
      <c r="C1876" t="s">
        <v>1101</v>
      </c>
      <c r="D1876" t="s">
        <v>288</v>
      </c>
      <c r="E1876" t="s">
        <v>90</v>
      </c>
      <c r="F1876">
        <v>32178</v>
      </c>
      <c r="G1876" t="s">
        <v>2824</v>
      </c>
      <c r="H1876" t="s">
        <v>29</v>
      </c>
      <c r="I1876" t="s">
        <v>121</v>
      </c>
      <c r="J1876" t="s">
        <v>1081</v>
      </c>
      <c r="K1876">
        <v>2006</v>
      </c>
      <c r="L1876" t="s">
        <v>53</v>
      </c>
      <c r="AE1876" t="s">
        <v>3197</v>
      </c>
      <c r="AF1876" t="s">
        <v>3197</v>
      </c>
    </row>
    <row r="1877" spans="1:32" ht="17.25" customHeight="1" x14ac:dyDescent="0.25">
      <c r="A1877">
        <v>339052</v>
      </c>
      <c r="B1877" t="s">
        <v>2825</v>
      </c>
      <c r="C1877" t="s">
        <v>500</v>
      </c>
      <c r="D1877" t="s">
        <v>660</v>
      </c>
      <c r="E1877" t="s">
        <v>90</v>
      </c>
      <c r="F1877">
        <v>36919</v>
      </c>
      <c r="G1877" t="s">
        <v>1826</v>
      </c>
      <c r="H1877" t="s">
        <v>29</v>
      </c>
      <c r="I1877" t="s">
        <v>121</v>
      </c>
      <c r="J1877" t="s">
        <v>27</v>
      </c>
      <c r="K1877">
        <v>2001</v>
      </c>
      <c r="L1877" t="s">
        <v>86</v>
      </c>
      <c r="AE1877" t="s">
        <v>3197</v>
      </c>
      <c r="AF1877" t="s">
        <v>3197</v>
      </c>
    </row>
    <row r="1878" spans="1:32" ht="17.25" customHeight="1" x14ac:dyDescent="0.25">
      <c r="A1878">
        <v>339053</v>
      </c>
      <c r="B1878" t="s">
        <v>2826</v>
      </c>
      <c r="C1878" t="s">
        <v>1561</v>
      </c>
      <c r="D1878" t="s">
        <v>504</v>
      </c>
      <c r="E1878" t="s">
        <v>89</v>
      </c>
      <c r="F1878">
        <v>25257</v>
      </c>
      <c r="G1878" t="s">
        <v>1122</v>
      </c>
      <c r="H1878" t="s">
        <v>32</v>
      </c>
      <c r="I1878" t="s">
        <v>121</v>
      </c>
      <c r="J1878" t="s">
        <v>27</v>
      </c>
      <c r="K1878">
        <v>1987</v>
      </c>
      <c r="L1878" t="s">
        <v>86</v>
      </c>
      <c r="AE1878" t="s">
        <v>3197</v>
      </c>
      <c r="AF1878" t="s">
        <v>3197</v>
      </c>
    </row>
    <row r="1879" spans="1:32" ht="17.25" customHeight="1" x14ac:dyDescent="0.25">
      <c r="A1879">
        <v>339064</v>
      </c>
      <c r="B1879" t="s">
        <v>2884</v>
      </c>
      <c r="C1879" t="s">
        <v>2885</v>
      </c>
      <c r="D1879" t="s">
        <v>2886</v>
      </c>
      <c r="E1879" t="s">
        <v>90</v>
      </c>
      <c r="F1879">
        <v>35521</v>
      </c>
      <c r="G1879" t="s">
        <v>2887</v>
      </c>
      <c r="H1879" t="s">
        <v>29</v>
      </c>
      <c r="I1879" t="s">
        <v>121</v>
      </c>
      <c r="J1879" t="s">
        <v>1081</v>
      </c>
      <c r="K1879">
        <v>2014</v>
      </c>
      <c r="L1879" t="s">
        <v>53</v>
      </c>
      <c r="AE1879" t="s">
        <v>3197</v>
      </c>
      <c r="AF1879" t="s">
        <v>3197</v>
      </c>
    </row>
    <row r="1880" spans="1:32" ht="17.25" customHeight="1" x14ac:dyDescent="0.25">
      <c r="A1880">
        <v>339078</v>
      </c>
      <c r="B1880" t="s">
        <v>3136</v>
      </c>
      <c r="C1880" t="s">
        <v>884</v>
      </c>
      <c r="D1880" t="s">
        <v>435</v>
      </c>
      <c r="E1880" t="s">
        <v>90</v>
      </c>
      <c r="F1880">
        <v>35065</v>
      </c>
      <c r="G1880" t="s">
        <v>897</v>
      </c>
      <c r="H1880" t="s">
        <v>29</v>
      </c>
      <c r="I1880" t="s">
        <v>121</v>
      </c>
      <c r="J1880" t="s">
        <v>27</v>
      </c>
      <c r="K1880">
        <v>2014</v>
      </c>
      <c r="L1880" t="s">
        <v>43</v>
      </c>
      <c r="AF1880" t="s">
        <v>3197</v>
      </c>
    </row>
    <row r="1881" spans="1:32" ht="17.25" customHeight="1" x14ac:dyDescent="0.25">
      <c r="A1881">
        <v>339080</v>
      </c>
      <c r="B1881" t="s">
        <v>2827</v>
      </c>
      <c r="C1881" t="s">
        <v>2828</v>
      </c>
      <c r="D1881" t="s">
        <v>381</v>
      </c>
      <c r="E1881" t="s">
        <v>89</v>
      </c>
      <c r="F1881">
        <v>34602</v>
      </c>
      <c r="G1881" t="s">
        <v>618</v>
      </c>
      <c r="H1881" t="s">
        <v>29</v>
      </c>
      <c r="I1881" t="s">
        <v>121</v>
      </c>
      <c r="J1881" t="s">
        <v>1081</v>
      </c>
      <c r="L1881" t="s">
        <v>31</v>
      </c>
      <c r="AE1881" t="s">
        <v>3197</v>
      </c>
      <c r="AF1881" t="s">
        <v>3197</v>
      </c>
    </row>
    <row r="1882" spans="1:32" ht="17.25" customHeight="1" x14ac:dyDescent="0.25">
      <c r="A1882">
        <v>339082</v>
      </c>
      <c r="B1882" t="s">
        <v>2829</v>
      </c>
      <c r="C1882" t="s">
        <v>442</v>
      </c>
      <c r="D1882" t="s">
        <v>245</v>
      </c>
      <c r="E1882" t="s">
        <v>90</v>
      </c>
      <c r="F1882">
        <v>35034</v>
      </c>
      <c r="G1882" t="s">
        <v>245</v>
      </c>
      <c r="H1882" t="s">
        <v>29</v>
      </c>
      <c r="I1882" t="s">
        <v>121</v>
      </c>
      <c r="J1882" t="s">
        <v>27</v>
      </c>
      <c r="K1882">
        <v>2013</v>
      </c>
      <c r="L1882" t="s">
        <v>53</v>
      </c>
      <c r="AE1882" t="s">
        <v>3197</v>
      </c>
      <c r="AF1882" t="s">
        <v>3197</v>
      </c>
    </row>
    <row r="1883" spans="1:32" ht="17.25" customHeight="1" x14ac:dyDescent="0.25">
      <c r="A1883">
        <v>339087</v>
      </c>
      <c r="B1883" t="s">
        <v>2768</v>
      </c>
      <c r="C1883" t="s">
        <v>320</v>
      </c>
      <c r="D1883" t="s">
        <v>422</v>
      </c>
      <c r="E1883" t="s">
        <v>89</v>
      </c>
      <c r="F1883">
        <v>29641</v>
      </c>
      <c r="G1883" t="s">
        <v>31</v>
      </c>
      <c r="H1883" t="s">
        <v>29</v>
      </c>
      <c r="I1883" t="s">
        <v>121</v>
      </c>
      <c r="J1883" t="s">
        <v>1081</v>
      </c>
      <c r="K1883">
        <v>2006</v>
      </c>
      <c r="L1883" t="s">
        <v>31</v>
      </c>
      <c r="AE1883" t="s">
        <v>3197</v>
      </c>
      <c r="AF1883" t="s">
        <v>3197</v>
      </c>
    </row>
    <row r="1884" spans="1:32" ht="17.25" customHeight="1" x14ac:dyDescent="0.25">
      <c r="A1884">
        <v>339097</v>
      </c>
      <c r="B1884" t="s">
        <v>2830</v>
      </c>
      <c r="C1884" t="s">
        <v>545</v>
      </c>
      <c r="D1884" t="s">
        <v>2831</v>
      </c>
      <c r="E1884" t="s">
        <v>89</v>
      </c>
      <c r="F1884">
        <v>35497</v>
      </c>
      <c r="G1884" t="s">
        <v>2832</v>
      </c>
      <c r="H1884" t="s">
        <v>29</v>
      </c>
      <c r="I1884" t="s">
        <v>121</v>
      </c>
      <c r="J1884" t="s">
        <v>27</v>
      </c>
      <c r="K1884">
        <v>2015</v>
      </c>
      <c r="L1884" t="s">
        <v>53</v>
      </c>
      <c r="AE1884" t="s">
        <v>3197</v>
      </c>
      <c r="AF1884" t="s">
        <v>3197</v>
      </c>
    </row>
    <row r="1885" spans="1:32" ht="17.25" customHeight="1" x14ac:dyDescent="0.25">
      <c r="A1885">
        <v>339099</v>
      </c>
      <c r="B1885" t="s">
        <v>2739</v>
      </c>
      <c r="C1885" t="s">
        <v>242</v>
      </c>
      <c r="D1885" t="s">
        <v>429</v>
      </c>
      <c r="E1885" t="s">
        <v>89</v>
      </c>
      <c r="G1885" t="s">
        <v>31</v>
      </c>
      <c r="H1885" t="s">
        <v>29</v>
      </c>
      <c r="I1885" t="s">
        <v>121</v>
      </c>
      <c r="J1885" t="s">
        <v>27</v>
      </c>
      <c r="K1885">
        <v>2022</v>
      </c>
      <c r="L1885" t="s">
        <v>31</v>
      </c>
      <c r="AF1885" t="s">
        <v>3197</v>
      </c>
    </row>
    <row r="1886" spans="1:32" ht="17.25" customHeight="1" x14ac:dyDescent="0.25">
      <c r="A1886">
        <v>339100</v>
      </c>
      <c r="B1886" t="s">
        <v>2581</v>
      </c>
      <c r="C1886" t="s">
        <v>2582</v>
      </c>
      <c r="D1886" t="s">
        <v>253</v>
      </c>
      <c r="E1886" t="s">
        <v>90</v>
      </c>
      <c r="F1886">
        <v>36071</v>
      </c>
      <c r="G1886" t="s">
        <v>2583</v>
      </c>
      <c r="H1886" t="s">
        <v>29</v>
      </c>
      <c r="I1886" t="s">
        <v>121</v>
      </c>
      <c r="J1886" t="s">
        <v>27</v>
      </c>
      <c r="K1886">
        <v>2017</v>
      </c>
      <c r="L1886" t="s">
        <v>86</v>
      </c>
      <c r="AE1886" t="s">
        <v>3197</v>
      </c>
      <c r="AF1886" t="s">
        <v>3197</v>
      </c>
    </row>
    <row r="1887" spans="1:32" ht="17.25" customHeight="1" x14ac:dyDescent="0.25">
      <c r="A1887">
        <v>339106</v>
      </c>
      <c r="B1887" t="s">
        <v>2601</v>
      </c>
      <c r="C1887" t="s">
        <v>262</v>
      </c>
      <c r="D1887" t="s">
        <v>277</v>
      </c>
      <c r="E1887" t="s">
        <v>89</v>
      </c>
      <c r="F1887">
        <v>32186</v>
      </c>
      <c r="G1887" t="s">
        <v>31</v>
      </c>
      <c r="H1887" t="s">
        <v>29</v>
      </c>
      <c r="I1887" t="s">
        <v>121</v>
      </c>
      <c r="J1887" t="s">
        <v>1081</v>
      </c>
      <c r="K1887">
        <v>2006</v>
      </c>
      <c r="L1887" t="s">
        <v>31</v>
      </c>
      <c r="AE1887" t="s">
        <v>3197</v>
      </c>
      <c r="AF1887" t="s">
        <v>3197</v>
      </c>
    </row>
    <row r="1888" spans="1:32" ht="17.25" customHeight="1" x14ac:dyDescent="0.25">
      <c r="A1888">
        <v>339114</v>
      </c>
      <c r="B1888" t="s">
        <v>2833</v>
      </c>
      <c r="C1888" t="s">
        <v>361</v>
      </c>
      <c r="D1888" t="s">
        <v>288</v>
      </c>
      <c r="E1888" t="s">
        <v>90</v>
      </c>
      <c r="F1888">
        <v>33133</v>
      </c>
      <c r="G1888" t="s">
        <v>31</v>
      </c>
      <c r="H1888" t="s">
        <v>29</v>
      </c>
      <c r="I1888" t="s">
        <v>121</v>
      </c>
      <c r="J1888" t="s">
        <v>1081</v>
      </c>
      <c r="K1888">
        <v>2022</v>
      </c>
      <c r="L1888" t="s">
        <v>31</v>
      </c>
      <c r="AE1888" t="s">
        <v>3197</v>
      </c>
      <c r="AF1888" t="s">
        <v>3197</v>
      </c>
    </row>
    <row r="1889" spans="1:32" ht="17.25" customHeight="1" x14ac:dyDescent="0.25">
      <c r="A1889">
        <v>339127</v>
      </c>
      <c r="B1889" t="s">
        <v>2834</v>
      </c>
      <c r="C1889" t="s">
        <v>542</v>
      </c>
      <c r="D1889" t="s">
        <v>406</v>
      </c>
      <c r="E1889" t="s">
        <v>89</v>
      </c>
      <c r="F1889">
        <v>36144</v>
      </c>
      <c r="G1889" t="s">
        <v>83</v>
      </c>
      <c r="H1889" t="s">
        <v>29</v>
      </c>
      <c r="I1889" t="s">
        <v>121</v>
      </c>
      <c r="J1889" t="s">
        <v>27</v>
      </c>
      <c r="K1889">
        <v>2016</v>
      </c>
      <c r="L1889" t="s">
        <v>83</v>
      </c>
      <c r="AE1889" t="s">
        <v>3197</v>
      </c>
      <c r="AF1889" t="s">
        <v>3197</v>
      </c>
    </row>
    <row r="1890" spans="1:32" ht="17.25" customHeight="1" x14ac:dyDescent="0.25">
      <c r="A1890">
        <v>339140</v>
      </c>
      <c r="B1890" t="s">
        <v>2875</v>
      </c>
      <c r="C1890" t="s">
        <v>2876</v>
      </c>
      <c r="D1890" t="s">
        <v>358</v>
      </c>
      <c r="E1890" t="s">
        <v>90</v>
      </c>
      <c r="F1890">
        <v>36016</v>
      </c>
      <c r="G1890" t="s">
        <v>2877</v>
      </c>
      <c r="H1890" t="s">
        <v>29</v>
      </c>
      <c r="I1890" t="s">
        <v>121</v>
      </c>
      <c r="J1890" t="s">
        <v>1081</v>
      </c>
      <c r="K1890">
        <v>2020</v>
      </c>
      <c r="L1890" t="s">
        <v>83</v>
      </c>
      <c r="AF1890" t="s">
        <v>3197</v>
      </c>
    </row>
    <row r="1891" spans="1:32" ht="17.25" customHeight="1" x14ac:dyDescent="0.25">
      <c r="A1891">
        <v>339155</v>
      </c>
      <c r="B1891" t="s">
        <v>2835</v>
      </c>
      <c r="C1891" t="s">
        <v>242</v>
      </c>
      <c r="D1891" t="s">
        <v>322</v>
      </c>
      <c r="E1891" t="s">
        <v>90</v>
      </c>
      <c r="F1891">
        <v>33239</v>
      </c>
      <c r="G1891" t="s">
        <v>31</v>
      </c>
      <c r="H1891" t="s">
        <v>29</v>
      </c>
      <c r="I1891" t="s">
        <v>121</v>
      </c>
      <c r="J1891" t="s">
        <v>1081</v>
      </c>
      <c r="K1891">
        <v>2009</v>
      </c>
      <c r="L1891" t="s">
        <v>86</v>
      </c>
      <c r="AE1891" t="s">
        <v>3197</v>
      </c>
      <c r="AF1891" t="s">
        <v>3197</v>
      </c>
    </row>
    <row r="1892" spans="1:32" ht="17.25" customHeight="1" x14ac:dyDescent="0.25">
      <c r="A1892">
        <v>339158</v>
      </c>
      <c r="B1892" t="s">
        <v>3133</v>
      </c>
      <c r="C1892" t="s">
        <v>349</v>
      </c>
      <c r="D1892" t="s">
        <v>338</v>
      </c>
      <c r="E1892" t="s">
        <v>90</v>
      </c>
      <c r="F1892">
        <v>35431</v>
      </c>
      <c r="G1892" t="s">
        <v>31</v>
      </c>
      <c r="H1892" t="s">
        <v>29</v>
      </c>
      <c r="I1892" t="s">
        <v>121</v>
      </c>
      <c r="J1892" t="s">
        <v>1081</v>
      </c>
      <c r="K1892">
        <v>2022</v>
      </c>
      <c r="L1892" t="s">
        <v>31</v>
      </c>
      <c r="AF1892" t="s">
        <v>3197</v>
      </c>
    </row>
    <row r="1893" spans="1:32" ht="17.25" customHeight="1" x14ac:dyDescent="0.25">
      <c r="A1893">
        <v>339160</v>
      </c>
      <c r="B1893" t="s">
        <v>2973</v>
      </c>
      <c r="C1893" t="s">
        <v>751</v>
      </c>
      <c r="D1893" t="s">
        <v>828</v>
      </c>
      <c r="E1893" t="s">
        <v>90</v>
      </c>
      <c r="F1893">
        <v>33971</v>
      </c>
      <c r="G1893" t="s">
        <v>717</v>
      </c>
      <c r="H1893" t="s">
        <v>29</v>
      </c>
      <c r="I1893" t="s">
        <v>121</v>
      </c>
      <c r="J1893" t="s">
        <v>1081</v>
      </c>
      <c r="K1893">
        <v>2012</v>
      </c>
      <c r="L1893" t="s">
        <v>31</v>
      </c>
      <c r="AF1893" t="s">
        <v>3197</v>
      </c>
    </row>
    <row r="1894" spans="1:32" ht="17.25" customHeight="1" x14ac:dyDescent="0.25">
      <c r="A1894">
        <v>339167</v>
      </c>
      <c r="B1894" t="s">
        <v>2892</v>
      </c>
      <c r="C1894" t="s">
        <v>242</v>
      </c>
      <c r="D1894" t="s">
        <v>2893</v>
      </c>
      <c r="E1894" t="s">
        <v>89</v>
      </c>
      <c r="F1894">
        <v>35096</v>
      </c>
      <c r="G1894" t="s">
        <v>2894</v>
      </c>
      <c r="H1894" t="s">
        <v>29</v>
      </c>
      <c r="I1894" t="s">
        <v>121</v>
      </c>
      <c r="J1894" t="s">
        <v>1081</v>
      </c>
      <c r="K1894">
        <v>2013</v>
      </c>
      <c r="L1894" t="s">
        <v>68</v>
      </c>
      <c r="AE1894" t="s">
        <v>3197</v>
      </c>
      <c r="AF1894" t="s">
        <v>3197</v>
      </c>
    </row>
    <row r="1895" spans="1:32" ht="17.25" customHeight="1" x14ac:dyDescent="0.25">
      <c r="A1895">
        <v>339172</v>
      </c>
      <c r="B1895" t="s">
        <v>3054</v>
      </c>
      <c r="C1895" t="s">
        <v>407</v>
      </c>
      <c r="D1895" t="s">
        <v>295</v>
      </c>
      <c r="E1895" t="s">
        <v>90</v>
      </c>
      <c r="F1895">
        <v>35084</v>
      </c>
      <c r="G1895" t="s">
        <v>80</v>
      </c>
      <c r="H1895" t="s">
        <v>29</v>
      </c>
      <c r="I1895" t="s">
        <v>121</v>
      </c>
      <c r="J1895" t="s">
        <v>27</v>
      </c>
      <c r="K1895">
        <v>2013</v>
      </c>
      <c r="L1895" t="s">
        <v>80</v>
      </c>
      <c r="AF1895" t="s">
        <v>3197</v>
      </c>
    </row>
    <row r="1896" spans="1:32" ht="17.25" customHeight="1" x14ac:dyDescent="0.25">
      <c r="A1896">
        <v>339200</v>
      </c>
      <c r="B1896" t="s">
        <v>981</v>
      </c>
      <c r="C1896" t="s">
        <v>430</v>
      </c>
      <c r="D1896" t="s">
        <v>312</v>
      </c>
      <c r="E1896" t="s">
        <v>90</v>
      </c>
      <c r="F1896">
        <v>33838</v>
      </c>
      <c r="G1896" t="s">
        <v>31</v>
      </c>
      <c r="H1896" t="s">
        <v>29</v>
      </c>
      <c r="I1896" t="s">
        <v>121</v>
      </c>
      <c r="J1896" t="s">
        <v>1081</v>
      </c>
      <c r="K1896">
        <v>2011</v>
      </c>
      <c r="L1896" t="s">
        <v>43</v>
      </c>
      <c r="AF1896" t="s">
        <v>3197</v>
      </c>
    </row>
    <row r="1897" spans="1:32" ht="17.25" customHeight="1" x14ac:dyDescent="0.25">
      <c r="A1897">
        <v>339207</v>
      </c>
      <c r="B1897" t="s">
        <v>2960</v>
      </c>
      <c r="C1897" t="s">
        <v>262</v>
      </c>
      <c r="D1897" t="s">
        <v>2961</v>
      </c>
      <c r="E1897" t="s">
        <v>90</v>
      </c>
      <c r="F1897">
        <v>32204</v>
      </c>
      <c r="G1897" t="s">
        <v>2805</v>
      </c>
      <c r="H1897" t="s">
        <v>29</v>
      </c>
      <c r="I1897" t="s">
        <v>121</v>
      </c>
      <c r="J1897" t="s">
        <v>1081</v>
      </c>
      <c r="K1897">
        <v>2015</v>
      </c>
      <c r="L1897" t="s">
        <v>43</v>
      </c>
      <c r="AF1897" t="s">
        <v>3197</v>
      </c>
    </row>
    <row r="1898" spans="1:32" ht="17.25" customHeight="1" x14ac:dyDescent="0.25">
      <c r="A1898">
        <v>339208</v>
      </c>
      <c r="B1898" t="s">
        <v>2895</v>
      </c>
      <c r="C1898" t="s">
        <v>242</v>
      </c>
      <c r="D1898" t="s">
        <v>737</v>
      </c>
      <c r="E1898" t="s">
        <v>90</v>
      </c>
      <c r="F1898">
        <v>32167</v>
      </c>
      <c r="G1898" t="s">
        <v>2896</v>
      </c>
      <c r="H1898" t="s">
        <v>29</v>
      </c>
      <c r="I1898" t="s">
        <v>121</v>
      </c>
      <c r="J1898" t="s">
        <v>1081</v>
      </c>
      <c r="K1898">
        <v>2007</v>
      </c>
      <c r="L1898" t="s">
        <v>43</v>
      </c>
      <c r="AE1898" t="s">
        <v>3197</v>
      </c>
      <c r="AF1898" t="s">
        <v>3197</v>
      </c>
    </row>
    <row r="1899" spans="1:32" ht="17.25" customHeight="1" x14ac:dyDescent="0.25">
      <c r="A1899">
        <v>339210</v>
      </c>
      <c r="B1899" t="s">
        <v>2981</v>
      </c>
      <c r="C1899" t="s">
        <v>502</v>
      </c>
      <c r="D1899" t="s">
        <v>2982</v>
      </c>
      <c r="E1899" t="s">
        <v>89</v>
      </c>
      <c r="F1899">
        <v>35018</v>
      </c>
      <c r="G1899" t="s">
        <v>31</v>
      </c>
      <c r="H1899" t="s">
        <v>29</v>
      </c>
      <c r="I1899" t="s">
        <v>121</v>
      </c>
      <c r="J1899" t="s">
        <v>27</v>
      </c>
      <c r="K1899">
        <v>2013</v>
      </c>
      <c r="L1899" t="s">
        <v>31</v>
      </c>
      <c r="AF1899" t="s">
        <v>3197</v>
      </c>
    </row>
    <row r="1900" spans="1:32" ht="17.25" customHeight="1" x14ac:dyDescent="0.25">
      <c r="A1900">
        <v>339211</v>
      </c>
      <c r="B1900" t="s">
        <v>2998</v>
      </c>
      <c r="C1900" t="s">
        <v>264</v>
      </c>
      <c r="D1900" t="s">
        <v>538</v>
      </c>
      <c r="E1900" t="s">
        <v>90</v>
      </c>
      <c r="F1900">
        <v>36696</v>
      </c>
      <c r="G1900" t="s">
        <v>50</v>
      </c>
      <c r="H1900" t="s">
        <v>29</v>
      </c>
      <c r="I1900" t="s">
        <v>121</v>
      </c>
      <c r="J1900" t="s">
        <v>1081</v>
      </c>
      <c r="K1900">
        <v>2021</v>
      </c>
      <c r="L1900" t="s">
        <v>50</v>
      </c>
      <c r="AF1900" t="s">
        <v>3197</v>
      </c>
    </row>
    <row r="1901" spans="1:32" ht="17.25" customHeight="1" x14ac:dyDescent="0.25">
      <c r="A1901">
        <v>339214</v>
      </c>
      <c r="B1901" t="s">
        <v>2940</v>
      </c>
      <c r="C1901" t="s">
        <v>2697</v>
      </c>
      <c r="D1901" t="s">
        <v>245</v>
      </c>
      <c r="E1901" t="s">
        <v>90</v>
      </c>
      <c r="F1901">
        <v>34789</v>
      </c>
      <c r="G1901" t="s">
        <v>31</v>
      </c>
      <c r="H1901" t="s">
        <v>29</v>
      </c>
      <c r="I1901" t="s">
        <v>121</v>
      </c>
      <c r="J1901" t="s">
        <v>1081</v>
      </c>
      <c r="K1901">
        <v>2013</v>
      </c>
      <c r="L1901" t="s">
        <v>86</v>
      </c>
      <c r="AE1901" t="s">
        <v>3197</v>
      </c>
      <c r="AF1901" t="s">
        <v>3197</v>
      </c>
    </row>
    <row r="1902" spans="1:32" ht="17.25" customHeight="1" x14ac:dyDescent="0.25">
      <c r="A1902">
        <v>339218</v>
      </c>
      <c r="B1902" t="s">
        <v>2750</v>
      </c>
      <c r="C1902" t="s">
        <v>2751</v>
      </c>
      <c r="D1902" t="s">
        <v>358</v>
      </c>
      <c r="E1902" t="s">
        <v>90</v>
      </c>
      <c r="F1902">
        <v>35431</v>
      </c>
      <c r="G1902" t="s">
        <v>2752</v>
      </c>
      <c r="H1902" t="s">
        <v>29</v>
      </c>
      <c r="I1902" t="s">
        <v>121</v>
      </c>
      <c r="J1902" t="s">
        <v>27</v>
      </c>
      <c r="K1902">
        <v>2015</v>
      </c>
      <c r="L1902" t="s">
        <v>31</v>
      </c>
      <c r="AE1902" t="s">
        <v>3197</v>
      </c>
      <c r="AF1902" t="s">
        <v>3197</v>
      </c>
    </row>
    <row r="1903" spans="1:32" ht="17.25" customHeight="1" x14ac:dyDescent="0.25">
      <c r="A1903">
        <v>339223</v>
      </c>
      <c r="B1903" t="s">
        <v>2903</v>
      </c>
      <c r="C1903" t="s">
        <v>262</v>
      </c>
      <c r="D1903" t="s">
        <v>969</v>
      </c>
      <c r="E1903" t="s">
        <v>90</v>
      </c>
      <c r="G1903" t="s">
        <v>224</v>
      </c>
      <c r="H1903" t="s">
        <v>29</v>
      </c>
      <c r="I1903" t="s">
        <v>121</v>
      </c>
      <c r="J1903" t="s">
        <v>27</v>
      </c>
      <c r="K1903">
        <v>2022</v>
      </c>
      <c r="L1903" t="s">
        <v>31</v>
      </c>
      <c r="AF1903" t="s">
        <v>3197</v>
      </c>
    </row>
    <row r="1904" spans="1:32" ht="17.25" customHeight="1" x14ac:dyDescent="0.25">
      <c r="A1904">
        <v>339230</v>
      </c>
      <c r="B1904" t="s">
        <v>2838</v>
      </c>
      <c r="C1904" t="s">
        <v>387</v>
      </c>
      <c r="D1904" t="s">
        <v>654</v>
      </c>
      <c r="E1904" t="s">
        <v>90</v>
      </c>
      <c r="F1904">
        <v>33239</v>
      </c>
      <c r="G1904" t="s">
        <v>31</v>
      </c>
      <c r="H1904" t="s">
        <v>29</v>
      </c>
      <c r="I1904" t="s">
        <v>121</v>
      </c>
      <c r="AF1904" t="s">
        <v>3197</v>
      </c>
    </row>
    <row r="1905" spans="1:32" ht="17.25" customHeight="1" x14ac:dyDescent="0.25">
      <c r="A1905">
        <v>339234</v>
      </c>
      <c r="B1905" t="s">
        <v>2770</v>
      </c>
      <c r="C1905" t="s">
        <v>494</v>
      </c>
      <c r="D1905" t="s">
        <v>404</v>
      </c>
      <c r="E1905" t="s">
        <v>90</v>
      </c>
      <c r="F1905">
        <v>32767</v>
      </c>
      <c r="G1905" t="s">
        <v>83</v>
      </c>
      <c r="H1905" t="s">
        <v>29</v>
      </c>
      <c r="I1905" t="s">
        <v>121</v>
      </c>
      <c r="J1905" t="s">
        <v>1081</v>
      </c>
      <c r="K1905">
        <v>2019</v>
      </c>
      <c r="L1905" t="s">
        <v>43</v>
      </c>
      <c r="AE1905" t="s">
        <v>3197</v>
      </c>
      <c r="AF1905" t="s">
        <v>3197</v>
      </c>
    </row>
    <row r="1906" spans="1:32" ht="17.25" customHeight="1" x14ac:dyDescent="0.25">
      <c r="A1906">
        <v>339235</v>
      </c>
      <c r="B1906" t="s">
        <v>3135</v>
      </c>
      <c r="C1906" t="s">
        <v>242</v>
      </c>
      <c r="D1906" t="s">
        <v>877</v>
      </c>
      <c r="E1906" t="s">
        <v>90</v>
      </c>
      <c r="F1906">
        <v>36044</v>
      </c>
      <c r="G1906" t="s">
        <v>224</v>
      </c>
      <c r="H1906" t="s">
        <v>29</v>
      </c>
      <c r="I1906" t="s">
        <v>121</v>
      </c>
      <c r="J1906" t="s">
        <v>27</v>
      </c>
      <c r="K1906">
        <v>2016</v>
      </c>
      <c r="L1906" t="s">
        <v>31</v>
      </c>
      <c r="AE1906" t="s">
        <v>3197</v>
      </c>
      <c r="AF1906" t="s">
        <v>3197</v>
      </c>
    </row>
    <row r="1907" spans="1:32" ht="17.25" customHeight="1" x14ac:dyDescent="0.25">
      <c r="A1907">
        <v>339236</v>
      </c>
      <c r="B1907" t="s">
        <v>2648</v>
      </c>
      <c r="C1907" t="s">
        <v>2582</v>
      </c>
      <c r="D1907" t="s">
        <v>317</v>
      </c>
      <c r="E1907" t="s">
        <v>89</v>
      </c>
      <c r="F1907">
        <v>28830</v>
      </c>
      <c r="G1907" t="s">
        <v>2649</v>
      </c>
      <c r="H1907" t="s">
        <v>29</v>
      </c>
      <c r="I1907" t="s">
        <v>121</v>
      </c>
      <c r="J1907" t="s">
        <v>1081</v>
      </c>
      <c r="K1907">
        <v>2013</v>
      </c>
      <c r="L1907" t="s">
        <v>80</v>
      </c>
      <c r="AE1907" t="s">
        <v>3197</v>
      </c>
      <c r="AF1907" t="s">
        <v>3197</v>
      </c>
    </row>
    <row r="1908" spans="1:32" ht="17.25" customHeight="1" x14ac:dyDescent="0.25">
      <c r="A1908">
        <v>339238</v>
      </c>
      <c r="B1908" t="s">
        <v>2839</v>
      </c>
      <c r="C1908" t="s">
        <v>678</v>
      </c>
      <c r="D1908" t="s">
        <v>436</v>
      </c>
      <c r="E1908" t="s">
        <v>89</v>
      </c>
      <c r="F1908">
        <v>32874</v>
      </c>
      <c r="G1908" t="s">
        <v>1127</v>
      </c>
      <c r="H1908" t="s">
        <v>29</v>
      </c>
      <c r="I1908" t="s">
        <v>121</v>
      </c>
      <c r="J1908" t="s">
        <v>27</v>
      </c>
      <c r="K1908">
        <v>2008</v>
      </c>
      <c r="L1908" t="s">
        <v>63</v>
      </c>
      <c r="AE1908" t="s">
        <v>3197</v>
      </c>
      <c r="AF1908" t="s">
        <v>3197</v>
      </c>
    </row>
    <row r="1909" spans="1:32" ht="17.25" customHeight="1" x14ac:dyDescent="0.25">
      <c r="A1909">
        <v>339243</v>
      </c>
      <c r="B1909" t="s">
        <v>2602</v>
      </c>
      <c r="C1909" t="s">
        <v>748</v>
      </c>
      <c r="D1909" t="s">
        <v>287</v>
      </c>
      <c r="E1909" t="s">
        <v>90</v>
      </c>
      <c r="F1909">
        <v>34243</v>
      </c>
      <c r="G1909" t="s">
        <v>658</v>
      </c>
      <c r="H1909" t="s">
        <v>29</v>
      </c>
      <c r="I1909" t="s">
        <v>121</v>
      </c>
      <c r="J1909" t="s">
        <v>1081</v>
      </c>
      <c r="K1909">
        <v>2013</v>
      </c>
      <c r="L1909" t="s">
        <v>80</v>
      </c>
      <c r="AE1909" t="s">
        <v>3197</v>
      </c>
      <c r="AF1909" t="s">
        <v>3197</v>
      </c>
    </row>
    <row r="1910" spans="1:32" ht="17.25" customHeight="1" x14ac:dyDescent="0.25">
      <c r="A1910">
        <v>339256</v>
      </c>
      <c r="B1910" t="s">
        <v>1297</v>
      </c>
      <c r="C1910" t="s">
        <v>255</v>
      </c>
      <c r="D1910" t="s">
        <v>223</v>
      </c>
      <c r="E1910" t="s">
        <v>90</v>
      </c>
      <c r="F1910">
        <v>34020</v>
      </c>
      <c r="G1910" t="s">
        <v>53</v>
      </c>
      <c r="H1910" t="s">
        <v>29</v>
      </c>
      <c r="I1910" t="s">
        <v>121</v>
      </c>
      <c r="J1910" t="s">
        <v>1081</v>
      </c>
      <c r="K1910">
        <v>2012</v>
      </c>
      <c r="L1910" t="s">
        <v>53</v>
      </c>
      <c r="AE1910" t="s">
        <v>3197</v>
      </c>
      <c r="AF1910" t="s">
        <v>3197</v>
      </c>
    </row>
    <row r="1911" spans="1:32" ht="17.25" customHeight="1" x14ac:dyDescent="0.25">
      <c r="A1911">
        <v>339257</v>
      </c>
      <c r="B1911" t="s">
        <v>1297</v>
      </c>
      <c r="C1911" t="s">
        <v>576</v>
      </c>
      <c r="D1911" t="s">
        <v>294</v>
      </c>
      <c r="E1911" t="s">
        <v>90</v>
      </c>
      <c r="F1911">
        <v>35986</v>
      </c>
      <c r="G1911" t="s">
        <v>2930</v>
      </c>
      <c r="H1911" t="s">
        <v>29</v>
      </c>
      <c r="I1911" t="s">
        <v>121</v>
      </c>
      <c r="J1911" t="s">
        <v>1081</v>
      </c>
      <c r="K1911">
        <v>2017</v>
      </c>
      <c r="L1911" t="s">
        <v>74</v>
      </c>
      <c r="AF1911" t="s">
        <v>3197</v>
      </c>
    </row>
    <row r="1912" spans="1:32" ht="17.25" customHeight="1" x14ac:dyDescent="0.25">
      <c r="A1912">
        <v>339266</v>
      </c>
      <c r="B1912" t="s">
        <v>2559</v>
      </c>
      <c r="C1912" t="s">
        <v>258</v>
      </c>
      <c r="D1912" t="s">
        <v>239</v>
      </c>
      <c r="E1912" t="s">
        <v>90</v>
      </c>
      <c r="F1912">
        <v>35178</v>
      </c>
      <c r="G1912" t="s">
        <v>527</v>
      </c>
      <c r="H1912" t="s">
        <v>29</v>
      </c>
      <c r="I1912" t="s">
        <v>121</v>
      </c>
      <c r="J1912" t="s">
        <v>27</v>
      </c>
      <c r="K1912">
        <v>2014</v>
      </c>
      <c r="L1912" t="s">
        <v>60</v>
      </c>
      <c r="AE1912" t="s">
        <v>3197</v>
      </c>
      <c r="AF1912" t="s">
        <v>3197</v>
      </c>
    </row>
    <row r="1913" spans="1:32" ht="17.25" customHeight="1" x14ac:dyDescent="0.25">
      <c r="A1913">
        <v>339268</v>
      </c>
      <c r="B1913" t="s">
        <v>3071</v>
      </c>
      <c r="C1913" t="s">
        <v>763</v>
      </c>
      <c r="D1913" t="s">
        <v>1466</v>
      </c>
      <c r="E1913" t="s">
        <v>90</v>
      </c>
      <c r="G1913" t="s">
        <v>31</v>
      </c>
      <c r="H1913" t="s">
        <v>29</v>
      </c>
      <c r="I1913" t="s">
        <v>121</v>
      </c>
      <c r="J1913" t="s">
        <v>27</v>
      </c>
      <c r="K1913">
        <v>2022</v>
      </c>
      <c r="L1913" t="s">
        <v>43</v>
      </c>
      <c r="AE1913" t="s">
        <v>3197</v>
      </c>
      <c r="AF1913" t="s">
        <v>3197</v>
      </c>
    </row>
    <row r="1914" spans="1:32" ht="17.25" customHeight="1" x14ac:dyDescent="0.25">
      <c r="A1914">
        <v>339273</v>
      </c>
      <c r="B1914" t="s">
        <v>2841</v>
      </c>
      <c r="C1914" t="s">
        <v>1129</v>
      </c>
      <c r="D1914" t="s">
        <v>425</v>
      </c>
      <c r="E1914" t="s">
        <v>90</v>
      </c>
      <c r="F1914">
        <v>30929</v>
      </c>
      <c r="G1914" t="s">
        <v>2842</v>
      </c>
      <c r="H1914" t="s">
        <v>29</v>
      </c>
      <c r="I1914" t="s">
        <v>121</v>
      </c>
      <c r="J1914" t="s">
        <v>1093</v>
      </c>
      <c r="K1914">
        <v>2007</v>
      </c>
      <c r="L1914" t="s">
        <v>60</v>
      </c>
      <c r="AE1914" t="s">
        <v>3197</v>
      </c>
      <c r="AF1914" t="s">
        <v>3197</v>
      </c>
    </row>
    <row r="1915" spans="1:32" ht="17.25" customHeight="1" x14ac:dyDescent="0.25">
      <c r="A1915">
        <v>339290</v>
      </c>
      <c r="B1915" t="s">
        <v>2819</v>
      </c>
      <c r="C1915" t="s">
        <v>324</v>
      </c>
      <c r="D1915" t="s">
        <v>404</v>
      </c>
      <c r="E1915" t="s">
        <v>89</v>
      </c>
      <c r="F1915">
        <v>34823</v>
      </c>
      <c r="G1915" t="s">
        <v>31</v>
      </c>
      <c r="H1915" t="s">
        <v>29</v>
      </c>
      <c r="I1915" t="s">
        <v>121</v>
      </c>
      <c r="J1915" t="s">
        <v>27</v>
      </c>
      <c r="K1915">
        <v>2013</v>
      </c>
      <c r="L1915" t="s">
        <v>83</v>
      </c>
      <c r="AF1915" t="s">
        <v>3197</v>
      </c>
    </row>
    <row r="1916" spans="1:32" ht="17.25" customHeight="1" x14ac:dyDescent="0.25">
      <c r="A1916">
        <v>339299</v>
      </c>
      <c r="B1916" t="s">
        <v>2889</v>
      </c>
      <c r="C1916" t="s">
        <v>560</v>
      </c>
      <c r="D1916" t="s">
        <v>398</v>
      </c>
      <c r="E1916" t="s">
        <v>89</v>
      </c>
      <c r="F1916">
        <v>33982</v>
      </c>
      <c r="G1916" t="s">
        <v>846</v>
      </c>
      <c r="H1916" t="s">
        <v>29</v>
      </c>
      <c r="I1916" t="s">
        <v>121</v>
      </c>
      <c r="J1916" t="s">
        <v>1081</v>
      </c>
      <c r="K1916">
        <v>2013</v>
      </c>
      <c r="L1916" t="s">
        <v>43</v>
      </c>
      <c r="AF1916" t="s">
        <v>3197</v>
      </c>
    </row>
    <row r="1917" spans="1:32" ht="17.25" customHeight="1" x14ac:dyDescent="0.25">
      <c r="A1917">
        <v>339306</v>
      </c>
      <c r="B1917" t="s">
        <v>2844</v>
      </c>
      <c r="C1917" t="s">
        <v>2845</v>
      </c>
      <c r="D1917" t="s">
        <v>773</v>
      </c>
      <c r="E1917" t="s">
        <v>89</v>
      </c>
      <c r="F1917">
        <v>33228</v>
      </c>
      <c r="G1917" t="s">
        <v>2846</v>
      </c>
      <c r="H1917" t="s">
        <v>29</v>
      </c>
      <c r="I1917" t="s">
        <v>121</v>
      </c>
      <c r="J1917" t="s">
        <v>1081</v>
      </c>
      <c r="K1917">
        <v>2008</v>
      </c>
      <c r="L1917" t="s">
        <v>50</v>
      </c>
      <c r="AE1917" t="s">
        <v>3197</v>
      </c>
      <c r="AF1917" t="s">
        <v>3197</v>
      </c>
    </row>
    <row r="1918" spans="1:32" ht="17.25" customHeight="1" x14ac:dyDescent="0.25">
      <c r="A1918">
        <v>339310</v>
      </c>
      <c r="B1918" t="s">
        <v>2766</v>
      </c>
      <c r="C1918" t="s">
        <v>242</v>
      </c>
      <c r="D1918" t="s">
        <v>871</v>
      </c>
      <c r="E1918" t="s">
        <v>90</v>
      </c>
      <c r="F1918">
        <v>32540</v>
      </c>
      <c r="G1918" t="s">
        <v>31</v>
      </c>
      <c r="H1918" t="s">
        <v>29</v>
      </c>
      <c r="I1918" t="s">
        <v>121</v>
      </c>
      <c r="J1918" t="s">
        <v>1081</v>
      </c>
      <c r="K1918">
        <v>2009</v>
      </c>
      <c r="L1918" t="s">
        <v>43</v>
      </c>
      <c r="AE1918" t="s">
        <v>3197</v>
      </c>
      <c r="AF1918" t="s">
        <v>3197</v>
      </c>
    </row>
    <row r="1919" spans="1:32" ht="17.25" customHeight="1" x14ac:dyDescent="0.25">
      <c r="A1919">
        <v>339314</v>
      </c>
      <c r="B1919" t="s">
        <v>2847</v>
      </c>
      <c r="C1919" t="s">
        <v>603</v>
      </c>
      <c r="D1919" t="s">
        <v>302</v>
      </c>
      <c r="E1919" t="s">
        <v>89</v>
      </c>
      <c r="F1919">
        <v>37745</v>
      </c>
      <c r="G1919" t="s">
        <v>31</v>
      </c>
      <c r="H1919" t="s">
        <v>29</v>
      </c>
      <c r="I1919" t="s">
        <v>121</v>
      </c>
      <c r="J1919" t="s">
        <v>27</v>
      </c>
      <c r="K1919">
        <v>2021</v>
      </c>
      <c r="L1919" t="s">
        <v>43</v>
      </c>
      <c r="AE1919" t="s">
        <v>3197</v>
      </c>
      <c r="AF1919" t="s">
        <v>3197</v>
      </c>
    </row>
    <row r="1920" spans="1:32" ht="17.25" customHeight="1" x14ac:dyDescent="0.25">
      <c r="A1920">
        <v>339318</v>
      </c>
      <c r="B1920" t="s">
        <v>2999</v>
      </c>
      <c r="C1920" t="s">
        <v>769</v>
      </c>
      <c r="D1920" t="s">
        <v>3000</v>
      </c>
      <c r="E1920" t="s">
        <v>89</v>
      </c>
      <c r="F1920">
        <v>30529</v>
      </c>
      <c r="G1920" t="s">
        <v>60</v>
      </c>
      <c r="H1920" t="s">
        <v>29</v>
      </c>
      <c r="I1920" t="s">
        <v>121</v>
      </c>
      <c r="J1920" t="s">
        <v>1081</v>
      </c>
      <c r="K1920">
        <v>2000</v>
      </c>
      <c r="L1920" t="s">
        <v>60</v>
      </c>
      <c r="AF1920" t="s">
        <v>3197</v>
      </c>
    </row>
    <row r="1921" spans="1:32" ht="17.25" customHeight="1" x14ac:dyDescent="0.25">
      <c r="A1921">
        <v>339319</v>
      </c>
      <c r="B1921" t="s">
        <v>2656</v>
      </c>
      <c r="C1921" t="s">
        <v>2657</v>
      </c>
      <c r="D1921" t="s">
        <v>2658</v>
      </c>
      <c r="E1921" t="s">
        <v>89</v>
      </c>
      <c r="F1921">
        <v>31603</v>
      </c>
      <c r="G1921" t="s">
        <v>2659</v>
      </c>
      <c r="H1921" t="s">
        <v>29</v>
      </c>
      <c r="I1921" t="s">
        <v>121</v>
      </c>
      <c r="J1921" t="s">
        <v>1081</v>
      </c>
      <c r="K1921">
        <v>2004</v>
      </c>
      <c r="L1921" t="s">
        <v>31</v>
      </c>
      <c r="AE1921" t="s">
        <v>3197</v>
      </c>
      <c r="AF1921" t="s">
        <v>3197</v>
      </c>
    </row>
    <row r="1922" spans="1:32" ht="17.25" customHeight="1" x14ac:dyDescent="0.25">
      <c r="A1922">
        <v>339320</v>
      </c>
      <c r="B1922" t="s">
        <v>2848</v>
      </c>
      <c r="C1922" t="s">
        <v>225</v>
      </c>
      <c r="D1922" t="s">
        <v>768</v>
      </c>
      <c r="E1922" t="s">
        <v>89</v>
      </c>
      <c r="F1922">
        <v>33902</v>
      </c>
      <c r="G1922" t="s">
        <v>2849</v>
      </c>
      <c r="H1922" t="s">
        <v>29</v>
      </c>
      <c r="I1922" t="s">
        <v>121</v>
      </c>
      <c r="J1922" t="s">
        <v>1081</v>
      </c>
      <c r="K1922">
        <v>2013</v>
      </c>
      <c r="L1922" t="s">
        <v>80</v>
      </c>
      <c r="AE1922" t="s">
        <v>3197</v>
      </c>
      <c r="AF1922" t="s">
        <v>3197</v>
      </c>
    </row>
    <row r="1923" spans="1:32" ht="17.25" customHeight="1" x14ac:dyDescent="0.25">
      <c r="A1923">
        <v>339321</v>
      </c>
      <c r="B1923" t="s">
        <v>3001</v>
      </c>
      <c r="C1923" t="s">
        <v>548</v>
      </c>
      <c r="D1923" t="s">
        <v>250</v>
      </c>
      <c r="E1923" t="s">
        <v>89</v>
      </c>
      <c r="F1923">
        <v>33334</v>
      </c>
      <c r="G1923" t="s">
        <v>626</v>
      </c>
      <c r="H1923" t="s">
        <v>29</v>
      </c>
      <c r="I1923" t="s">
        <v>121</v>
      </c>
      <c r="J1923" t="s">
        <v>1081</v>
      </c>
      <c r="K1923">
        <v>2009</v>
      </c>
      <c r="L1923" t="s">
        <v>53</v>
      </c>
      <c r="AF1923" t="s">
        <v>3197</v>
      </c>
    </row>
    <row r="1924" spans="1:32" ht="17.25" customHeight="1" x14ac:dyDescent="0.25">
      <c r="A1924">
        <v>339325</v>
      </c>
      <c r="B1924" t="s">
        <v>2850</v>
      </c>
      <c r="C1924" t="s">
        <v>997</v>
      </c>
      <c r="D1924" t="s">
        <v>699</v>
      </c>
      <c r="E1924" t="s">
        <v>89</v>
      </c>
      <c r="F1924">
        <v>32773</v>
      </c>
      <c r="G1924" t="s">
        <v>2851</v>
      </c>
      <c r="H1924" t="s">
        <v>29</v>
      </c>
      <c r="I1924" t="s">
        <v>121</v>
      </c>
      <c r="J1924" t="s">
        <v>1081</v>
      </c>
      <c r="K1924">
        <v>2021</v>
      </c>
      <c r="L1924" t="s">
        <v>31</v>
      </c>
      <c r="AE1924" t="s">
        <v>3197</v>
      </c>
      <c r="AF1924" t="s">
        <v>3197</v>
      </c>
    </row>
    <row r="1925" spans="1:32" ht="17.25" customHeight="1" x14ac:dyDescent="0.25">
      <c r="A1925">
        <v>339328</v>
      </c>
      <c r="B1925" t="s">
        <v>2689</v>
      </c>
      <c r="C1925" t="s">
        <v>225</v>
      </c>
      <c r="D1925" t="s">
        <v>2690</v>
      </c>
      <c r="E1925" t="s">
        <v>89</v>
      </c>
      <c r="F1925">
        <v>32880</v>
      </c>
      <c r="G1925" t="s">
        <v>31</v>
      </c>
      <c r="H1925" t="s">
        <v>29</v>
      </c>
      <c r="I1925" t="s">
        <v>121</v>
      </c>
      <c r="J1925" t="s">
        <v>1081</v>
      </c>
      <c r="K1925">
        <v>2008</v>
      </c>
      <c r="L1925" t="s">
        <v>31</v>
      </c>
      <c r="AE1925" t="s">
        <v>3197</v>
      </c>
      <c r="AF1925" t="s">
        <v>3197</v>
      </c>
    </row>
    <row r="1926" spans="1:32" ht="17.25" customHeight="1" x14ac:dyDescent="0.25">
      <c r="A1926">
        <v>339329</v>
      </c>
      <c r="B1926" t="s">
        <v>2691</v>
      </c>
      <c r="C1926" t="s">
        <v>334</v>
      </c>
      <c r="D1926" t="s">
        <v>519</v>
      </c>
      <c r="E1926" t="s">
        <v>89</v>
      </c>
      <c r="F1926">
        <v>33756</v>
      </c>
      <c r="G1926" t="s">
        <v>2692</v>
      </c>
      <c r="H1926" t="s">
        <v>29</v>
      </c>
      <c r="I1926" t="s">
        <v>121</v>
      </c>
      <c r="J1926" t="s">
        <v>1081</v>
      </c>
      <c r="K1926">
        <v>2011</v>
      </c>
      <c r="L1926" t="s">
        <v>31</v>
      </c>
      <c r="AE1926" t="s">
        <v>3197</v>
      </c>
      <c r="AF1926" t="s">
        <v>3197</v>
      </c>
    </row>
    <row r="1927" spans="1:32" ht="17.25" customHeight="1" x14ac:dyDescent="0.25">
      <c r="A1927">
        <v>339333</v>
      </c>
      <c r="B1927" t="s">
        <v>639</v>
      </c>
      <c r="C1927" t="s">
        <v>756</v>
      </c>
      <c r="D1927" t="s">
        <v>1102</v>
      </c>
      <c r="E1927" t="s">
        <v>89</v>
      </c>
      <c r="F1927">
        <v>32335</v>
      </c>
      <c r="G1927" t="s">
        <v>31</v>
      </c>
      <c r="H1927" t="s">
        <v>29</v>
      </c>
      <c r="I1927" t="s">
        <v>121</v>
      </c>
      <c r="J1927" t="s">
        <v>1081</v>
      </c>
      <c r="K1927">
        <v>2016</v>
      </c>
      <c r="L1927" t="s">
        <v>31</v>
      </c>
      <c r="AE1927" t="s">
        <v>3197</v>
      </c>
      <c r="AF1927" t="s">
        <v>3197</v>
      </c>
    </row>
    <row r="1928" spans="1:32" ht="17.25" customHeight="1" x14ac:dyDescent="0.25">
      <c r="A1928">
        <v>339335</v>
      </c>
      <c r="B1928" t="s">
        <v>2731</v>
      </c>
      <c r="C1928" t="s">
        <v>514</v>
      </c>
      <c r="D1928" t="s">
        <v>277</v>
      </c>
      <c r="E1928" t="s">
        <v>89</v>
      </c>
      <c r="F1928">
        <v>35065</v>
      </c>
      <c r="G1928" t="s">
        <v>717</v>
      </c>
      <c r="H1928" t="s">
        <v>29</v>
      </c>
      <c r="I1928" t="s">
        <v>121</v>
      </c>
      <c r="J1928" t="s">
        <v>27</v>
      </c>
      <c r="K1928">
        <v>2014</v>
      </c>
      <c r="L1928" t="s">
        <v>43</v>
      </c>
      <c r="AE1928" t="s">
        <v>3197</v>
      </c>
      <c r="AF1928" t="s">
        <v>3197</v>
      </c>
    </row>
    <row r="1929" spans="1:32" ht="17.25" customHeight="1" x14ac:dyDescent="0.25">
      <c r="A1929">
        <v>339342</v>
      </c>
      <c r="B1929" t="s">
        <v>2854</v>
      </c>
      <c r="C1929" t="s">
        <v>2855</v>
      </c>
      <c r="D1929" t="s">
        <v>2856</v>
      </c>
      <c r="E1929" t="s">
        <v>89</v>
      </c>
      <c r="G1929" t="s">
        <v>31</v>
      </c>
      <c r="H1929" t="s">
        <v>29</v>
      </c>
      <c r="I1929" t="s">
        <v>121</v>
      </c>
      <c r="J1929" t="s">
        <v>1081</v>
      </c>
      <c r="K1929">
        <v>2022</v>
      </c>
      <c r="L1929" t="s">
        <v>31</v>
      </c>
      <c r="AE1929" t="s">
        <v>3197</v>
      </c>
      <c r="AF1929" t="s">
        <v>3197</v>
      </c>
    </row>
    <row r="1930" spans="1:32" ht="17.25" customHeight="1" x14ac:dyDescent="0.25">
      <c r="A1930">
        <v>339344</v>
      </c>
      <c r="B1930" t="s">
        <v>2699</v>
      </c>
      <c r="C1930" t="s">
        <v>350</v>
      </c>
      <c r="D1930" t="s">
        <v>355</v>
      </c>
      <c r="E1930" t="s">
        <v>90</v>
      </c>
      <c r="F1930">
        <v>35084</v>
      </c>
      <c r="G1930" t="s">
        <v>354</v>
      </c>
      <c r="H1930" t="s">
        <v>29</v>
      </c>
      <c r="I1930" t="s">
        <v>121</v>
      </c>
      <c r="J1930" t="s">
        <v>1081</v>
      </c>
      <c r="K1930">
        <v>2014</v>
      </c>
      <c r="L1930" t="s">
        <v>43</v>
      </c>
      <c r="AE1930" t="s">
        <v>3197</v>
      </c>
      <c r="AF1930" t="s">
        <v>3197</v>
      </c>
    </row>
    <row r="1931" spans="1:32" ht="17.25" customHeight="1" x14ac:dyDescent="0.25">
      <c r="A1931">
        <v>339348</v>
      </c>
      <c r="B1931" t="s">
        <v>2584</v>
      </c>
      <c r="C1931" t="s">
        <v>303</v>
      </c>
      <c r="D1931" t="s">
        <v>247</v>
      </c>
      <c r="E1931" t="s">
        <v>90</v>
      </c>
      <c r="F1931">
        <v>32725</v>
      </c>
      <c r="G1931" t="s">
        <v>31</v>
      </c>
      <c r="H1931" t="s">
        <v>29</v>
      </c>
      <c r="I1931" t="s">
        <v>121</v>
      </c>
      <c r="J1931" t="s">
        <v>1081</v>
      </c>
      <c r="K1931">
        <v>2007</v>
      </c>
      <c r="L1931" t="s">
        <v>43</v>
      </c>
      <c r="AE1931" t="s">
        <v>3197</v>
      </c>
      <c r="AF1931" t="s">
        <v>3197</v>
      </c>
    </row>
    <row r="1932" spans="1:32" ht="17.25" customHeight="1" x14ac:dyDescent="0.25">
      <c r="A1932">
        <v>339351</v>
      </c>
      <c r="B1932" t="s">
        <v>2573</v>
      </c>
      <c r="C1932" t="s">
        <v>356</v>
      </c>
      <c r="D1932" t="s">
        <v>495</v>
      </c>
      <c r="E1932" t="s">
        <v>89</v>
      </c>
      <c r="F1932">
        <v>34274</v>
      </c>
      <c r="G1932" t="s">
        <v>80</v>
      </c>
      <c r="H1932" t="s">
        <v>29</v>
      </c>
      <c r="I1932" t="s">
        <v>121</v>
      </c>
      <c r="J1932" t="s">
        <v>1081</v>
      </c>
      <c r="K1932">
        <v>2013</v>
      </c>
      <c r="L1932" t="s">
        <v>80</v>
      </c>
      <c r="AE1932" t="s">
        <v>3197</v>
      </c>
      <c r="AF1932" t="s">
        <v>3197</v>
      </c>
    </row>
    <row r="1933" spans="1:32" ht="17.25" customHeight="1" x14ac:dyDescent="0.25">
      <c r="A1933">
        <v>339353</v>
      </c>
      <c r="B1933" t="s">
        <v>2859</v>
      </c>
      <c r="C1933" t="s">
        <v>636</v>
      </c>
      <c r="D1933" t="s">
        <v>234</v>
      </c>
      <c r="E1933" t="s">
        <v>90</v>
      </c>
      <c r="F1933">
        <v>34966</v>
      </c>
      <c r="G1933" t="s">
        <v>527</v>
      </c>
      <c r="H1933" t="s">
        <v>29</v>
      </c>
      <c r="I1933" t="s">
        <v>121</v>
      </c>
      <c r="J1933" t="s">
        <v>1081</v>
      </c>
      <c r="K1933">
        <v>2016</v>
      </c>
      <c r="L1933" t="s">
        <v>43</v>
      </c>
      <c r="AE1933" t="s">
        <v>3197</v>
      </c>
      <c r="AF1933" t="s">
        <v>3197</v>
      </c>
    </row>
    <row r="1934" spans="1:32" ht="17.25" customHeight="1" x14ac:dyDescent="0.25">
      <c r="A1934">
        <v>339354</v>
      </c>
      <c r="B1934" t="s">
        <v>2698</v>
      </c>
      <c r="C1934" t="s">
        <v>997</v>
      </c>
      <c r="D1934" t="s">
        <v>322</v>
      </c>
      <c r="E1934" t="s">
        <v>90</v>
      </c>
      <c r="F1934">
        <v>37257</v>
      </c>
      <c r="G1934" t="s">
        <v>522</v>
      </c>
      <c r="H1934" t="s">
        <v>29</v>
      </c>
      <c r="I1934" t="s">
        <v>121</v>
      </c>
      <c r="J1934" t="s">
        <v>1081</v>
      </c>
      <c r="K1934">
        <v>2021</v>
      </c>
      <c r="L1934" t="s">
        <v>31</v>
      </c>
      <c r="AE1934" t="s">
        <v>3197</v>
      </c>
      <c r="AF1934" t="s">
        <v>3197</v>
      </c>
    </row>
    <row r="1935" spans="1:32" ht="17.25" customHeight="1" x14ac:dyDescent="0.25">
      <c r="A1935">
        <v>339364</v>
      </c>
      <c r="B1935" t="s">
        <v>2860</v>
      </c>
      <c r="C1935" t="s">
        <v>262</v>
      </c>
      <c r="D1935" t="s">
        <v>519</v>
      </c>
      <c r="E1935" t="s">
        <v>89</v>
      </c>
      <c r="F1935">
        <v>32511</v>
      </c>
      <c r="G1935" t="s">
        <v>31</v>
      </c>
      <c r="H1935" t="s">
        <v>29</v>
      </c>
      <c r="I1935" t="s">
        <v>121</v>
      </c>
      <c r="J1935" t="s">
        <v>1081</v>
      </c>
      <c r="K1935">
        <v>2007</v>
      </c>
      <c r="L1935" t="s">
        <v>31</v>
      </c>
      <c r="AE1935" t="s">
        <v>3197</v>
      </c>
      <c r="AF1935" t="s">
        <v>3197</v>
      </c>
    </row>
    <row r="1936" spans="1:32" ht="17.25" customHeight="1" x14ac:dyDescent="0.25">
      <c r="A1936">
        <v>339370</v>
      </c>
      <c r="B1936" t="s">
        <v>3025</v>
      </c>
      <c r="C1936" t="s">
        <v>334</v>
      </c>
      <c r="D1936" t="s">
        <v>706</v>
      </c>
      <c r="E1936" t="s">
        <v>89</v>
      </c>
      <c r="F1936">
        <v>35323</v>
      </c>
      <c r="G1936" t="s">
        <v>3026</v>
      </c>
      <c r="H1936" t="s">
        <v>29</v>
      </c>
      <c r="I1936" t="s">
        <v>121</v>
      </c>
      <c r="J1936" t="s">
        <v>1081</v>
      </c>
      <c r="K1936">
        <v>2014</v>
      </c>
      <c r="L1936" t="s">
        <v>50</v>
      </c>
      <c r="AF1936" t="s">
        <v>3197</v>
      </c>
    </row>
    <row r="1937" spans="1:32" ht="17.25" customHeight="1" x14ac:dyDescent="0.25">
      <c r="A1937">
        <v>339374</v>
      </c>
      <c r="B1937" t="s">
        <v>2975</v>
      </c>
      <c r="C1937" t="s">
        <v>471</v>
      </c>
      <c r="D1937" t="s">
        <v>372</v>
      </c>
      <c r="E1937" t="s">
        <v>90</v>
      </c>
      <c r="F1937">
        <v>34403</v>
      </c>
      <c r="G1937" t="s">
        <v>2976</v>
      </c>
      <c r="H1937" t="s">
        <v>29</v>
      </c>
      <c r="I1937" t="s">
        <v>121</v>
      </c>
      <c r="J1937" t="s">
        <v>1081</v>
      </c>
      <c r="K1937">
        <v>2013</v>
      </c>
      <c r="L1937" t="s">
        <v>43</v>
      </c>
      <c r="AF1937" t="s">
        <v>3197</v>
      </c>
    </row>
    <row r="1938" spans="1:32" ht="17.25" customHeight="1" x14ac:dyDescent="0.25">
      <c r="A1938">
        <v>339386</v>
      </c>
      <c r="B1938" t="s">
        <v>2861</v>
      </c>
      <c r="C1938" t="s">
        <v>233</v>
      </c>
      <c r="D1938" t="s">
        <v>302</v>
      </c>
      <c r="E1938" t="s">
        <v>90</v>
      </c>
      <c r="F1938">
        <v>31154</v>
      </c>
      <c r="G1938" t="s">
        <v>31</v>
      </c>
      <c r="H1938" t="s">
        <v>29</v>
      </c>
      <c r="I1938" t="s">
        <v>121</v>
      </c>
      <c r="J1938" t="s">
        <v>1081</v>
      </c>
      <c r="K1938">
        <v>2014</v>
      </c>
      <c r="L1938" t="s">
        <v>43</v>
      </c>
      <c r="AE1938" t="s">
        <v>3197</v>
      </c>
      <c r="AF1938" t="s">
        <v>3197</v>
      </c>
    </row>
    <row r="1939" spans="1:32" ht="17.25" customHeight="1" x14ac:dyDescent="0.25">
      <c r="A1939">
        <v>339395</v>
      </c>
      <c r="B1939" t="s">
        <v>793</v>
      </c>
      <c r="C1939" t="s">
        <v>528</v>
      </c>
      <c r="D1939" t="s">
        <v>373</v>
      </c>
      <c r="E1939" t="s">
        <v>89</v>
      </c>
      <c r="F1939">
        <v>34748</v>
      </c>
      <c r="G1939" t="s">
        <v>2862</v>
      </c>
      <c r="H1939" t="s">
        <v>29</v>
      </c>
      <c r="I1939" t="s">
        <v>121</v>
      </c>
      <c r="J1939" t="s">
        <v>1081</v>
      </c>
      <c r="K1939">
        <v>2013</v>
      </c>
      <c r="L1939" t="s">
        <v>60</v>
      </c>
      <c r="AE1939" t="s">
        <v>3197</v>
      </c>
      <c r="AF1939" t="s">
        <v>3197</v>
      </c>
    </row>
    <row r="1940" spans="1:32" ht="17.25" customHeight="1" x14ac:dyDescent="0.25">
      <c r="A1940">
        <v>339396</v>
      </c>
      <c r="B1940" t="s">
        <v>2608</v>
      </c>
      <c r="C1940" t="s">
        <v>2609</v>
      </c>
      <c r="D1940" t="s">
        <v>684</v>
      </c>
      <c r="E1940" t="s">
        <v>89</v>
      </c>
      <c r="F1940">
        <v>35074</v>
      </c>
      <c r="G1940" t="s">
        <v>1976</v>
      </c>
      <c r="H1940" t="s">
        <v>29</v>
      </c>
      <c r="I1940" t="s">
        <v>121</v>
      </c>
      <c r="J1940" t="s">
        <v>27</v>
      </c>
      <c r="K1940">
        <v>2013</v>
      </c>
      <c r="L1940" t="s">
        <v>43</v>
      </c>
      <c r="AE1940" t="s">
        <v>3197</v>
      </c>
      <c r="AF1940" t="s">
        <v>3197</v>
      </c>
    </row>
    <row r="1941" spans="1:32" ht="17.25" customHeight="1" x14ac:dyDescent="0.25">
      <c r="A1941">
        <v>339397</v>
      </c>
      <c r="B1941" t="s">
        <v>2665</v>
      </c>
      <c r="C1941" t="s">
        <v>545</v>
      </c>
      <c r="D1941" t="s">
        <v>366</v>
      </c>
      <c r="E1941" t="s">
        <v>89</v>
      </c>
      <c r="F1941">
        <v>33984</v>
      </c>
      <c r="G1941" t="s">
        <v>71</v>
      </c>
      <c r="H1941" t="s">
        <v>29</v>
      </c>
      <c r="I1941" t="s">
        <v>121</v>
      </c>
      <c r="J1941" t="s">
        <v>1081</v>
      </c>
      <c r="K1941">
        <v>2012</v>
      </c>
      <c r="L1941" t="s">
        <v>71</v>
      </c>
      <c r="AE1941" t="s">
        <v>3197</v>
      </c>
      <c r="AF1941" t="s">
        <v>3197</v>
      </c>
    </row>
    <row r="1942" spans="1:32" ht="17.25" customHeight="1" x14ac:dyDescent="0.25">
      <c r="A1942">
        <v>339404</v>
      </c>
      <c r="B1942" t="s">
        <v>940</v>
      </c>
      <c r="C1942" t="s">
        <v>539</v>
      </c>
      <c r="D1942" t="s">
        <v>295</v>
      </c>
      <c r="E1942" t="s">
        <v>89</v>
      </c>
      <c r="F1942">
        <v>36526</v>
      </c>
      <c r="G1942" t="s">
        <v>3093</v>
      </c>
      <c r="H1942" t="s">
        <v>29</v>
      </c>
      <c r="I1942" t="s">
        <v>121</v>
      </c>
      <c r="J1942" t="s">
        <v>1081</v>
      </c>
      <c r="K1942">
        <v>2019</v>
      </c>
      <c r="L1942" t="s">
        <v>80</v>
      </c>
      <c r="AF1942" t="s">
        <v>3197</v>
      </c>
    </row>
    <row r="1943" spans="1:32" ht="17.25" customHeight="1" x14ac:dyDescent="0.25">
      <c r="A1943">
        <v>339409</v>
      </c>
      <c r="B1943" t="s">
        <v>2543</v>
      </c>
      <c r="C1943" t="s">
        <v>387</v>
      </c>
      <c r="D1943" t="s">
        <v>986</v>
      </c>
      <c r="E1943" t="s">
        <v>89</v>
      </c>
      <c r="F1943">
        <v>31996</v>
      </c>
      <c r="G1943" t="s">
        <v>31</v>
      </c>
      <c r="H1943" t="s">
        <v>29</v>
      </c>
      <c r="I1943" t="s">
        <v>121</v>
      </c>
      <c r="J1943" t="s">
        <v>27</v>
      </c>
      <c r="K1943">
        <v>2006</v>
      </c>
      <c r="L1943" t="s">
        <v>31</v>
      </c>
      <c r="AE1943" t="s">
        <v>3197</v>
      </c>
      <c r="AF1943" t="s">
        <v>3197</v>
      </c>
    </row>
    <row r="1944" spans="1:32" ht="17.25" customHeight="1" x14ac:dyDescent="0.25">
      <c r="A1944">
        <v>339412</v>
      </c>
      <c r="B1944" t="s">
        <v>623</v>
      </c>
      <c r="C1944" t="s">
        <v>636</v>
      </c>
      <c r="D1944" t="s">
        <v>378</v>
      </c>
      <c r="E1944" t="s">
        <v>89</v>
      </c>
      <c r="G1944" t="s">
        <v>360</v>
      </c>
      <c r="H1944" t="s">
        <v>29</v>
      </c>
      <c r="I1944" t="s">
        <v>121</v>
      </c>
      <c r="J1944" t="s">
        <v>27</v>
      </c>
      <c r="K1944">
        <v>2022</v>
      </c>
      <c r="L1944" t="s">
        <v>43</v>
      </c>
      <c r="AE1944" t="s">
        <v>3197</v>
      </c>
      <c r="AF1944" t="s">
        <v>3197</v>
      </c>
    </row>
    <row r="1945" spans="1:32" ht="17.25" customHeight="1" x14ac:dyDescent="0.25">
      <c r="A1945">
        <v>339417</v>
      </c>
      <c r="B1945" t="s">
        <v>2737</v>
      </c>
      <c r="C1945" t="s">
        <v>498</v>
      </c>
      <c r="D1945" t="s">
        <v>472</v>
      </c>
      <c r="E1945" t="s">
        <v>89</v>
      </c>
      <c r="F1945">
        <v>34438</v>
      </c>
      <c r="G1945" t="s">
        <v>421</v>
      </c>
      <c r="H1945" t="s">
        <v>29</v>
      </c>
      <c r="I1945" t="s">
        <v>121</v>
      </c>
      <c r="J1945" t="s">
        <v>1081</v>
      </c>
      <c r="K1945">
        <v>2013</v>
      </c>
      <c r="L1945" t="s">
        <v>43</v>
      </c>
      <c r="AF1945" t="s">
        <v>3197</v>
      </c>
    </row>
    <row r="1946" spans="1:32" ht="17.25" customHeight="1" x14ac:dyDescent="0.25">
      <c r="A1946">
        <v>339418</v>
      </c>
      <c r="B1946" t="s">
        <v>2743</v>
      </c>
      <c r="C1946" t="s">
        <v>782</v>
      </c>
      <c r="D1946" t="s">
        <v>613</v>
      </c>
      <c r="E1946" t="s">
        <v>89</v>
      </c>
      <c r="F1946">
        <v>29953</v>
      </c>
      <c r="G1946" t="s">
        <v>2289</v>
      </c>
      <c r="H1946" t="s">
        <v>29</v>
      </c>
      <c r="I1946" t="s">
        <v>121</v>
      </c>
      <c r="J1946" t="s">
        <v>1081</v>
      </c>
      <c r="K1946">
        <v>2000</v>
      </c>
      <c r="L1946" t="s">
        <v>31</v>
      </c>
      <c r="AE1946" t="s">
        <v>3197</v>
      </c>
      <c r="AF1946" t="s">
        <v>3197</v>
      </c>
    </row>
    <row r="1947" spans="1:32" ht="17.25" customHeight="1" x14ac:dyDescent="0.25">
      <c r="A1947">
        <v>339428</v>
      </c>
      <c r="B1947" t="s">
        <v>643</v>
      </c>
      <c r="C1947" t="s">
        <v>560</v>
      </c>
      <c r="D1947" t="s">
        <v>398</v>
      </c>
      <c r="E1947" t="s">
        <v>89</v>
      </c>
      <c r="F1947">
        <v>37657</v>
      </c>
      <c r="G1947" t="s">
        <v>846</v>
      </c>
      <c r="H1947" t="s">
        <v>29</v>
      </c>
      <c r="I1947" t="s">
        <v>121</v>
      </c>
      <c r="J1947" t="s">
        <v>27</v>
      </c>
      <c r="K1947">
        <v>2021</v>
      </c>
      <c r="L1947" t="s">
        <v>43</v>
      </c>
      <c r="AE1947" t="s">
        <v>3197</v>
      </c>
      <c r="AF1947" t="s">
        <v>3197</v>
      </c>
    </row>
    <row r="1948" spans="1:32" ht="17.25" customHeight="1" x14ac:dyDescent="0.25">
      <c r="A1948">
        <v>339429</v>
      </c>
      <c r="B1948" t="s">
        <v>1757</v>
      </c>
      <c r="C1948" t="s">
        <v>407</v>
      </c>
      <c r="D1948" t="s">
        <v>713</v>
      </c>
      <c r="E1948" t="s">
        <v>89</v>
      </c>
      <c r="F1948">
        <v>36394</v>
      </c>
      <c r="G1948" t="s">
        <v>31</v>
      </c>
      <c r="H1948" t="s">
        <v>29</v>
      </c>
      <c r="I1948" t="s">
        <v>121</v>
      </c>
      <c r="J1948" t="s">
        <v>1081</v>
      </c>
      <c r="K1948">
        <v>2022</v>
      </c>
      <c r="L1948" t="s">
        <v>31</v>
      </c>
      <c r="AE1948" t="s">
        <v>3197</v>
      </c>
      <c r="AF1948" t="s">
        <v>3197</v>
      </c>
    </row>
    <row r="1949" spans="1:32" ht="17.25" customHeight="1" x14ac:dyDescent="0.25">
      <c r="A1949">
        <v>339431</v>
      </c>
      <c r="B1949" t="s">
        <v>2604</v>
      </c>
      <c r="C1949" t="s">
        <v>514</v>
      </c>
      <c r="D1949" t="s">
        <v>384</v>
      </c>
      <c r="E1949" t="s">
        <v>89</v>
      </c>
      <c r="F1949">
        <v>33842</v>
      </c>
      <c r="G1949" t="s">
        <v>2605</v>
      </c>
      <c r="H1949" t="s">
        <v>29</v>
      </c>
      <c r="I1949" t="s">
        <v>121</v>
      </c>
      <c r="J1949" t="s">
        <v>1081</v>
      </c>
      <c r="K1949">
        <v>2012</v>
      </c>
      <c r="L1949" t="s">
        <v>71</v>
      </c>
      <c r="AE1949" t="s">
        <v>3197</v>
      </c>
      <c r="AF1949" t="s">
        <v>3197</v>
      </c>
    </row>
    <row r="1950" spans="1:32" ht="17.25" customHeight="1" x14ac:dyDescent="0.25">
      <c r="A1950">
        <v>339432</v>
      </c>
      <c r="B1950" t="s">
        <v>968</v>
      </c>
      <c r="C1950" t="s">
        <v>242</v>
      </c>
      <c r="D1950" t="s">
        <v>1970</v>
      </c>
      <c r="E1950" t="s">
        <v>89</v>
      </c>
      <c r="F1950">
        <v>35065</v>
      </c>
      <c r="G1950" t="s">
        <v>1976</v>
      </c>
      <c r="H1950" t="s">
        <v>29</v>
      </c>
      <c r="I1950" t="s">
        <v>121</v>
      </c>
      <c r="J1950" t="s">
        <v>27</v>
      </c>
      <c r="K1950">
        <v>2014</v>
      </c>
      <c r="L1950" t="s">
        <v>43</v>
      </c>
      <c r="AE1950" t="s">
        <v>3197</v>
      </c>
      <c r="AF1950" t="s">
        <v>3197</v>
      </c>
    </row>
    <row r="1951" spans="1:32" ht="17.25" customHeight="1" x14ac:dyDescent="0.25">
      <c r="A1951">
        <v>339434</v>
      </c>
      <c r="B1951" t="s">
        <v>2863</v>
      </c>
      <c r="C1951" t="s">
        <v>258</v>
      </c>
      <c r="D1951" t="s">
        <v>2864</v>
      </c>
      <c r="E1951" t="s">
        <v>89</v>
      </c>
      <c r="F1951">
        <v>34037</v>
      </c>
      <c r="G1951" t="s">
        <v>31</v>
      </c>
      <c r="H1951" t="s">
        <v>29</v>
      </c>
      <c r="I1951" t="s">
        <v>121</v>
      </c>
      <c r="J1951" t="s">
        <v>1081</v>
      </c>
      <c r="K1951">
        <v>2021</v>
      </c>
      <c r="L1951" t="s">
        <v>31</v>
      </c>
      <c r="AE1951" t="s">
        <v>3197</v>
      </c>
      <c r="AF1951" t="s">
        <v>3197</v>
      </c>
    </row>
    <row r="1952" spans="1:32" ht="17.25" customHeight="1" x14ac:dyDescent="0.25">
      <c r="A1952">
        <v>339441</v>
      </c>
      <c r="B1952" t="s">
        <v>2904</v>
      </c>
      <c r="C1952" t="s">
        <v>916</v>
      </c>
      <c r="D1952" t="s">
        <v>252</v>
      </c>
      <c r="E1952" t="s">
        <v>90</v>
      </c>
      <c r="F1952">
        <v>35184</v>
      </c>
      <c r="G1952" t="s">
        <v>224</v>
      </c>
      <c r="H1952" t="s">
        <v>29</v>
      </c>
      <c r="I1952" t="s">
        <v>121</v>
      </c>
      <c r="J1952" t="s">
        <v>1081</v>
      </c>
      <c r="K1952">
        <v>2022</v>
      </c>
      <c r="L1952" t="s">
        <v>31</v>
      </c>
      <c r="AE1952" t="s">
        <v>3197</v>
      </c>
      <c r="AF1952" t="s">
        <v>3197</v>
      </c>
    </row>
    <row r="1953" spans="1:32" ht="17.25" customHeight="1" x14ac:dyDescent="0.25">
      <c r="A1953">
        <v>339443</v>
      </c>
      <c r="B1953" t="s">
        <v>3114</v>
      </c>
      <c r="C1953" t="s">
        <v>262</v>
      </c>
      <c r="D1953" t="s">
        <v>277</v>
      </c>
      <c r="E1953" t="s">
        <v>90</v>
      </c>
      <c r="F1953">
        <v>33604</v>
      </c>
      <c r="G1953" t="s">
        <v>1105</v>
      </c>
      <c r="H1953" t="s">
        <v>29</v>
      </c>
      <c r="I1953" t="s">
        <v>121</v>
      </c>
      <c r="J1953" t="s">
        <v>1081</v>
      </c>
      <c r="K1953">
        <v>2009</v>
      </c>
      <c r="L1953" t="s">
        <v>43</v>
      </c>
      <c r="AF1953" t="s">
        <v>3197</v>
      </c>
    </row>
    <row r="1954" spans="1:32" ht="17.25" customHeight="1" x14ac:dyDescent="0.25">
      <c r="A1954">
        <v>339449</v>
      </c>
      <c r="B1954" t="s">
        <v>2865</v>
      </c>
      <c r="C1954" t="s">
        <v>349</v>
      </c>
      <c r="D1954" t="s">
        <v>486</v>
      </c>
      <c r="E1954" t="s">
        <v>89</v>
      </c>
      <c r="F1954">
        <v>32530</v>
      </c>
      <c r="G1954" t="s">
        <v>897</v>
      </c>
      <c r="H1954" t="s">
        <v>29</v>
      </c>
      <c r="I1954" t="s">
        <v>121</v>
      </c>
      <c r="J1954" t="s">
        <v>1081</v>
      </c>
      <c r="K1954">
        <v>2014</v>
      </c>
      <c r="L1954" t="s">
        <v>43</v>
      </c>
      <c r="AE1954" t="s">
        <v>3197</v>
      </c>
      <c r="AF1954" t="s">
        <v>3197</v>
      </c>
    </row>
    <row r="1955" spans="1:32" ht="17.25" customHeight="1" x14ac:dyDescent="0.25">
      <c r="A1955">
        <v>339454</v>
      </c>
      <c r="B1955" t="s">
        <v>2650</v>
      </c>
      <c r="C1955" t="s">
        <v>349</v>
      </c>
      <c r="D1955" t="s">
        <v>373</v>
      </c>
      <c r="E1955" t="s">
        <v>89</v>
      </c>
      <c r="F1955">
        <v>29637</v>
      </c>
      <c r="G1955" t="s">
        <v>626</v>
      </c>
      <c r="H1955" t="s">
        <v>29</v>
      </c>
      <c r="I1955" t="s">
        <v>121</v>
      </c>
      <c r="J1955" t="s">
        <v>27</v>
      </c>
      <c r="K1955">
        <v>2000</v>
      </c>
      <c r="L1955" t="s">
        <v>53</v>
      </c>
      <c r="AE1955" t="s">
        <v>3197</v>
      </c>
      <c r="AF1955" t="s">
        <v>3197</v>
      </c>
    </row>
    <row r="1956" spans="1:32" ht="17.25" customHeight="1" x14ac:dyDescent="0.25">
      <c r="A1956">
        <v>339455</v>
      </c>
      <c r="B1956" t="s">
        <v>2891</v>
      </c>
      <c r="C1956" t="s">
        <v>723</v>
      </c>
      <c r="D1956" t="s">
        <v>1532</v>
      </c>
      <c r="E1956" t="s">
        <v>89</v>
      </c>
      <c r="F1956">
        <v>32803</v>
      </c>
      <c r="G1956" t="s">
        <v>31</v>
      </c>
      <c r="H1956" t="s">
        <v>29</v>
      </c>
      <c r="I1956" t="s">
        <v>121</v>
      </c>
      <c r="J1956" t="s">
        <v>1081</v>
      </c>
      <c r="K1956">
        <v>2008</v>
      </c>
      <c r="L1956" t="s">
        <v>31</v>
      </c>
      <c r="AE1956" t="s">
        <v>3197</v>
      </c>
      <c r="AF1956" t="s">
        <v>3197</v>
      </c>
    </row>
    <row r="1957" spans="1:32" ht="17.25" customHeight="1" x14ac:dyDescent="0.25">
      <c r="A1957">
        <v>339456</v>
      </c>
      <c r="B1957" t="s">
        <v>2556</v>
      </c>
      <c r="C1957" t="s">
        <v>341</v>
      </c>
      <c r="D1957" t="s">
        <v>325</v>
      </c>
      <c r="E1957" t="s">
        <v>90</v>
      </c>
      <c r="F1957">
        <v>35435</v>
      </c>
      <c r="G1957" t="s">
        <v>31</v>
      </c>
      <c r="H1957" t="s">
        <v>29</v>
      </c>
      <c r="I1957" t="s">
        <v>121</v>
      </c>
      <c r="J1957" t="s">
        <v>1081</v>
      </c>
      <c r="K1957">
        <v>2014</v>
      </c>
      <c r="L1957" t="s">
        <v>43</v>
      </c>
      <c r="AE1957" t="s">
        <v>3197</v>
      </c>
      <c r="AF1957" t="s">
        <v>3197</v>
      </c>
    </row>
    <row r="1958" spans="1:32" ht="17.25" customHeight="1" x14ac:dyDescent="0.25">
      <c r="A1958">
        <v>339463</v>
      </c>
      <c r="B1958" t="s">
        <v>2727</v>
      </c>
      <c r="C1958" t="s">
        <v>621</v>
      </c>
      <c r="D1958" t="s">
        <v>2203</v>
      </c>
      <c r="E1958" t="s">
        <v>89</v>
      </c>
      <c r="F1958">
        <v>34335</v>
      </c>
      <c r="G1958" t="s">
        <v>1967</v>
      </c>
      <c r="H1958" t="s">
        <v>29</v>
      </c>
      <c r="I1958" t="s">
        <v>121</v>
      </c>
      <c r="J1958" t="s">
        <v>1081</v>
      </c>
      <c r="K1958">
        <v>2013</v>
      </c>
      <c r="L1958" t="s">
        <v>53</v>
      </c>
      <c r="AE1958" t="s">
        <v>3197</v>
      </c>
      <c r="AF1958" t="s">
        <v>3197</v>
      </c>
    </row>
    <row r="1959" spans="1:32" ht="17.25" customHeight="1" x14ac:dyDescent="0.25">
      <c r="A1959">
        <v>339465</v>
      </c>
      <c r="B1959" t="s">
        <v>3151</v>
      </c>
      <c r="C1959" t="s">
        <v>225</v>
      </c>
      <c r="D1959" t="s">
        <v>1969</v>
      </c>
      <c r="E1959" t="s">
        <v>89</v>
      </c>
      <c r="F1959">
        <v>36448</v>
      </c>
      <c r="G1959" t="s">
        <v>3152</v>
      </c>
      <c r="H1959" t="s">
        <v>29</v>
      </c>
      <c r="I1959" t="s">
        <v>121</v>
      </c>
      <c r="J1959" t="s">
        <v>27</v>
      </c>
      <c r="K1959">
        <v>2018</v>
      </c>
      <c r="L1959" t="s">
        <v>50</v>
      </c>
      <c r="AF1959" t="s">
        <v>3197</v>
      </c>
    </row>
    <row r="1960" spans="1:32" ht="17.25" customHeight="1" x14ac:dyDescent="0.25">
      <c r="A1960">
        <v>339468</v>
      </c>
      <c r="B1960" t="s">
        <v>2776</v>
      </c>
      <c r="C1960" t="s">
        <v>361</v>
      </c>
      <c r="D1960" t="s">
        <v>325</v>
      </c>
      <c r="E1960" t="s">
        <v>89</v>
      </c>
      <c r="F1960">
        <v>37216</v>
      </c>
      <c r="G1960" t="s">
        <v>228</v>
      </c>
      <c r="H1960" t="s">
        <v>32</v>
      </c>
      <c r="I1960" t="s">
        <v>121</v>
      </c>
      <c r="J1960" t="s">
        <v>27</v>
      </c>
      <c r="K1960">
        <v>2020</v>
      </c>
      <c r="L1960" t="s">
        <v>31</v>
      </c>
      <c r="AE1960" t="s">
        <v>3197</v>
      </c>
      <c r="AF1960" t="s">
        <v>3197</v>
      </c>
    </row>
    <row r="1961" spans="1:32" ht="17.25" customHeight="1" x14ac:dyDescent="0.25">
      <c r="A1961">
        <v>339493</v>
      </c>
      <c r="B1961" t="s">
        <v>3087</v>
      </c>
      <c r="C1961" t="s">
        <v>418</v>
      </c>
      <c r="D1961" t="s">
        <v>2528</v>
      </c>
      <c r="E1961" t="s">
        <v>90</v>
      </c>
      <c r="F1961">
        <v>31048</v>
      </c>
      <c r="G1961" t="s">
        <v>606</v>
      </c>
      <c r="H1961" t="s">
        <v>29</v>
      </c>
      <c r="I1961" t="s">
        <v>121</v>
      </c>
      <c r="J1961" t="s">
        <v>27</v>
      </c>
      <c r="L1961" t="s">
        <v>86</v>
      </c>
      <c r="AF1961" t="s">
        <v>3197</v>
      </c>
    </row>
    <row r="1962" spans="1:32" ht="17.25" customHeight="1" x14ac:dyDescent="0.25">
      <c r="A1962">
        <v>339497</v>
      </c>
      <c r="B1962" t="s">
        <v>3020</v>
      </c>
      <c r="C1962" t="s">
        <v>262</v>
      </c>
      <c r="D1962" t="s">
        <v>797</v>
      </c>
      <c r="E1962" t="s">
        <v>90</v>
      </c>
      <c r="F1962">
        <v>33245</v>
      </c>
      <c r="G1962" t="s">
        <v>31</v>
      </c>
      <c r="H1962" t="s">
        <v>29</v>
      </c>
      <c r="I1962" t="s">
        <v>121</v>
      </c>
      <c r="J1962" t="s">
        <v>1081</v>
      </c>
      <c r="L1962" t="s">
        <v>31</v>
      </c>
      <c r="AF1962" t="s">
        <v>3197</v>
      </c>
    </row>
    <row r="1963" spans="1:32" ht="17.25" customHeight="1" x14ac:dyDescent="0.25">
      <c r="A1963">
        <v>339506</v>
      </c>
      <c r="B1963" t="s">
        <v>2577</v>
      </c>
      <c r="C1963" t="s">
        <v>299</v>
      </c>
      <c r="D1963" t="s">
        <v>223</v>
      </c>
      <c r="E1963" t="s">
        <v>90</v>
      </c>
      <c r="F1963">
        <v>33883</v>
      </c>
      <c r="G1963" t="s">
        <v>2578</v>
      </c>
      <c r="H1963" t="s">
        <v>29</v>
      </c>
      <c r="I1963" t="s">
        <v>121</v>
      </c>
      <c r="J1963" t="s">
        <v>1081</v>
      </c>
      <c r="K1963">
        <v>2010</v>
      </c>
      <c r="L1963" t="s">
        <v>74</v>
      </c>
      <c r="AE1963" t="s">
        <v>3197</v>
      </c>
      <c r="AF1963" t="s">
        <v>3197</v>
      </c>
    </row>
    <row r="1964" spans="1:32" ht="17.25" customHeight="1" x14ac:dyDescent="0.25">
      <c r="A1964">
        <v>339515</v>
      </c>
      <c r="B1964" t="s">
        <v>2762</v>
      </c>
      <c r="C1964" t="s">
        <v>225</v>
      </c>
      <c r="D1964" t="s">
        <v>316</v>
      </c>
      <c r="E1964" t="s">
        <v>90</v>
      </c>
      <c r="F1964">
        <v>36526</v>
      </c>
      <c r="G1964" t="s">
        <v>2763</v>
      </c>
      <c r="H1964" t="s">
        <v>29</v>
      </c>
      <c r="I1964" t="s">
        <v>121</v>
      </c>
      <c r="J1964" t="s">
        <v>1081</v>
      </c>
      <c r="K1964">
        <v>2017</v>
      </c>
      <c r="L1964" t="s">
        <v>43</v>
      </c>
      <c r="AE1964" t="s">
        <v>3197</v>
      </c>
      <c r="AF1964" t="s">
        <v>3197</v>
      </c>
    </row>
    <row r="1965" spans="1:32" ht="17.25" customHeight="1" x14ac:dyDescent="0.25">
      <c r="A1965">
        <v>339517</v>
      </c>
      <c r="B1965" t="s">
        <v>3149</v>
      </c>
      <c r="C1965" t="s">
        <v>284</v>
      </c>
      <c r="D1965" t="s">
        <v>516</v>
      </c>
      <c r="E1965" t="s">
        <v>90</v>
      </c>
      <c r="F1965">
        <v>35173</v>
      </c>
      <c r="G1965" t="s">
        <v>553</v>
      </c>
      <c r="H1965" t="s">
        <v>29</v>
      </c>
      <c r="I1965" t="s">
        <v>121</v>
      </c>
      <c r="J1965" t="s">
        <v>27</v>
      </c>
      <c r="K1965">
        <v>2015</v>
      </c>
      <c r="L1965" t="s">
        <v>43</v>
      </c>
      <c r="AF1965" t="s">
        <v>3197</v>
      </c>
    </row>
    <row r="1966" spans="1:32" ht="17.25" customHeight="1" x14ac:dyDescent="0.25">
      <c r="A1966">
        <v>339525</v>
      </c>
      <c r="B1966" t="s">
        <v>3125</v>
      </c>
      <c r="C1966" t="s">
        <v>517</v>
      </c>
      <c r="D1966" t="s">
        <v>422</v>
      </c>
      <c r="E1966" t="s">
        <v>90</v>
      </c>
      <c r="F1966">
        <v>33172</v>
      </c>
      <c r="G1966" t="s">
        <v>31</v>
      </c>
      <c r="H1966" t="s">
        <v>29</v>
      </c>
      <c r="I1966" t="s">
        <v>121</v>
      </c>
      <c r="J1966" t="s">
        <v>1081</v>
      </c>
      <c r="K1966">
        <v>2008</v>
      </c>
      <c r="L1966" t="s">
        <v>43</v>
      </c>
      <c r="AE1966" t="s">
        <v>3197</v>
      </c>
      <c r="AF1966" t="s">
        <v>3197</v>
      </c>
    </row>
    <row r="1967" spans="1:32" ht="17.25" customHeight="1" x14ac:dyDescent="0.25">
      <c r="A1967">
        <v>339529</v>
      </c>
      <c r="B1967" t="s">
        <v>2983</v>
      </c>
      <c r="C1967" t="s">
        <v>512</v>
      </c>
      <c r="D1967" t="s">
        <v>647</v>
      </c>
      <c r="E1967" t="s">
        <v>90</v>
      </c>
      <c r="F1967">
        <v>35217</v>
      </c>
      <c r="G1967" t="s">
        <v>31</v>
      </c>
      <c r="H1967" t="s">
        <v>29</v>
      </c>
      <c r="I1967" t="s">
        <v>121</v>
      </c>
      <c r="J1967" t="s">
        <v>1081</v>
      </c>
      <c r="K1967">
        <v>2020</v>
      </c>
      <c r="L1967" t="s">
        <v>86</v>
      </c>
      <c r="AF1967" t="s">
        <v>3197</v>
      </c>
    </row>
    <row r="1968" spans="1:32" ht="17.25" customHeight="1" x14ac:dyDescent="0.25">
      <c r="A1968">
        <v>339531</v>
      </c>
      <c r="B1968" t="s">
        <v>2758</v>
      </c>
      <c r="C1968" t="s">
        <v>2759</v>
      </c>
      <c r="D1968" t="s">
        <v>2670</v>
      </c>
      <c r="E1968" t="s">
        <v>90</v>
      </c>
      <c r="F1968">
        <v>37569</v>
      </c>
      <c r="G1968" t="s">
        <v>31</v>
      </c>
      <c r="H1968" t="s">
        <v>29</v>
      </c>
      <c r="I1968" t="s">
        <v>121</v>
      </c>
      <c r="J1968" t="s">
        <v>1081</v>
      </c>
      <c r="K1968">
        <v>2021</v>
      </c>
      <c r="L1968" t="s">
        <v>31</v>
      </c>
      <c r="AE1968" t="s">
        <v>3197</v>
      </c>
      <c r="AF1968" t="s">
        <v>3197</v>
      </c>
    </row>
    <row r="1969" spans="1:32" ht="17.25" customHeight="1" x14ac:dyDescent="0.25">
      <c r="A1969">
        <v>339533</v>
      </c>
      <c r="B1969" t="s">
        <v>2866</v>
      </c>
      <c r="C1969" t="s">
        <v>751</v>
      </c>
      <c r="D1969" t="s">
        <v>288</v>
      </c>
      <c r="E1969" t="s">
        <v>89</v>
      </c>
      <c r="F1969">
        <v>34400</v>
      </c>
      <c r="G1969" t="s">
        <v>86</v>
      </c>
      <c r="H1969" t="s">
        <v>29</v>
      </c>
      <c r="I1969" t="s">
        <v>121</v>
      </c>
      <c r="J1969" t="s">
        <v>1081</v>
      </c>
      <c r="K1969">
        <v>2013</v>
      </c>
      <c r="L1969" t="s">
        <v>43</v>
      </c>
      <c r="AE1969" t="s">
        <v>3197</v>
      </c>
      <c r="AF1969" t="s">
        <v>3197</v>
      </c>
    </row>
    <row r="1970" spans="1:32" ht="17.25" customHeight="1" x14ac:dyDescent="0.25">
      <c r="A1970">
        <v>339542</v>
      </c>
      <c r="B1970" t="s">
        <v>2550</v>
      </c>
      <c r="C1970" t="s">
        <v>370</v>
      </c>
      <c r="D1970" t="s">
        <v>436</v>
      </c>
      <c r="E1970" t="s">
        <v>89</v>
      </c>
      <c r="F1970">
        <v>37135</v>
      </c>
      <c r="G1970" t="s">
        <v>1976</v>
      </c>
      <c r="H1970" t="s">
        <v>29</v>
      </c>
      <c r="I1970" t="s">
        <v>121</v>
      </c>
      <c r="J1970" t="s">
        <v>1081</v>
      </c>
      <c r="K1970">
        <v>2022</v>
      </c>
      <c r="L1970" t="s">
        <v>31</v>
      </c>
      <c r="AE1970" t="s">
        <v>3197</v>
      </c>
      <c r="AF1970" t="s">
        <v>3197</v>
      </c>
    </row>
    <row r="1971" spans="1:32" ht="17.25" customHeight="1" x14ac:dyDescent="0.25">
      <c r="A1971">
        <v>339543</v>
      </c>
      <c r="B1971" t="s">
        <v>2867</v>
      </c>
      <c r="C1971" t="s">
        <v>514</v>
      </c>
      <c r="D1971" t="s">
        <v>772</v>
      </c>
      <c r="E1971" t="s">
        <v>89</v>
      </c>
      <c r="F1971">
        <v>29458</v>
      </c>
      <c r="G1971" t="s">
        <v>60</v>
      </c>
      <c r="H1971" t="s">
        <v>29</v>
      </c>
      <c r="I1971" t="s">
        <v>121</v>
      </c>
      <c r="J1971" t="s">
        <v>1081</v>
      </c>
      <c r="L1971" t="s">
        <v>31</v>
      </c>
      <c r="AE1971" t="s">
        <v>3197</v>
      </c>
      <c r="AF1971" t="s">
        <v>3197</v>
      </c>
    </row>
    <row r="1972" spans="1:32" ht="17.25" customHeight="1" x14ac:dyDescent="0.25">
      <c r="A1972">
        <v>339546</v>
      </c>
      <c r="B1972" t="s">
        <v>2868</v>
      </c>
      <c r="C1972" t="s">
        <v>445</v>
      </c>
      <c r="D1972" t="s">
        <v>277</v>
      </c>
      <c r="E1972" t="s">
        <v>90</v>
      </c>
      <c r="F1972">
        <v>33796</v>
      </c>
      <c r="G1972" t="s">
        <v>2869</v>
      </c>
      <c r="H1972" t="s">
        <v>29</v>
      </c>
      <c r="I1972" t="s">
        <v>121</v>
      </c>
      <c r="J1972" t="s">
        <v>1081</v>
      </c>
      <c r="K1972">
        <v>2011</v>
      </c>
      <c r="L1972" t="s">
        <v>80</v>
      </c>
      <c r="AE1972" t="s">
        <v>3197</v>
      </c>
      <c r="AF1972" t="s">
        <v>3197</v>
      </c>
    </row>
    <row r="1973" spans="1:32" ht="17.25" customHeight="1" x14ac:dyDescent="0.25">
      <c r="A1973">
        <v>339552</v>
      </c>
      <c r="B1973" t="s">
        <v>2870</v>
      </c>
      <c r="C1973" t="s">
        <v>306</v>
      </c>
      <c r="D1973" t="s">
        <v>533</v>
      </c>
      <c r="E1973" t="s">
        <v>90</v>
      </c>
      <c r="F1973">
        <v>36805</v>
      </c>
      <c r="G1973" t="s">
        <v>536</v>
      </c>
      <c r="H1973" t="s">
        <v>29</v>
      </c>
      <c r="I1973" t="s">
        <v>121</v>
      </c>
      <c r="J1973" t="s">
        <v>27</v>
      </c>
      <c r="K1973">
        <v>2018</v>
      </c>
      <c r="L1973" t="s">
        <v>86</v>
      </c>
      <c r="AE1973" t="s">
        <v>3197</v>
      </c>
      <c r="AF1973" t="s">
        <v>3197</v>
      </c>
    </row>
    <row r="1974" spans="1:32" ht="17.25" customHeight="1" x14ac:dyDescent="0.25">
      <c r="A1974">
        <v>339555</v>
      </c>
      <c r="B1974" t="s">
        <v>2574</v>
      </c>
      <c r="C1974" t="s">
        <v>222</v>
      </c>
      <c r="D1974" t="s">
        <v>344</v>
      </c>
      <c r="E1974" t="s">
        <v>89</v>
      </c>
      <c r="F1974">
        <v>35197</v>
      </c>
      <c r="G1974" t="s">
        <v>43</v>
      </c>
      <c r="H1974" t="s">
        <v>29</v>
      </c>
      <c r="I1974" t="s">
        <v>121</v>
      </c>
      <c r="J1974" t="s">
        <v>1081</v>
      </c>
      <c r="K1974">
        <v>2022</v>
      </c>
      <c r="L1974" t="s">
        <v>31</v>
      </c>
      <c r="AE1974" t="s">
        <v>3197</v>
      </c>
      <c r="AF1974" t="s">
        <v>3197</v>
      </c>
    </row>
    <row r="1975" spans="1:32" ht="17.25" customHeight="1" x14ac:dyDescent="0.25">
      <c r="A1975">
        <v>339557</v>
      </c>
      <c r="B1975" t="s">
        <v>2871</v>
      </c>
      <c r="C1975" t="s">
        <v>884</v>
      </c>
      <c r="D1975" t="s">
        <v>322</v>
      </c>
      <c r="E1975" t="s">
        <v>89</v>
      </c>
      <c r="F1975">
        <v>33117</v>
      </c>
      <c r="G1975" t="s">
        <v>71</v>
      </c>
      <c r="H1975" t="s">
        <v>29</v>
      </c>
      <c r="I1975" t="s">
        <v>121</v>
      </c>
      <c r="J1975" t="s">
        <v>1081</v>
      </c>
      <c r="K1975">
        <v>2021</v>
      </c>
      <c r="L1975" t="s">
        <v>31</v>
      </c>
      <c r="AE1975" t="s">
        <v>3197</v>
      </c>
      <c r="AF1975" t="s">
        <v>3197</v>
      </c>
    </row>
    <row r="1976" spans="1:32" ht="17.25" customHeight="1" x14ac:dyDescent="0.25">
      <c r="A1976">
        <v>339568</v>
      </c>
      <c r="B1976" t="s">
        <v>2606</v>
      </c>
      <c r="C1976" t="s">
        <v>2607</v>
      </c>
      <c r="D1976" t="s">
        <v>537</v>
      </c>
      <c r="E1976" t="s">
        <v>90</v>
      </c>
      <c r="F1976">
        <v>32202</v>
      </c>
      <c r="G1976" t="s">
        <v>71</v>
      </c>
      <c r="H1976" t="s">
        <v>29</v>
      </c>
      <c r="I1976" t="s">
        <v>121</v>
      </c>
      <c r="J1976" t="s">
        <v>1081</v>
      </c>
      <c r="K1976">
        <v>2007</v>
      </c>
      <c r="L1976" t="s">
        <v>71</v>
      </c>
      <c r="AF1976" t="s">
        <v>3197</v>
      </c>
    </row>
    <row r="1977" spans="1:32" ht="17.25" customHeight="1" x14ac:dyDescent="0.25">
      <c r="A1977">
        <v>339570</v>
      </c>
      <c r="B1977" t="s">
        <v>2668</v>
      </c>
      <c r="C1977" t="s">
        <v>337</v>
      </c>
      <c r="D1977" t="s">
        <v>556</v>
      </c>
      <c r="E1977" t="s">
        <v>90</v>
      </c>
      <c r="F1977">
        <v>37354</v>
      </c>
      <c r="G1977" t="s">
        <v>68</v>
      </c>
      <c r="H1977" t="s">
        <v>29</v>
      </c>
      <c r="I1977" t="s">
        <v>121</v>
      </c>
      <c r="J1977" t="s">
        <v>27</v>
      </c>
      <c r="K1977">
        <v>2021</v>
      </c>
      <c r="L1977" t="s">
        <v>68</v>
      </c>
      <c r="AF1977" t="s">
        <v>3197</v>
      </c>
    </row>
    <row r="1978" spans="1:32" ht="17.25" customHeight="1" x14ac:dyDescent="0.25">
      <c r="A1978">
        <v>339571</v>
      </c>
      <c r="B1978" t="s">
        <v>2669</v>
      </c>
      <c r="C1978" t="s">
        <v>890</v>
      </c>
      <c r="D1978" t="s">
        <v>2670</v>
      </c>
      <c r="E1978" t="s">
        <v>90</v>
      </c>
      <c r="F1978">
        <v>37622</v>
      </c>
      <c r="G1978" t="s">
        <v>71</v>
      </c>
      <c r="H1978" t="s">
        <v>29</v>
      </c>
      <c r="I1978" t="s">
        <v>121</v>
      </c>
      <c r="J1978" t="s">
        <v>27</v>
      </c>
      <c r="K1978">
        <v>2021</v>
      </c>
      <c r="L1978" t="s">
        <v>71</v>
      </c>
      <c r="AF1978" t="s">
        <v>3197</v>
      </c>
    </row>
    <row r="1979" spans="1:32" ht="17.25" customHeight="1" x14ac:dyDescent="0.25">
      <c r="A1979">
        <v>339583</v>
      </c>
      <c r="B1979" t="s">
        <v>573</v>
      </c>
      <c r="C1979" t="s">
        <v>351</v>
      </c>
      <c r="D1979" t="s">
        <v>3192</v>
      </c>
      <c r="I1979" t="s">
        <v>121</v>
      </c>
      <c r="AE1979" t="s">
        <v>3197</v>
      </c>
      <c r="AF1979" t="s">
        <v>3197</v>
      </c>
    </row>
    <row r="1980" spans="1:32" ht="17.25" customHeight="1" x14ac:dyDescent="0.25">
      <c r="A1980">
        <v>339584</v>
      </c>
      <c r="B1980" t="s">
        <v>3188</v>
      </c>
      <c r="C1980" t="s">
        <v>284</v>
      </c>
      <c r="D1980" t="s">
        <v>3189</v>
      </c>
      <c r="I1980" t="s">
        <v>121</v>
      </c>
      <c r="W1980" t="s">
        <v>3197</v>
      </c>
      <c r="X1980" t="s">
        <v>3197</v>
      </c>
      <c r="Y1980" t="s">
        <v>3197</v>
      </c>
      <c r="Z1980" t="s">
        <v>3197</v>
      </c>
      <c r="AA1980" t="s">
        <v>3197</v>
      </c>
      <c r="AB1980" t="s">
        <v>3197</v>
      </c>
      <c r="AC1980" t="s">
        <v>3197</v>
      </c>
      <c r="AD1980" t="s">
        <v>3197</v>
      </c>
      <c r="AE1980" t="s">
        <v>3197</v>
      </c>
      <c r="AF1980" t="s">
        <v>3197</v>
      </c>
    </row>
    <row r="1981" spans="1:32" ht="17.25" customHeight="1" x14ac:dyDescent="0.25">
      <c r="A1981">
        <v>339602</v>
      </c>
      <c r="B1981" t="s">
        <v>2625</v>
      </c>
      <c r="C1981" t="s">
        <v>276</v>
      </c>
      <c r="D1981" t="s">
        <v>674</v>
      </c>
      <c r="E1981" t="s">
        <v>90</v>
      </c>
      <c r="F1981">
        <v>34700</v>
      </c>
      <c r="G1981" t="s">
        <v>2626</v>
      </c>
      <c r="H1981" t="s">
        <v>29</v>
      </c>
      <c r="I1981" t="s">
        <v>121</v>
      </c>
      <c r="J1981" t="s">
        <v>1081</v>
      </c>
      <c r="K1981">
        <v>2013</v>
      </c>
      <c r="L1981" t="s">
        <v>74</v>
      </c>
      <c r="AE1981" t="s">
        <v>3197</v>
      </c>
      <c r="AF1981" t="s">
        <v>3197</v>
      </c>
    </row>
    <row r="1982" spans="1:32" ht="17.25" customHeight="1" x14ac:dyDescent="0.25">
      <c r="A1982">
        <v>339612</v>
      </c>
      <c r="B1982" t="s">
        <v>268</v>
      </c>
      <c r="C1982" t="s">
        <v>905</v>
      </c>
      <c r="D1982" t="s">
        <v>657</v>
      </c>
      <c r="I1982" t="s">
        <v>121</v>
      </c>
      <c r="AF1982" t="s">
        <v>3197</v>
      </c>
    </row>
    <row r="1983" spans="1:32" ht="17.25" customHeight="1" x14ac:dyDescent="0.25">
      <c r="A1983">
        <v>306451</v>
      </c>
      <c r="B1983" t="s">
        <v>3221</v>
      </c>
      <c r="C1983" t="s">
        <v>341</v>
      </c>
      <c r="D1983" t="s">
        <v>295</v>
      </c>
      <c r="I1983" t="s">
        <v>121</v>
      </c>
      <c r="V1983" t="s">
        <v>3213</v>
      </c>
      <c r="AF1983" t="s">
        <v>3197</v>
      </c>
    </row>
    <row r="1984" spans="1:32" ht="17.25" customHeight="1" x14ac:dyDescent="0.25">
      <c r="A1984">
        <v>340000</v>
      </c>
      <c r="B1984" t="s">
        <v>3222</v>
      </c>
      <c r="C1984" t="s">
        <v>258</v>
      </c>
      <c r="D1984" t="s">
        <v>3223</v>
      </c>
      <c r="I1984" t="s">
        <v>121</v>
      </c>
      <c r="AF1984" t="s">
        <v>3197</v>
      </c>
    </row>
    <row r="1985" spans="1:32" ht="17.25" customHeight="1" x14ac:dyDescent="0.25">
      <c r="A1985">
        <v>340121</v>
      </c>
      <c r="B1985" t="s">
        <v>2073</v>
      </c>
      <c r="C1985" t="s">
        <v>590</v>
      </c>
      <c r="D1985" t="s">
        <v>305</v>
      </c>
      <c r="I1985" t="s">
        <v>121</v>
      </c>
      <c r="AF1985" t="s">
        <v>3197</v>
      </c>
    </row>
    <row r="1986" spans="1:32" ht="17.25" customHeight="1" x14ac:dyDescent="0.25">
      <c r="A1986">
        <v>327043</v>
      </c>
      <c r="B1986" t="s">
        <v>3758</v>
      </c>
      <c r="C1986" t="s">
        <v>605</v>
      </c>
      <c r="D1986" t="s">
        <v>3759</v>
      </c>
      <c r="I1986" t="s">
        <v>121</v>
      </c>
      <c r="V1986" t="s">
        <v>3218</v>
      </c>
      <c r="AF1986" t="s">
        <v>3197</v>
      </c>
    </row>
    <row r="1987" spans="1:32" ht="17.25" customHeight="1" x14ac:dyDescent="0.25">
      <c r="A1987">
        <v>332781</v>
      </c>
      <c r="B1987" t="s">
        <v>3702</v>
      </c>
      <c r="C1987" t="s">
        <v>222</v>
      </c>
      <c r="D1987" t="s">
        <v>358</v>
      </c>
      <c r="I1987" t="s">
        <v>121</v>
      </c>
      <c r="V1987" t="s">
        <v>3799</v>
      </c>
    </row>
    <row r="1988" spans="1:32" ht="17.25" customHeight="1" x14ac:dyDescent="0.25">
      <c r="A1988">
        <v>338735</v>
      </c>
      <c r="B1988" t="s">
        <v>3015</v>
      </c>
      <c r="C1988" t="s">
        <v>387</v>
      </c>
      <c r="D1988" t="s">
        <v>3016</v>
      </c>
      <c r="E1988" t="s">
        <v>90</v>
      </c>
      <c r="F1988">
        <v>30909</v>
      </c>
      <c r="G1988" t="s">
        <v>421</v>
      </c>
      <c r="H1988" t="s">
        <v>29</v>
      </c>
      <c r="I1988" t="s">
        <v>121</v>
      </c>
      <c r="J1988" t="s">
        <v>1081</v>
      </c>
      <c r="L1988" t="s">
        <v>43</v>
      </c>
      <c r="V1988" t="s">
        <v>3800</v>
      </c>
    </row>
    <row r="1989" spans="1:32" ht="17.25" customHeight="1" x14ac:dyDescent="0.25">
      <c r="A1989">
        <v>339206</v>
      </c>
      <c r="B1989" t="s">
        <v>2621</v>
      </c>
      <c r="C1989" t="s">
        <v>502</v>
      </c>
      <c r="E1989" t="s">
        <v>90</v>
      </c>
      <c r="F1989">
        <v>26589</v>
      </c>
      <c r="G1989" t="s">
        <v>360</v>
      </c>
      <c r="H1989" t="s">
        <v>29</v>
      </c>
      <c r="I1989" t="s">
        <v>121</v>
      </c>
      <c r="J1989" t="s">
        <v>1081</v>
      </c>
      <c r="K1989">
        <v>1992</v>
      </c>
      <c r="L1989" t="s">
        <v>60</v>
      </c>
      <c r="V1989" t="s">
        <v>3801</v>
      </c>
      <c r="AF1989" t="s">
        <v>3197</v>
      </c>
    </row>
    <row r="1990" spans="1:32" ht="17.25" customHeight="1" x14ac:dyDescent="0.25">
      <c r="A1990">
        <v>306089</v>
      </c>
      <c r="B1990" t="s">
        <v>2425</v>
      </c>
      <c r="C1990" t="s">
        <v>238</v>
      </c>
      <c r="D1990" t="s">
        <v>477</v>
      </c>
      <c r="E1990" t="s">
        <v>90</v>
      </c>
      <c r="F1990">
        <v>29919</v>
      </c>
      <c r="G1990" t="s">
        <v>2426</v>
      </c>
      <c r="H1990" t="s">
        <v>29</v>
      </c>
      <c r="I1990" t="s">
        <v>121</v>
      </c>
      <c r="V1990" t="s">
        <v>3802</v>
      </c>
      <c r="AD1990" t="s">
        <v>3197</v>
      </c>
      <c r="AE1990" t="s">
        <v>3197</v>
      </c>
      <c r="AF1990" t="s">
        <v>3197</v>
      </c>
    </row>
    <row r="1991" spans="1:32" ht="17.25" customHeight="1" x14ac:dyDescent="0.25">
      <c r="A1991">
        <v>331586</v>
      </c>
      <c r="B1991" t="s">
        <v>3711</v>
      </c>
      <c r="C1991" t="s">
        <v>258</v>
      </c>
      <c r="D1991" t="s">
        <v>250</v>
      </c>
      <c r="I1991" t="s">
        <v>121</v>
      </c>
      <c r="V1991" t="s">
        <v>3802</v>
      </c>
    </row>
    <row r="1992" spans="1:32" ht="17.25" customHeight="1" x14ac:dyDescent="0.25"/>
    <row r="1993" spans="1:32" ht="17.25" customHeight="1" x14ac:dyDescent="0.25"/>
    <row r="1994" spans="1:32" ht="17.25" customHeight="1" x14ac:dyDescent="0.25"/>
    <row r="1995" spans="1:32" ht="17.25" customHeight="1" x14ac:dyDescent="0.25"/>
    <row r="1996" spans="1:32" ht="17.25" customHeight="1" x14ac:dyDescent="0.25"/>
    <row r="1997" spans="1:32" ht="17.25" customHeight="1" x14ac:dyDescent="0.25"/>
    <row r="1998" spans="1:32" ht="17.25" customHeight="1" x14ac:dyDescent="0.25"/>
    <row r="1999" spans="1:32" ht="17.25" customHeight="1" x14ac:dyDescent="0.25"/>
    <row r="2000" spans="1:32" ht="17.25" customHeight="1" x14ac:dyDescent="0.25"/>
    <row r="2001" ht="17.25" customHeight="1" x14ac:dyDescent="0.25"/>
    <row r="2002" ht="17.25" customHeight="1" x14ac:dyDescent="0.25"/>
    <row r="2003" ht="17.25" customHeight="1" x14ac:dyDescent="0.25"/>
    <row r="2004" ht="17.25" customHeight="1" x14ac:dyDescent="0.25"/>
    <row r="2005" ht="17.25" customHeight="1" x14ac:dyDescent="0.25"/>
    <row r="2006" ht="17.25" customHeight="1" x14ac:dyDescent="0.25"/>
    <row r="2007" ht="17.25" customHeight="1" x14ac:dyDescent="0.25"/>
    <row r="2008" ht="17.25" customHeight="1" x14ac:dyDescent="0.25"/>
    <row r="2009" ht="17.25" customHeight="1" x14ac:dyDescent="0.25"/>
    <row r="2010" ht="17.25" customHeight="1" x14ac:dyDescent="0.25"/>
    <row r="2011" ht="17.25" customHeight="1" x14ac:dyDescent="0.25"/>
    <row r="2012" ht="17.25" customHeight="1" x14ac:dyDescent="0.25"/>
    <row r="2013" ht="17.25" customHeight="1" x14ac:dyDescent="0.25"/>
    <row r="2014" ht="17.25" customHeight="1" x14ac:dyDescent="0.25"/>
    <row r="2015" ht="17.25" customHeight="1" x14ac:dyDescent="0.25"/>
    <row r="2016" ht="17.25" customHeight="1" x14ac:dyDescent="0.25"/>
    <row r="2017" ht="17.25" customHeight="1" x14ac:dyDescent="0.25"/>
    <row r="2018" ht="17.25" customHeight="1" x14ac:dyDescent="0.25"/>
    <row r="2019" ht="17.25" customHeight="1" x14ac:dyDescent="0.25"/>
    <row r="2020" ht="17.25" customHeight="1" x14ac:dyDescent="0.25"/>
    <row r="2021" ht="17.25" customHeight="1" x14ac:dyDescent="0.25"/>
    <row r="2022" ht="17.25" customHeight="1" x14ac:dyDescent="0.25"/>
    <row r="2023" ht="17.25" customHeight="1" x14ac:dyDescent="0.25"/>
    <row r="2024" ht="17.25" customHeight="1" x14ac:dyDescent="0.25"/>
    <row r="2025" ht="17.25" customHeight="1" x14ac:dyDescent="0.25"/>
    <row r="2026" ht="17.25" customHeight="1" x14ac:dyDescent="0.25"/>
    <row r="2027" ht="17.25" customHeight="1" x14ac:dyDescent="0.25"/>
    <row r="2028" ht="17.25" customHeight="1" x14ac:dyDescent="0.25"/>
    <row r="2029" ht="17.25" customHeight="1" x14ac:dyDescent="0.25"/>
    <row r="2030" ht="17.25" customHeight="1" x14ac:dyDescent="0.25"/>
    <row r="2031" ht="17.25" customHeight="1" x14ac:dyDescent="0.25"/>
    <row r="2032" ht="17.25" customHeight="1" x14ac:dyDescent="0.25"/>
    <row r="2033" ht="17.25" customHeight="1" x14ac:dyDescent="0.25"/>
    <row r="2034" ht="17.25" customHeight="1" x14ac:dyDescent="0.25"/>
    <row r="2035" ht="17.25" customHeight="1" x14ac:dyDescent="0.25"/>
    <row r="2036" ht="17.25" customHeight="1" x14ac:dyDescent="0.25"/>
    <row r="2037" ht="17.25" customHeight="1" x14ac:dyDescent="0.25"/>
    <row r="2038" ht="17.25" customHeight="1" x14ac:dyDescent="0.25"/>
    <row r="2039" ht="17.25" customHeight="1" x14ac:dyDescent="0.25"/>
    <row r="2040" ht="17.25" customHeight="1" x14ac:dyDescent="0.25"/>
    <row r="2041" ht="17.25" customHeight="1" x14ac:dyDescent="0.25"/>
    <row r="2042" ht="17.25" customHeight="1" x14ac:dyDescent="0.25"/>
    <row r="2043" ht="17.25" customHeight="1" x14ac:dyDescent="0.25"/>
    <row r="2044" ht="17.25" customHeight="1" x14ac:dyDescent="0.25"/>
    <row r="2045" ht="17.25" customHeight="1" x14ac:dyDescent="0.25"/>
    <row r="2046" ht="17.25" customHeight="1" x14ac:dyDescent="0.25"/>
    <row r="2047" ht="17.25" customHeight="1" x14ac:dyDescent="0.25"/>
    <row r="2048" ht="17.25" customHeight="1" x14ac:dyDescent="0.25"/>
    <row r="2049" ht="17.25" customHeight="1" x14ac:dyDescent="0.25"/>
    <row r="2050" ht="17.25" customHeight="1" x14ac:dyDescent="0.25"/>
    <row r="2051" ht="17.25" customHeight="1" x14ac:dyDescent="0.25"/>
    <row r="2052" ht="17.25" customHeight="1" x14ac:dyDescent="0.25"/>
    <row r="2053" ht="17.25" customHeight="1" x14ac:dyDescent="0.25"/>
    <row r="2054" ht="17.25" customHeight="1" x14ac:dyDescent="0.25"/>
    <row r="2055" ht="17.25" customHeight="1" x14ac:dyDescent="0.25"/>
    <row r="2056" ht="17.25" customHeight="1" x14ac:dyDescent="0.25"/>
    <row r="2057" ht="17.25" customHeight="1" x14ac:dyDescent="0.25"/>
    <row r="2058" ht="17.25" customHeight="1" x14ac:dyDescent="0.25"/>
    <row r="2059" ht="17.25" customHeight="1" x14ac:dyDescent="0.25"/>
    <row r="2060" ht="17.25" customHeight="1" x14ac:dyDescent="0.25"/>
    <row r="2061" ht="17.25" customHeight="1" x14ac:dyDescent="0.25"/>
    <row r="2062" ht="17.25" customHeight="1" x14ac:dyDescent="0.25"/>
    <row r="2063" ht="17.25" customHeight="1" x14ac:dyDescent="0.25"/>
    <row r="2064" ht="17.25" customHeight="1" x14ac:dyDescent="0.25"/>
    <row r="2065" ht="17.25" customHeight="1" x14ac:dyDescent="0.25"/>
    <row r="2066" ht="17.25" customHeight="1" x14ac:dyDescent="0.25"/>
    <row r="2067" ht="17.25" customHeight="1" x14ac:dyDescent="0.25"/>
    <row r="2068" ht="17.25" customHeight="1" x14ac:dyDescent="0.25"/>
    <row r="2069" ht="17.25" customHeight="1" x14ac:dyDescent="0.25"/>
    <row r="2070" ht="17.25" customHeight="1" x14ac:dyDescent="0.25"/>
    <row r="2071" ht="17.25" customHeight="1" x14ac:dyDescent="0.25"/>
    <row r="2072" ht="17.25" customHeight="1" x14ac:dyDescent="0.25"/>
    <row r="2073" ht="17.25" customHeight="1" x14ac:dyDescent="0.25"/>
    <row r="2074" ht="17.25" customHeight="1" x14ac:dyDescent="0.25"/>
    <row r="2075" ht="17.25" customHeight="1" x14ac:dyDescent="0.25"/>
    <row r="2076" ht="17.25" customHeight="1" x14ac:dyDescent="0.25"/>
    <row r="2077" ht="17.25" customHeight="1" x14ac:dyDescent="0.25"/>
    <row r="2078" ht="17.25" customHeight="1" x14ac:dyDescent="0.25"/>
    <row r="2079" ht="17.25" customHeight="1" x14ac:dyDescent="0.25"/>
    <row r="2080" ht="17.25" customHeight="1" x14ac:dyDescent="0.25"/>
    <row r="2081" ht="17.25" customHeight="1" x14ac:dyDescent="0.25"/>
    <row r="2082" ht="17.25" customHeight="1" x14ac:dyDescent="0.25"/>
    <row r="2083" ht="17.25" customHeight="1" x14ac:dyDescent="0.25"/>
    <row r="2084" ht="17.25" customHeight="1" x14ac:dyDescent="0.25"/>
    <row r="2085" ht="17.25" customHeight="1" x14ac:dyDescent="0.25"/>
    <row r="2086" ht="17.25" customHeight="1" x14ac:dyDescent="0.25"/>
    <row r="2087" ht="17.25" customHeight="1" x14ac:dyDescent="0.25"/>
    <row r="2088" ht="17.25" customHeight="1" x14ac:dyDescent="0.25"/>
    <row r="2089" ht="17.25" customHeight="1" x14ac:dyDescent="0.25"/>
    <row r="2090" ht="17.25" customHeight="1" x14ac:dyDescent="0.25"/>
    <row r="2091" ht="17.25" customHeight="1" x14ac:dyDescent="0.25"/>
    <row r="2092" ht="17.25" customHeight="1" x14ac:dyDescent="0.25"/>
    <row r="2093" ht="17.25" customHeight="1" x14ac:dyDescent="0.25"/>
    <row r="2094" ht="17.25" customHeight="1" x14ac:dyDescent="0.25"/>
    <row r="2095" ht="17.25" customHeight="1" x14ac:dyDescent="0.25"/>
    <row r="2096" ht="17.25" customHeight="1" x14ac:dyDescent="0.25"/>
    <row r="2097" ht="17.25" customHeight="1" x14ac:dyDescent="0.25"/>
    <row r="2098" ht="17.25" customHeight="1" x14ac:dyDescent="0.25"/>
    <row r="2099" ht="17.25" customHeight="1" x14ac:dyDescent="0.25"/>
    <row r="2100" ht="17.25" customHeight="1" x14ac:dyDescent="0.25"/>
    <row r="2101" ht="17.25" customHeight="1" x14ac:dyDescent="0.25"/>
    <row r="2102" ht="17.25" customHeight="1" x14ac:dyDescent="0.25"/>
    <row r="2103" ht="17.25" customHeight="1" x14ac:dyDescent="0.25"/>
    <row r="2104" ht="17.25" customHeight="1" x14ac:dyDescent="0.25"/>
    <row r="2105" ht="17.25" customHeight="1" x14ac:dyDescent="0.25"/>
    <row r="2106" ht="17.25" customHeight="1" x14ac:dyDescent="0.25"/>
    <row r="2107" ht="17.25" customHeight="1" x14ac:dyDescent="0.25"/>
    <row r="2108" ht="17.25" customHeight="1" x14ac:dyDescent="0.25"/>
    <row r="2109" ht="17.25" customHeight="1" x14ac:dyDescent="0.25"/>
    <row r="2110" ht="17.25" customHeight="1" x14ac:dyDescent="0.25"/>
    <row r="2111" ht="17.25" customHeight="1" x14ac:dyDescent="0.25"/>
    <row r="2112" ht="17.25" customHeight="1" x14ac:dyDescent="0.25"/>
    <row r="2113" ht="17.25" customHeight="1" x14ac:dyDescent="0.25"/>
    <row r="2114" ht="17.25" customHeight="1" x14ac:dyDescent="0.25"/>
    <row r="2115" ht="17.25" customHeight="1" x14ac:dyDescent="0.25"/>
    <row r="2116" ht="17.25" customHeight="1" x14ac:dyDescent="0.25"/>
    <row r="2117" ht="17.25" customHeight="1" x14ac:dyDescent="0.25"/>
    <row r="2118" ht="17.25" customHeight="1" x14ac:dyDescent="0.25"/>
    <row r="2119" ht="17.25" customHeight="1" x14ac:dyDescent="0.25"/>
    <row r="2120" ht="17.25" customHeight="1" x14ac:dyDescent="0.25"/>
    <row r="2121" ht="17.25" customHeight="1" x14ac:dyDescent="0.25"/>
    <row r="2122" ht="17.25" customHeight="1" x14ac:dyDescent="0.25"/>
    <row r="2123" ht="17.25" customHeight="1" x14ac:dyDescent="0.25"/>
    <row r="2124" ht="17.25" customHeight="1" x14ac:dyDescent="0.25"/>
    <row r="2125" ht="17.25" customHeight="1" x14ac:dyDescent="0.25"/>
    <row r="2126" ht="17.25" customHeight="1" x14ac:dyDescent="0.25"/>
    <row r="2127" ht="17.25" customHeight="1" x14ac:dyDescent="0.25"/>
    <row r="2128" ht="17.25" customHeight="1" x14ac:dyDescent="0.25"/>
    <row r="2129" ht="17.25" customHeight="1" x14ac:dyDescent="0.25"/>
    <row r="2130" ht="17.25" customHeight="1" x14ac:dyDescent="0.25"/>
    <row r="2131" ht="17.25" customHeight="1" x14ac:dyDescent="0.25"/>
    <row r="2132" ht="17.25" customHeight="1" x14ac:dyDescent="0.25"/>
    <row r="2133" ht="17.25" customHeight="1" x14ac:dyDescent="0.25"/>
    <row r="2134" ht="17.25" customHeight="1" x14ac:dyDescent="0.25"/>
    <row r="2135" ht="17.25" customHeight="1" x14ac:dyDescent="0.25"/>
    <row r="2136" ht="17.25" customHeight="1" x14ac:dyDescent="0.25"/>
    <row r="2137" ht="17.25" customHeight="1" x14ac:dyDescent="0.25"/>
    <row r="2138" ht="17.25" customHeight="1" x14ac:dyDescent="0.25"/>
    <row r="2139" ht="17.25" customHeight="1" x14ac:dyDescent="0.25"/>
    <row r="2140" ht="17.25" customHeight="1" x14ac:dyDescent="0.25"/>
    <row r="2141" ht="17.25" customHeight="1" x14ac:dyDescent="0.25"/>
    <row r="2142" ht="17.25" customHeight="1" x14ac:dyDescent="0.25"/>
    <row r="2143" ht="17.25" customHeight="1" x14ac:dyDescent="0.25"/>
    <row r="2144" ht="17.25" customHeight="1" x14ac:dyDescent="0.25"/>
    <row r="2145" ht="17.25" customHeight="1" x14ac:dyDescent="0.25"/>
    <row r="2146" ht="17.25" customHeight="1" x14ac:dyDescent="0.25"/>
    <row r="2147" ht="17.25" customHeight="1" x14ac:dyDescent="0.25"/>
    <row r="2148" ht="17.25" customHeight="1" x14ac:dyDescent="0.25"/>
    <row r="2149" ht="17.25" customHeight="1" x14ac:dyDescent="0.25"/>
    <row r="2150" ht="17.25" customHeight="1" x14ac:dyDescent="0.25"/>
    <row r="2151" ht="17.25" customHeight="1" x14ac:dyDescent="0.25"/>
    <row r="2152" ht="17.25" customHeight="1" x14ac:dyDescent="0.25"/>
    <row r="2153" ht="17.25" customHeight="1" x14ac:dyDescent="0.25"/>
    <row r="2154" ht="17.25" customHeight="1" x14ac:dyDescent="0.25"/>
    <row r="2155" ht="17.25" customHeight="1" x14ac:dyDescent="0.25"/>
    <row r="2156" ht="17.25" customHeight="1" x14ac:dyDescent="0.25"/>
    <row r="2157" ht="17.25" customHeight="1" x14ac:dyDescent="0.25"/>
    <row r="2158" ht="17.25" customHeight="1" x14ac:dyDescent="0.25"/>
    <row r="2159" ht="17.25" customHeight="1" x14ac:dyDescent="0.25"/>
    <row r="2160" ht="17.25" customHeight="1" x14ac:dyDescent="0.25"/>
    <row r="2161" ht="17.25" customHeight="1" x14ac:dyDescent="0.25"/>
    <row r="2162" ht="17.25" customHeight="1" x14ac:dyDescent="0.25"/>
    <row r="2163" ht="17.25" customHeight="1" x14ac:dyDescent="0.25"/>
    <row r="2164" ht="17.25" customHeight="1" x14ac:dyDescent="0.25"/>
    <row r="2165" ht="17.25" customHeight="1" x14ac:dyDescent="0.25"/>
    <row r="2166" ht="17.25" customHeight="1" x14ac:dyDescent="0.25"/>
    <row r="2167" ht="17.25" customHeight="1" x14ac:dyDescent="0.25"/>
    <row r="2168" ht="17.25" customHeight="1" x14ac:dyDescent="0.25"/>
    <row r="2169" ht="17.25" customHeight="1" x14ac:dyDescent="0.25"/>
    <row r="2170" ht="17.25" customHeight="1" x14ac:dyDescent="0.25"/>
    <row r="2171" ht="17.25" customHeight="1" x14ac:dyDescent="0.25"/>
    <row r="2172" ht="17.25" customHeight="1" x14ac:dyDescent="0.25"/>
    <row r="2173" ht="17.25" customHeight="1" x14ac:dyDescent="0.25"/>
    <row r="2174" ht="17.25" customHeight="1" x14ac:dyDescent="0.25"/>
    <row r="2175" ht="17.25" customHeight="1" x14ac:dyDescent="0.25"/>
    <row r="2176" ht="17.25" customHeight="1" x14ac:dyDescent="0.25"/>
    <row r="2177" ht="17.25" customHeight="1" x14ac:dyDescent="0.25"/>
    <row r="2178" ht="17.25" customHeight="1" x14ac:dyDescent="0.25"/>
    <row r="2179" ht="17.25" customHeight="1" x14ac:dyDescent="0.25"/>
    <row r="2180" ht="17.25" customHeight="1" x14ac:dyDescent="0.25"/>
    <row r="2181" ht="17.25" customHeight="1" x14ac:dyDescent="0.25"/>
    <row r="2182" ht="17.25" customHeight="1" x14ac:dyDescent="0.25"/>
    <row r="2183" ht="17.25" customHeight="1" x14ac:dyDescent="0.25"/>
    <row r="2184" ht="17.25" customHeight="1" x14ac:dyDescent="0.25"/>
    <row r="2185" ht="17.25" customHeight="1" x14ac:dyDescent="0.25"/>
    <row r="2186" ht="17.25" customHeight="1" x14ac:dyDescent="0.25"/>
    <row r="2187" ht="17.25" customHeight="1" x14ac:dyDescent="0.25"/>
    <row r="2188" ht="17.25" customHeight="1" x14ac:dyDescent="0.25"/>
    <row r="2189" ht="17.25" customHeight="1" x14ac:dyDescent="0.25"/>
    <row r="2190" ht="17.25" customHeight="1" x14ac:dyDescent="0.25"/>
    <row r="2191" ht="17.25" customHeight="1" x14ac:dyDescent="0.25"/>
    <row r="2192" ht="17.25" customHeight="1" x14ac:dyDescent="0.25"/>
    <row r="2193" ht="17.25" customHeight="1" x14ac:dyDescent="0.25"/>
    <row r="2194" ht="17.25" customHeight="1" x14ac:dyDescent="0.25"/>
    <row r="2195" ht="17.25" customHeight="1" x14ac:dyDescent="0.25"/>
    <row r="2196" ht="17.25" customHeight="1" x14ac:dyDescent="0.25"/>
    <row r="2197" ht="17.25" customHeight="1" x14ac:dyDescent="0.25"/>
    <row r="2198" ht="17.25" customHeight="1" x14ac:dyDescent="0.25"/>
    <row r="2199" ht="17.25" customHeight="1" x14ac:dyDescent="0.25"/>
    <row r="2200" ht="17.25" customHeight="1" x14ac:dyDescent="0.25"/>
    <row r="2201" ht="17.25" customHeight="1" x14ac:dyDescent="0.25"/>
    <row r="2202" ht="17.25" customHeight="1" x14ac:dyDescent="0.25"/>
    <row r="2203" ht="17.25" customHeight="1" x14ac:dyDescent="0.25"/>
    <row r="2204" ht="17.25" customHeight="1" x14ac:dyDescent="0.25"/>
    <row r="2205" ht="17.25" customHeight="1" x14ac:dyDescent="0.25"/>
    <row r="2206" ht="17.25" customHeight="1" x14ac:dyDescent="0.25"/>
    <row r="2207" ht="17.25" customHeight="1" x14ac:dyDescent="0.25"/>
    <row r="2208" ht="17.25" customHeight="1" x14ac:dyDescent="0.25"/>
    <row r="2209" ht="17.25" customHeight="1" x14ac:dyDescent="0.25"/>
    <row r="2210" ht="17.25" customHeight="1" x14ac:dyDescent="0.25"/>
    <row r="2211" ht="17.25" customHeight="1" x14ac:dyDescent="0.25"/>
    <row r="2212" ht="17.25" customHeight="1" x14ac:dyDescent="0.25"/>
    <row r="2213" ht="17.25" customHeight="1" x14ac:dyDescent="0.25"/>
    <row r="2214" ht="17.25" customHeight="1" x14ac:dyDescent="0.25"/>
    <row r="2215" ht="17.25" customHeight="1" x14ac:dyDescent="0.25"/>
    <row r="2216" ht="17.25" customHeight="1" x14ac:dyDescent="0.25"/>
    <row r="2217" ht="17.25" customHeight="1" x14ac:dyDescent="0.25"/>
    <row r="2218" ht="17.25" customHeight="1" x14ac:dyDescent="0.25"/>
    <row r="2219" ht="17.25" customHeight="1" x14ac:dyDescent="0.25"/>
    <row r="2220" ht="17.25" customHeight="1" x14ac:dyDescent="0.25"/>
    <row r="2221" ht="17.25" customHeight="1" x14ac:dyDescent="0.25"/>
    <row r="2222" ht="17.25" customHeight="1" x14ac:dyDescent="0.25"/>
    <row r="2223" ht="17.25" customHeight="1" x14ac:dyDescent="0.25"/>
    <row r="2224" ht="17.25" customHeight="1" x14ac:dyDescent="0.25"/>
    <row r="2225" ht="17.25" customHeight="1" x14ac:dyDescent="0.25"/>
    <row r="2226" ht="17.25" customHeight="1" x14ac:dyDescent="0.25"/>
    <row r="2227" ht="17.25" customHeight="1" x14ac:dyDescent="0.25"/>
    <row r="2228" ht="17.25" customHeight="1" x14ac:dyDescent="0.25"/>
    <row r="2229" ht="17.25" customHeight="1" x14ac:dyDescent="0.25"/>
    <row r="2230" ht="17.25" customHeight="1" x14ac:dyDescent="0.25"/>
    <row r="2231" ht="17.25" customHeight="1" x14ac:dyDescent="0.25"/>
    <row r="2232" ht="17.25" customHeight="1" x14ac:dyDescent="0.25"/>
    <row r="2233" ht="17.25" customHeight="1" x14ac:dyDescent="0.25"/>
    <row r="2234" ht="17.25" customHeight="1" x14ac:dyDescent="0.25"/>
    <row r="2235" ht="17.25" customHeight="1" x14ac:dyDescent="0.25"/>
    <row r="2236" ht="17.25" customHeight="1" x14ac:dyDescent="0.25"/>
    <row r="2237" ht="17.25" customHeight="1" x14ac:dyDescent="0.25"/>
    <row r="2238" ht="17.25" customHeight="1" x14ac:dyDescent="0.25"/>
    <row r="2239" ht="17.25" customHeight="1" x14ac:dyDescent="0.25"/>
    <row r="2240" ht="17.25" customHeight="1" x14ac:dyDescent="0.25"/>
    <row r="2241" ht="17.25" customHeight="1" x14ac:dyDescent="0.25"/>
    <row r="2242" ht="17.25" customHeight="1" x14ac:dyDescent="0.25"/>
    <row r="2243" ht="17.25" customHeight="1" x14ac:dyDescent="0.25"/>
    <row r="2244" ht="17.25" customHeight="1" x14ac:dyDescent="0.25"/>
    <row r="2245" ht="17.25" customHeight="1" x14ac:dyDescent="0.25"/>
    <row r="2246" ht="17.25" customHeight="1" x14ac:dyDescent="0.25"/>
    <row r="2247" ht="17.25" customHeight="1" x14ac:dyDescent="0.25"/>
    <row r="2248" ht="17.25" customHeight="1" x14ac:dyDescent="0.25"/>
    <row r="2249" ht="17.25" customHeight="1" x14ac:dyDescent="0.25"/>
    <row r="2250" ht="17.25" customHeight="1" x14ac:dyDescent="0.25"/>
    <row r="2251" ht="17.25" customHeight="1" x14ac:dyDescent="0.25"/>
    <row r="2252" ht="17.25" customHeight="1" x14ac:dyDescent="0.25"/>
    <row r="2253" ht="17.25" customHeight="1" x14ac:dyDescent="0.25"/>
    <row r="2254" ht="17.25" customHeight="1" x14ac:dyDescent="0.25"/>
    <row r="2255" ht="17.25" customHeight="1" x14ac:dyDescent="0.25"/>
    <row r="2256" ht="17.25" customHeight="1" x14ac:dyDescent="0.25"/>
    <row r="2257" ht="17.25" customHeight="1" x14ac:dyDescent="0.25"/>
    <row r="2258" ht="17.25" customHeight="1" x14ac:dyDescent="0.25"/>
    <row r="2259" ht="17.25" customHeight="1" x14ac:dyDescent="0.25"/>
    <row r="2260" ht="17.25" customHeight="1" x14ac:dyDescent="0.25"/>
    <row r="2261" ht="17.25" customHeight="1" x14ac:dyDescent="0.25"/>
    <row r="2262" ht="17.25" customHeight="1" x14ac:dyDescent="0.25"/>
    <row r="2263" ht="17.25" customHeight="1" x14ac:dyDescent="0.25"/>
    <row r="2264" ht="17.25" customHeight="1" x14ac:dyDescent="0.25"/>
    <row r="2265" ht="17.25" customHeight="1" x14ac:dyDescent="0.25"/>
    <row r="2266" ht="17.25" customHeight="1" x14ac:dyDescent="0.25"/>
    <row r="2267" ht="17.25" customHeight="1" x14ac:dyDescent="0.25"/>
    <row r="2268" ht="17.25" customHeight="1" x14ac:dyDescent="0.25"/>
    <row r="2269" ht="17.25" customHeight="1" x14ac:dyDescent="0.25"/>
    <row r="2270" ht="17.25" customHeight="1" x14ac:dyDescent="0.25"/>
    <row r="2271" ht="17.25" customHeight="1" x14ac:dyDescent="0.25"/>
    <row r="2272" ht="17.25" customHeight="1" x14ac:dyDescent="0.25"/>
    <row r="2273" ht="17.25" customHeight="1" x14ac:dyDescent="0.25"/>
    <row r="2274" ht="17.25" customHeight="1" x14ac:dyDescent="0.25"/>
    <row r="2275" ht="17.25" customHeight="1" x14ac:dyDescent="0.25"/>
    <row r="2276" ht="17.25" customHeight="1" x14ac:dyDescent="0.25"/>
    <row r="2277" ht="17.25" customHeight="1" x14ac:dyDescent="0.25"/>
    <row r="2278" ht="17.25" customHeight="1" x14ac:dyDescent="0.25"/>
    <row r="2279" ht="17.25" customHeight="1" x14ac:dyDescent="0.25"/>
    <row r="2280" ht="17.25" customHeight="1" x14ac:dyDescent="0.25"/>
    <row r="2281" ht="17.25" customHeight="1" x14ac:dyDescent="0.25"/>
    <row r="2282" ht="17.25" customHeight="1" x14ac:dyDescent="0.25"/>
    <row r="2283" ht="17.25" customHeight="1" x14ac:dyDescent="0.25"/>
    <row r="2284" ht="17.25" customHeight="1" x14ac:dyDescent="0.25"/>
    <row r="2285" ht="17.25" customHeight="1" x14ac:dyDescent="0.25"/>
    <row r="2286" ht="17.25" customHeight="1" x14ac:dyDescent="0.25"/>
    <row r="2287" ht="17.25" customHeight="1" x14ac:dyDescent="0.25"/>
    <row r="2288" ht="17.25" customHeight="1" x14ac:dyDescent="0.25"/>
    <row r="2289" ht="17.25" customHeight="1" x14ac:dyDescent="0.25"/>
    <row r="2290" ht="17.25" customHeight="1" x14ac:dyDescent="0.25"/>
    <row r="2291" ht="17.25" customHeight="1" x14ac:dyDescent="0.25"/>
    <row r="2292" ht="17.25" customHeight="1" x14ac:dyDescent="0.25"/>
    <row r="2293" ht="17.25" customHeight="1" x14ac:dyDescent="0.25"/>
    <row r="2294" ht="17.25" customHeight="1" x14ac:dyDescent="0.25"/>
    <row r="2295" ht="17.25" customHeight="1" x14ac:dyDescent="0.25"/>
    <row r="2296" ht="17.25" customHeight="1" x14ac:dyDescent="0.25"/>
    <row r="2297" ht="17.25" customHeight="1" x14ac:dyDescent="0.25"/>
    <row r="2298" ht="17.25" customHeight="1" x14ac:dyDescent="0.25"/>
    <row r="2299" ht="17.25" customHeight="1" x14ac:dyDescent="0.25"/>
    <row r="2300" ht="17.25" customHeight="1" x14ac:dyDescent="0.25"/>
    <row r="2301" ht="17.25" customHeight="1" x14ac:dyDescent="0.25"/>
    <row r="2302" ht="17.25" customHeight="1" x14ac:dyDescent="0.25"/>
    <row r="2303" ht="17.25" customHeight="1" x14ac:dyDescent="0.25"/>
    <row r="2304" ht="17.25" customHeight="1" x14ac:dyDescent="0.25"/>
    <row r="2305" ht="17.25" customHeight="1" x14ac:dyDescent="0.25"/>
    <row r="2306" ht="17.25" customHeight="1" x14ac:dyDescent="0.25"/>
    <row r="2307" ht="17.25" customHeight="1" x14ac:dyDescent="0.25"/>
    <row r="2308" ht="17.25" customHeight="1" x14ac:dyDescent="0.25"/>
    <row r="2309" ht="17.25" customHeight="1" x14ac:dyDescent="0.25"/>
    <row r="2310" ht="17.25" customHeight="1" x14ac:dyDescent="0.25"/>
    <row r="2311" ht="17.25" customHeight="1" x14ac:dyDescent="0.25"/>
    <row r="2312" ht="17.25" customHeight="1" x14ac:dyDescent="0.25"/>
    <row r="2313" ht="17.25" customHeight="1" x14ac:dyDescent="0.25"/>
    <row r="2314" ht="17.25" customHeight="1" x14ac:dyDescent="0.25"/>
    <row r="2315" ht="17.25" customHeight="1" x14ac:dyDescent="0.25"/>
    <row r="2316" ht="17.25" customHeight="1" x14ac:dyDescent="0.25"/>
    <row r="2317" ht="17.25" customHeight="1" x14ac:dyDescent="0.25"/>
    <row r="2318" ht="17.25" customHeight="1" x14ac:dyDescent="0.25"/>
    <row r="2319" ht="17.25" customHeight="1" x14ac:dyDescent="0.25"/>
    <row r="2320" ht="17.25" customHeight="1" x14ac:dyDescent="0.25"/>
    <row r="2321" ht="17.25" customHeight="1" x14ac:dyDescent="0.25"/>
    <row r="2322" ht="17.25" customHeight="1" x14ac:dyDescent="0.25"/>
    <row r="2323" ht="17.25" customHeight="1" x14ac:dyDescent="0.25"/>
    <row r="2324" ht="17.25" customHeight="1" x14ac:dyDescent="0.25"/>
    <row r="2325" ht="17.25" customHeight="1" x14ac:dyDescent="0.25"/>
    <row r="2326" ht="17.25" customHeight="1" x14ac:dyDescent="0.25"/>
    <row r="2327" ht="17.25" customHeight="1" x14ac:dyDescent="0.25"/>
    <row r="2328" ht="17.25" customHeight="1" x14ac:dyDescent="0.25"/>
    <row r="2329" ht="17.25" customHeight="1" x14ac:dyDescent="0.25"/>
    <row r="2330" ht="17.25" customHeight="1" x14ac:dyDescent="0.25"/>
    <row r="2331" ht="17.25" customHeight="1" x14ac:dyDescent="0.25"/>
    <row r="2332" ht="17.25" customHeight="1" x14ac:dyDescent="0.25"/>
    <row r="2333" ht="17.25" customHeight="1" x14ac:dyDescent="0.25"/>
    <row r="2334" ht="17.25" customHeight="1" x14ac:dyDescent="0.25"/>
    <row r="2335" ht="17.25" customHeight="1" x14ac:dyDescent="0.25"/>
    <row r="2336" ht="17.25" customHeight="1" x14ac:dyDescent="0.25"/>
    <row r="2337" ht="17.25" customHeight="1" x14ac:dyDescent="0.25"/>
    <row r="2338" ht="17.25" customHeight="1" x14ac:dyDescent="0.25"/>
    <row r="2339" ht="17.25" customHeight="1" x14ac:dyDescent="0.25"/>
    <row r="2340" ht="17.25" customHeight="1" x14ac:dyDescent="0.25"/>
    <row r="2341" ht="17.25" customHeight="1" x14ac:dyDescent="0.25"/>
    <row r="2342" ht="17.25" customHeight="1" x14ac:dyDescent="0.25"/>
    <row r="2343" ht="17.25" customHeight="1" x14ac:dyDescent="0.25"/>
    <row r="2344" ht="17.25" customHeight="1" x14ac:dyDescent="0.25"/>
    <row r="2345" ht="17.25" customHeight="1" x14ac:dyDescent="0.25"/>
    <row r="2346" ht="17.25" customHeight="1" x14ac:dyDescent="0.25"/>
    <row r="2347" ht="17.25" customHeight="1" x14ac:dyDescent="0.25"/>
    <row r="2348" ht="17.25" customHeight="1" x14ac:dyDescent="0.25"/>
    <row r="2349" ht="17.25" customHeight="1" x14ac:dyDescent="0.25"/>
    <row r="2350" ht="17.25" customHeight="1" x14ac:dyDescent="0.25"/>
    <row r="2351" ht="17.25" customHeight="1" x14ac:dyDescent="0.25"/>
    <row r="2352" ht="17.25" customHeight="1" x14ac:dyDescent="0.25"/>
    <row r="2353" ht="17.25" customHeight="1" x14ac:dyDescent="0.25"/>
    <row r="2354" ht="17.25" customHeight="1" x14ac:dyDescent="0.25"/>
    <row r="2355" ht="17.25" customHeight="1" x14ac:dyDescent="0.25"/>
    <row r="2356" ht="17.25" customHeight="1" x14ac:dyDescent="0.25"/>
    <row r="2357" ht="17.25" customHeight="1" x14ac:dyDescent="0.25"/>
    <row r="2358" ht="17.25" customHeight="1" x14ac:dyDescent="0.25"/>
    <row r="2359" ht="17.25" customHeight="1" x14ac:dyDescent="0.25"/>
    <row r="2360" ht="17.25" customHeight="1" x14ac:dyDescent="0.25"/>
    <row r="2361" ht="17.25" customHeight="1" x14ac:dyDescent="0.25"/>
    <row r="2362" ht="17.25" customHeight="1" x14ac:dyDescent="0.25"/>
    <row r="2363" ht="17.25" customHeight="1" x14ac:dyDescent="0.25"/>
    <row r="2364" ht="17.25" customHeight="1" x14ac:dyDescent="0.25"/>
    <row r="2365" ht="17.25" customHeight="1" x14ac:dyDescent="0.25"/>
    <row r="2366" ht="17.25" customHeight="1" x14ac:dyDescent="0.25"/>
    <row r="2367" ht="17.25" customHeight="1" x14ac:dyDescent="0.25"/>
    <row r="2368" ht="17.25" customHeight="1" x14ac:dyDescent="0.25"/>
    <row r="2369" ht="17.25" customHeight="1" x14ac:dyDescent="0.25"/>
    <row r="2370" ht="17.25" customHeight="1" x14ac:dyDescent="0.25"/>
    <row r="2371" ht="17.25" customHeight="1" x14ac:dyDescent="0.25"/>
    <row r="2372" ht="17.25" customHeight="1" x14ac:dyDescent="0.25"/>
    <row r="2373" ht="17.25" customHeight="1" x14ac:dyDescent="0.25"/>
    <row r="2374" ht="17.25" customHeight="1" x14ac:dyDescent="0.25"/>
    <row r="2375" ht="17.25" customHeight="1" x14ac:dyDescent="0.25"/>
    <row r="2376" ht="17.25" customHeight="1" x14ac:dyDescent="0.25"/>
    <row r="2377" ht="17.25" customHeight="1" x14ac:dyDescent="0.25"/>
    <row r="2378" ht="17.25" customHeight="1" x14ac:dyDescent="0.25"/>
    <row r="2379" ht="17.25" customHeight="1" x14ac:dyDescent="0.25"/>
    <row r="2380" ht="17.25" customHeight="1" x14ac:dyDescent="0.25"/>
    <row r="2381" ht="17.25" customHeight="1" x14ac:dyDescent="0.25"/>
    <row r="2382" ht="17.25" customHeight="1" x14ac:dyDescent="0.25"/>
    <row r="2383" ht="17.25" customHeight="1" x14ac:dyDescent="0.25"/>
    <row r="2384" ht="17.25" customHeight="1" x14ac:dyDescent="0.25"/>
    <row r="2385" ht="17.25" customHeight="1" x14ac:dyDescent="0.25"/>
    <row r="2386" ht="17.25" customHeight="1" x14ac:dyDescent="0.25"/>
    <row r="2387" ht="17.25" customHeight="1" x14ac:dyDescent="0.25"/>
    <row r="2388" ht="17.25" customHeight="1" x14ac:dyDescent="0.25"/>
    <row r="2389" ht="17.25" customHeight="1" x14ac:dyDescent="0.25"/>
    <row r="2390" ht="17.25" customHeight="1" x14ac:dyDescent="0.25"/>
    <row r="2391" ht="17.25" customHeight="1" x14ac:dyDescent="0.25"/>
    <row r="2392" ht="17.25" customHeight="1" x14ac:dyDescent="0.25"/>
    <row r="2393" ht="17.25" customHeight="1" x14ac:dyDescent="0.25"/>
    <row r="2394" ht="17.25" customHeight="1" x14ac:dyDescent="0.25"/>
    <row r="2395" ht="17.25" customHeight="1" x14ac:dyDescent="0.25"/>
    <row r="2396" ht="17.25" customHeight="1" x14ac:dyDescent="0.25"/>
    <row r="2397" ht="17.25" customHeight="1" x14ac:dyDescent="0.25"/>
    <row r="2398" ht="17.25" customHeight="1" x14ac:dyDescent="0.25"/>
    <row r="2399" ht="17.25" customHeight="1" x14ac:dyDescent="0.25"/>
    <row r="2400" ht="17.25" customHeight="1" x14ac:dyDescent="0.25"/>
    <row r="2401" ht="17.25" customHeight="1" x14ac:dyDescent="0.25"/>
    <row r="2402" ht="17.25" customHeight="1" x14ac:dyDescent="0.25"/>
    <row r="2403" ht="17.25" customHeight="1" x14ac:dyDescent="0.25"/>
    <row r="2404" ht="17.25" customHeight="1" x14ac:dyDescent="0.25"/>
    <row r="2405" ht="17.25" customHeight="1" x14ac:dyDescent="0.25"/>
    <row r="2406" ht="17.25" customHeight="1" x14ac:dyDescent="0.25"/>
    <row r="2407" ht="17.25" customHeight="1" x14ac:dyDescent="0.25"/>
    <row r="2408" ht="17.25" customHeight="1" x14ac:dyDescent="0.25"/>
    <row r="2409" ht="17.25" customHeight="1" x14ac:dyDescent="0.25"/>
    <row r="2410" ht="17.25" customHeight="1" x14ac:dyDescent="0.25"/>
    <row r="2411" ht="17.25" customHeight="1" x14ac:dyDescent="0.25"/>
    <row r="2412" ht="17.25" customHeight="1" x14ac:dyDescent="0.25"/>
    <row r="2413" ht="17.25" customHeight="1" x14ac:dyDescent="0.25"/>
    <row r="2414" ht="17.25" customHeight="1" x14ac:dyDescent="0.25"/>
    <row r="2415" ht="17.25" customHeight="1" x14ac:dyDescent="0.25"/>
    <row r="2416" ht="17.25" customHeight="1" x14ac:dyDescent="0.25"/>
    <row r="2417" ht="17.25" customHeight="1" x14ac:dyDescent="0.25"/>
    <row r="2418" ht="17.25" customHeight="1" x14ac:dyDescent="0.25"/>
    <row r="2419" ht="17.25" customHeight="1" x14ac:dyDescent="0.25"/>
    <row r="2420" ht="17.25" customHeight="1" x14ac:dyDescent="0.25"/>
    <row r="2421" ht="17.25" customHeight="1" x14ac:dyDescent="0.25"/>
    <row r="2422" ht="17.25" customHeight="1" x14ac:dyDescent="0.25"/>
    <row r="2423" ht="17.25" customHeight="1" x14ac:dyDescent="0.25"/>
    <row r="2424" ht="17.25" customHeight="1" x14ac:dyDescent="0.25"/>
    <row r="2425" ht="17.25" customHeight="1" x14ac:dyDescent="0.25"/>
    <row r="2426" ht="17.25" customHeight="1" x14ac:dyDescent="0.25"/>
    <row r="2427" ht="17.25" customHeight="1" x14ac:dyDescent="0.25"/>
    <row r="2428" ht="17.25" customHeight="1" x14ac:dyDescent="0.25"/>
    <row r="2429" ht="17.25" customHeight="1" x14ac:dyDescent="0.25"/>
    <row r="2430" ht="17.25" customHeight="1" x14ac:dyDescent="0.25"/>
    <row r="2431" ht="17.25" customHeight="1" x14ac:dyDescent="0.25"/>
    <row r="2432" ht="17.25" customHeight="1" x14ac:dyDescent="0.25"/>
    <row r="2433" ht="17.25" customHeight="1" x14ac:dyDescent="0.25"/>
    <row r="2434" ht="17.25" customHeight="1" x14ac:dyDescent="0.25"/>
    <row r="2435" ht="17.25" customHeight="1" x14ac:dyDescent="0.25"/>
    <row r="2436" ht="17.25" customHeight="1" x14ac:dyDescent="0.25"/>
    <row r="2437" ht="17.25" customHeight="1" x14ac:dyDescent="0.25"/>
    <row r="2438" ht="17.25" customHeight="1" x14ac:dyDescent="0.25"/>
    <row r="2439" ht="17.25" customHeight="1" x14ac:dyDescent="0.25"/>
    <row r="2440" ht="17.25" customHeight="1" x14ac:dyDescent="0.25"/>
    <row r="2441" ht="17.25" customHeight="1" x14ac:dyDescent="0.25"/>
    <row r="2442" ht="17.25" customHeight="1" x14ac:dyDescent="0.25"/>
    <row r="2443" ht="17.25" customHeight="1" x14ac:dyDescent="0.25"/>
    <row r="2444" ht="17.25" customHeight="1" x14ac:dyDescent="0.25"/>
    <row r="2445" ht="17.25" customHeight="1" x14ac:dyDescent="0.25"/>
    <row r="2446" ht="17.25" customHeight="1" x14ac:dyDescent="0.25"/>
    <row r="2447" ht="17.25" customHeight="1" x14ac:dyDescent="0.25"/>
    <row r="2448" ht="17.25" customHeight="1" x14ac:dyDescent="0.25"/>
    <row r="2449" ht="17.25" customHeight="1" x14ac:dyDescent="0.25"/>
    <row r="2450" ht="17.25" customHeight="1" x14ac:dyDescent="0.25"/>
    <row r="2451" ht="17.25" customHeight="1" x14ac:dyDescent="0.25"/>
    <row r="2452" ht="17.25" customHeight="1" x14ac:dyDescent="0.25"/>
    <row r="2453" ht="17.25" customHeight="1" x14ac:dyDescent="0.25"/>
    <row r="2454" ht="17.25" customHeight="1" x14ac:dyDescent="0.25"/>
    <row r="2455" ht="17.25" customHeight="1" x14ac:dyDescent="0.25"/>
    <row r="2456" ht="17.25" customHeight="1" x14ac:dyDescent="0.25"/>
    <row r="2457" ht="17.25" customHeight="1" x14ac:dyDescent="0.25"/>
    <row r="2458" ht="17.25" customHeight="1" x14ac:dyDescent="0.25"/>
    <row r="2459" ht="17.25" customHeight="1" x14ac:dyDescent="0.25"/>
    <row r="2460" ht="17.25" customHeight="1" x14ac:dyDescent="0.25"/>
    <row r="2461" ht="17.25" customHeight="1" x14ac:dyDescent="0.25"/>
    <row r="2462" ht="17.25" customHeight="1" x14ac:dyDescent="0.25"/>
    <row r="2463" ht="17.25" customHeight="1" x14ac:dyDescent="0.25"/>
    <row r="2464" ht="17.25" customHeight="1" x14ac:dyDescent="0.25"/>
    <row r="2465" ht="17.25" customHeight="1" x14ac:dyDescent="0.25"/>
    <row r="2466" ht="17.25" customHeight="1" x14ac:dyDescent="0.25"/>
    <row r="2467" ht="17.25" customHeight="1" x14ac:dyDescent="0.25"/>
    <row r="2468" ht="17.25" customHeight="1" x14ac:dyDescent="0.25"/>
    <row r="2469" ht="17.25" customHeight="1" x14ac:dyDescent="0.25"/>
    <row r="2470" ht="17.25" customHeight="1" x14ac:dyDescent="0.25"/>
    <row r="2471" ht="17.25" customHeight="1" x14ac:dyDescent="0.25"/>
    <row r="2472" ht="17.25" customHeight="1" x14ac:dyDescent="0.25"/>
    <row r="2473" ht="17.25" customHeight="1" x14ac:dyDescent="0.25"/>
    <row r="2474" ht="17.25" customHeight="1" x14ac:dyDescent="0.25"/>
    <row r="2475" ht="17.25" customHeight="1" x14ac:dyDescent="0.25"/>
    <row r="2476" ht="17.25" customHeight="1" x14ac:dyDescent="0.25"/>
    <row r="2477" ht="17.25" customHeight="1" x14ac:dyDescent="0.25"/>
    <row r="2478" ht="17.25" customHeight="1" x14ac:dyDescent="0.25"/>
    <row r="2479" ht="17.25" customHeight="1" x14ac:dyDescent="0.25"/>
    <row r="2480" ht="17.25" customHeight="1" x14ac:dyDescent="0.25"/>
    <row r="2481" ht="17.25" customHeight="1" x14ac:dyDescent="0.25"/>
    <row r="2482" ht="17.25" customHeight="1" x14ac:dyDescent="0.25"/>
    <row r="2483" ht="17.25" customHeight="1" x14ac:dyDescent="0.25"/>
    <row r="2484" ht="17.25" customHeight="1" x14ac:dyDescent="0.25"/>
    <row r="2485" ht="17.25" customHeight="1" x14ac:dyDescent="0.25"/>
    <row r="2486" ht="17.25" customHeight="1" x14ac:dyDescent="0.25"/>
    <row r="2487" ht="17.25" customHeight="1" x14ac:dyDescent="0.25"/>
    <row r="2488" ht="17.25" customHeight="1" x14ac:dyDescent="0.25"/>
    <row r="2489" ht="17.25" customHeight="1" x14ac:dyDescent="0.25"/>
    <row r="2490" ht="17.25" customHeight="1" x14ac:dyDescent="0.25"/>
    <row r="2491" ht="17.25" customHeight="1" x14ac:dyDescent="0.25"/>
    <row r="2492" ht="17.25" customHeight="1" x14ac:dyDescent="0.25"/>
    <row r="2493" ht="17.25" customHeight="1" x14ac:dyDescent="0.25"/>
    <row r="2494" ht="17.25" customHeight="1" x14ac:dyDescent="0.25"/>
    <row r="2495" ht="17.25" customHeight="1" x14ac:dyDescent="0.25"/>
    <row r="2496" ht="17.25" customHeight="1" x14ac:dyDescent="0.25"/>
    <row r="2497" ht="17.25" customHeight="1" x14ac:dyDescent="0.25"/>
    <row r="2498" ht="17.25" customHeight="1" x14ac:dyDescent="0.25"/>
    <row r="2499" ht="17.25" customHeight="1" x14ac:dyDescent="0.25"/>
    <row r="2500" ht="17.25" customHeight="1" x14ac:dyDescent="0.25"/>
    <row r="2501" ht="17.25" customHeight="1" x14ac:dyDescent="0.25"/>
    <row r="2502" ht="17.25" customHeight="1" x14ac:dyDescent="0.25"/>
    <row r="2503" ht="17.25" customHeight="1" x14ac:dyDescent="0.25"/>
    <row r="2504" ht="17.25" customHeight="1" x14ac:dyDescent="0.25"/>
    <row r="2505" ht="17.25" customHeight="1" x14ac:dyDescent="0.25"/>
    <row r="2506" ht="17.25" customHeight="1" x14ac:dyDescent="0.25"/>
    <row r="2507" ht="17.25" customHeight="1" x14ac:dyDescent="0.25"/>
    <row r="2508" ht="17.25" customHeight="1" x14ac:dyDescent="0.25"/>
    <row r="2509" ht="17.25" customHeight="1" x14ac:dyDescent="0.25"/>
    <row r="2510" ht="17.25" customHeight="1" x14ac:dyDescent="0.25"/>
    <row r="2511" ht="17.25" customHeight="1" x14ac:dyDescent="0.25"/>
    <row r="2512" ht="17.25" customHeight="1" x14ac:dyDescent="0.25"/>
    <row r="2513" ht="17.25" customHeight="1" x14ac:dyDescent="0.25"/>
    <row r="2514" ht="17.25" customHeight="1" x14ac:dyDescent="0.25"/>
    <row r="2515" ht="17.25" customHeight="1" x14ac:dyDescent="0.25"/>
    <row r="2516" ht="17.25" customHeight="1" x14ac:dyDescent="0.25"/>
  </sheetData>
  <sheetProtection selectLockedCells="1" selectUnlockedCells="1"/>
  <phoneticPr fontId="4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6B4434636EFF4419A5B7C719D1B4B2D" ma:contentTypeVersion="5" ma:contentTypeDescription="إنشاء مستند جديد." ma:contentTypeScope="" ma:versionID="b2b61151508518f1f506024fa6b12e52">
  <xsd:schema xmlns:xsd="http://www.w3.org/2001/XMLSchema" xmlns:xs="http://www.w3.org/2001/XMLSchema" xmlns:p="http://schemas.microsoft.com/office/2006/metadata/properties" xmlns:ns2="e73bc8ed-f0d8-4823-aee5-bc4818d47bf9" targetNamespace="http://schemas.microsoft.com/office/2006/metadata/properties" ma:root="true" ma:fieldsID="641c6ad4107f4c934643b9ab1929e947" ns2:_="">
    <xsd:import namespace="e73bc8ed-f0d8-4823-aee5-bc4818d47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bc8ed-f0d8-4823-aee5-bc4818d47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D1325-993B-443B-BA78-93B47C4390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5CC843-E6B9-4B54-BF13-71F01A4C3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8C0C33-E4D7-4BDB-8CCC-BAE1392C3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bc8ed-f0d8-4823-aee5-bc4818d47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</vt:lpstr>
      <vt:lpstr>إدخال البيانات</vt:lpstr>
      <vt:lpstr>إختيار المقررات</vt:lpstr>
      <vt:lpstr>الإستمارة</vt:lpstr>
      <vt:lpstr>LAW-23-24-f2</vt:lpstr>
      <vt:lpstr>ورقة4</vt:lpstr>
      <vt:lpstr>ورقة2</vt:lpstr>
      <vt:lpstr>الإستمارة!Print_Area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hamdash</dc:creator>
  <cp:keywords/>
  <dc:description/>
  <cp:lastModifiedBy>lenovo-lap</cp:lastModifiedBy>
  <cp:revision/>
  <cp:lastPrinted>2024-01-12T22:37:24Z</cp:lastPrinted>
  <dcterms:created xsi:type="dcterms:W3CDTF">2015-06-05T18:17:20Z</dcterms:created>
  <dcterms:modified xsi:type="dcterms:W3CDTF">2024-07-17T07:56:24Z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0x010100C6B4434636EFF4419A5B7C719D1B4B2D</vt:lpwstr>
  </property>
</Properties>
</file>