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-lap\Desktop\استمارات تسجيل ف2 للعام 2023-2024\دراسات قانونية\"/>
    </mc:Choice>
  </mc:AlternateContent>
  <xr:revisionPtr revIDLastSave="0" documentId="13_ncr:1_{81FB683D-8381-452C-A4D4-03FC5B645B77}" xr6:coauthVersionLast="47" xr6:coauthVersionMax="47" xr10:uidLastSave="{00000000-0000-0000-0000-000000000000}"/>
  <workbookProtection workbookAlgorithmName="SHA-512" workbookHashValue="3CAuCHmIuB8TP6xEoV3WAiBfHIktOxhV3guerOaHANJFABNBeBg4vPwOGjqU6m5XvyMo+wqr/MmOJf/DjZLpwg==" workbookSaltValue="2KPY5iOM6ZdOpUBYlbA4TQ==" workbookSpinCount="100000" lockStructure="1"/>
  <bookViews>
    <workbookView xWindow="-108" yWindow="-108" windowWidth="23256" windowHeight="12576" xr2:uid="{00000000-000D-0000-FFFF-FFFF00000000}"/>
  </bookViews>
  <sheets>
    <sheet name="تعليمات" sheetId="13" r:id="rId1"/>
    <sheet name="إدخال البيانات" sheetId="7" r:id="rId2"/>
    <sheet name="إختيار المقررات" sheetId="5" r:id="rId3"/>
    <sheet name="الإستمارة" sheetId="11" r:id="rId4"/>
    <sheet name="LAW-23-24-f2" sheetId="2" r:id="rId5"/>
    <sheet name="ورقة4" sheetId="10" state="hidden" r:id="rId6"/>
    <sheet name="ورقة2" sheetId="4" state="hidden" r:id="rId7"/>
  </sheets>
  <definedNames>
    <definedName name="_xlnm._FilterDatabase" localSheetId="1" hidden="1">'إدخال البيانات'!$L$19:$L$31</definedName>
    <definedName name="_xlnm._FilterDatabase" localSheetId="6" hidden="1">ورقة2!$A$2:$AH$9312</definedName>
    <definedName name="_xlnm._FilterDatabase" localSheetId="5" hidden="1">ورقة4!$A$2:$BD$8682</definedName>
    <definedName name="_xlnm.Print_Area" localSheetId="3">الإستمارة!$A$1:$S$51</definedName>
    <definedName name="RowN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3" i="5" l="1"/>
  <c r="BM62" i="5" s="1"/>
  <c r="A2" i="7" l="1"/>
  <c r="AC20" i="5" s="1"/>
  <c r="G10" i="7"/>
  <c r="F10" i="7"/>
  <c r="E10" i="7"/>
  <c r="D10" i="7"/>
  <c r="C10" i="7"/>
  <c r="B10" i="7"/>
  <c r="A10" i="7"/>
  <c r="F7" i="7"/>
  <c r="E7" i="7"/>
  <c r="D7" i="7"/>
  <c r="C7" i="7"/>
  <c r="B7" i="7"/>
  <c r="A7" i="7"/>
  <c r="D1" i="7"/>
  <c r="EU5" i="2"/>
  <c r="V4" i="5" l="1"/>
  <c r="AB4" i="5"/>
  <c r="N5" i="2" s="1"/>
  <c r="AH4" i="5"/>
  <c r="P4" i="5"/>
  <c r="J4" i="5"/>
  <c r="D4" i="5"/>
  <c r="D3" i="5"/>
  <c r="J3" i="5"/>
  <c r="AH1" i="5"/>
  <c r="AB1" i="5"/>
  <c r="J2" i="5"/>
  <c r="P2" i="5"/>
  <c r="V2" i="5"/>
  <c r="AB2" i="5"/>
  <c r="V3" i="5" l="1"/>
  <c r="AH3" i="5"/>
  <c r="AB3" i="5"/>
  <c r="P3" i="5"/>
  <c r="Y23" i="11"/>
  <c r="Y24" i="11"/>
  <c r="Y25" i="11"/>
  <c r="Y26" i="11"/>
  <c r="Y27" i="11"/>
  <c r="Y28" i="11"/>
  <c r="Y29" i="11"/>
  <c r="U3" i="11"/>
  <c r="U11" i="5"/>
  <c r="BM34" i="5" s="1"/>
  <c r="U12" i="5"/>
  <c r="CP4" i="2" s="1"/>
  <c r="U10" i="5"/>
  <c r="O2" i="10" s="1"/>
  <c r="BN62" i="5"/>
  <c r="BN48" i="5"/>
  <c r="BN34" i="5"/>
  <c r="BN19" i="5"/>
  <c r="AN2" i="10" l="1"/>
  <c r="BM48" i="5"/>
  <c r="AB2" i="10"/>
  <c r="BR4" i="2"/>
  <c r="BM19" i="5"/>
  <c r="AR4" i="2"/>
  <c r="DN4" i="2"/>
  <c r="AZ2" i="10"/>
  <c r="B23" i="11" l="1"/>
  <c r="EJ5" i="2"/>
  <c r="DY5" i="2"/>
  <c r="DS5" i="2"/>
  <c r="D1" i="5"/>
  <c r="D2" i="5" s="1"/>
  <c r="A36" i="5" l="1"/>
  <c r="A28" i="5"/>
  <c r="BR58" i="5"/>
  <c r="BR50" i="5"/>
  <c r="BR42" i="5"/>
  <c r="BR34" i="5"/>
  <c r="BR26" i="5"/>
  <c r="BR18" i="5"/>
  <c r="BR10" i="5"/>
  <c r="A35" i="5"/>
  <c r="A27" i="5"/>
  <c r="BR57" i="5"/>
  <c r="BR49" i="5"/>
  <c r="BR41" i="5"/>
  <c r="BR33" i="5"/>
  <c r="BR25" i="5"/>
  <c r="BR17" i="5"/>
  <c r="BR9" i="5"/>
  <c r="BR62" i="5"/>
  <c r="BR54" i="5"/>
  <c r="BR38" i="5"/>
  <c r="BR22" i="5"/>
  <c r="A31" i="5"/>
  <c r="BR45" i="5"/>
  <c r="BR29" i="5"/>
  <c r="BI5" i="2" s="1"/>
  <c r="BR13" i="5"/>
  <c r="BR60" i="5"/>
  <c r="BR52" i="5"/>
  <c r="BR36" i="5"/>
  <c r="BU5" i="2" s="1"/>
  <c r="BR28" i="5"/>
  <c r="BR20" i="5"/>
  <c r="BR59" i="5"/>
  <c r="BR43" i="5"/>
  <c r="BR19" i="5"/>
  <c r="A34" i="5"/>
  <c r="BR56" i="5"/>
  <c r="BR48" i="5"/>
  <c r="BR40" i="5"/>
  <c r="BR32" i="5"/>
  <c r="BR24" i="5"/>
  <c r="BR16" i="5"/>
  <c r="BR8" i="5"/>
  <c r="A33" i="5"/>
  <c r="BR55" i="5"/>
  <c r="BR47" i="5"/>
  <c r="BR39" i="5"/>
  <c r="BR31" i="5"/>
  <c r="BR23" i="5"/>
  <c r="BR15" i="5"/>
  <c r="BR7" i="5"/>
  <c r="A32" i="5"/>
  <c r="BR46" i="5"/>
  <c r="BR30" i="5"/>
  <c r="BR14" i="5"/>
  <c r="AI5" i="2" s="1"/>
  <c r="BR6" i="5"/>
  <c r="BR61" i="5"/>
  <c r="BR53" i="5"/>
  <c r="BR37" i="5"/>
  <c r="BR21" i="5"/>
  <c r="AU5" i="2" s="1"/>
  <c r="A30" i="5"/>
  <c r="BR44" i="5"/>
  <c r="BR12" i="5"/>
  <c r="A29" i="5"/>
  <c r="BR51" i="5"/>
  <c r="BR35" i="5"/>
  <c r="BR27" i="5"/>
  <c r="BR11" i="5"/>
  <c r="J7" i="5"/>
  <c r="AB5" i="5"/>
  <c r="P5" i="5"/>
  <c r="V5" i="5"/>
  <c r="AH11" i="5"/>
  <c r="I6" i="11"/>
  <c r="Z14" i="11" s="1"/>
  <c r="Y14" i="11" s="1"/>
  <c r="O6" i="11"/>
  <c r="Z15" i="11" s="1"/>
  <c r="Y15" i="11" s="1"/>
  <c r="D6" i="11"/>
  <c r="Z13" i="11" s="1"/>
  <c r="Y13" i="11" s="1"/>
  <c r="D2" i="11"/>
  <c r="D5" i="11"/>
  <c r="Z10" i="11" s="1"/>
  <c r="Y10" i="11" s="1"/>
  <c r="O3" i="11"/>
  <c r="Z6" i="11" s="1"/>
  <c r="Y6" i="11" s="1"/>
  <c r="D4" i="11"/>
  <c r="Z7" i="11" s="1"/>
  <c r="Y7" i="11" s="1"/>
  <c r="V1" i="5"/>
  <c r="I3" i="11" s="1"/>
  <c r="Z5" i="11" s="1"/>
  <c r="Y5" i="11" s="1"/>
  <c r="P1" i="5"/>
  <c r="J1" i="5"/>
  <c r="O2" i="11" s="1"/>
  <c r="Z3" i="11" s="1"/>
  <c r="I5" i="11"/>
  <c r="Z11" i="11" s="1"/>
  <c r="Y11" i="11" s="1"/>
  <c r="D3" i="11" l="1"/>
  <c r="Z4" i="11" s="1"/>
  <c r="Y4" i="11" s="1"/>
  <c r="C5" i="2"/>
  <c r="U20" i="5"/>
  <c r="V20" i="5" s="1"/>
  <c r="U19" i="5"/>
  <c r="V19" i="5" s="1"/>
  <c r="U23" i="5"/>
  <c r="V23" i="5" s="1"/>
  <c r="U25" i="5"/>
  <c r="V25" i="5" s="1"/>
  <c r="ER5" i="2" s="1"/>
  <c r="U21" i="5"/>
  <c r="V21" i="5" s="1"/>
  <c r="U22" i="5"/>
  <c r="V22" i="5" s="1"/>
  <c r="U24" i="5"/>
  <c r="V24" i="5" s="1"/>
  <c r="EQ5" i="2" s="1"/>
  <c r="U26" i="5"/>
  <c r="V26" i="5" s="1"/>
  <c r="ES5" i="2" s="1"/>
  <c r="U27" i="5"/>
  <c r="V27" i="5" s="1"/>
  <c r="ET5" i="2" s="1"/>
  <c r="BT34" i="5"/>
  <c r="BS34" i="5"/>
  <c r="BS5" i="2"/>
  <c r="BT33" i="5"/>
  <c r="BQ5" i="2"/>
  <c r="BS33" i="5"/>
  <c r="AG5" i="2"/>
  <c r="BS12" i="5"/>
  <c r="BT12" i="5"/>
  <c r="CW5" i="2"/>
  <c r="BT52" i="5"/>
  <c r="BS52" i="5"/>
  <c r="BC5" i="2"/>
  <c r="BS25" i="5"/>
  <c r="BT25" i="5"/>
  <c r="CU5" i="2"/>
  <c r="BS51" i="5"/>
  <c r="BT51" i="5"/>
  <c r="BG5" i="2"/>
  <c r="BT27" i="5"/>
  <c r="BS27" i="5"/>
  <c r="AA5" i="2"/>
  <c r="BS9" i="5"/>
  <c r="BT9" i="5"/>
  <c r="CK5" i="2"/>
  <c r="BS45" i="5"/>
  <c r="BT45" i="5"/>
  <c r="AE5" i="2"/>
  <c r="BT11" i="5"/>
  <c r="BS11" i="5"/>
  <c r="BA5" i="2"/>
  <c r="BS24" i="5"/>
  <c r="BT24" i="5"/>
  <c r="DI5" i="2"/>
  <c r="BT59" i="5"/>
  <c r="BS59" i="5"/>
  <c r="CO5" i="2"/>
  <c r="BT47" i="5"/>
  <c r="BS47" i="5"/>
  <c r="DK5" i="2"/>
  <c r="BT60" i="5"/>
  <c r="BS60" i="5"/>
  <c r="DG5" i="2"/>
  <c r="BS58" i="5"/>
  <c r="BT58" i="5"/>
  <c r="AC5" i="2"/>
  <c r="BS10" i="5"/>
  <c r="BT10" i="5"/>
  <c r="DA5" i="2"/>
  <c r="BS54" i="5"/>
  <c r="BT54" i="5"/>
  <c r="BW5" i="2"/>
  <c r="BT37" i="5"/>
  <c r="BS37" i="5"/>
  <c r="CS5" i="2"/>
  <c r="BT50" i="5"/>
  <c r="BS50" i="5"/>
  <c r="AM5" i="2"/>
  <c r="BT16" i="5"/>
  <c r="BS16" i="5"/>
  <c r="CG5" i="2"/>
  <c r="BT43" i="5"/>
  <c r="BS43" i="5"/>
  <c r="CA5" i="2"/>
  <c r="BS39" i="5"/>
  <c r="BT39" i="5"/>
  <c r="BM5" i="2"/>
  <c r="BS31" i="5"/>
  <c r="BT31" i="5"/>
  <c r="AY5" i="2"/>
  <c r="BT23" i="5"/>
  <c r="BS23" i="5"/>
  <c r="AK5" i="2"/>
  <c r="BS15" i="5"/>
  <c r="BT15" i="5"/>
  <c r="W5" i="2"/>
  <c r="BS7" i="5"/>
  <c r="BT7" i="5"/>
  <c r="U5" i="2"/>
  <c r="BS6" i="5"/>
  <c r="BT6" i="5"/>
  <c r="DE5" i="2"/>
  <c r="BT57" i="5"/>
  <c r="BS57" i="5"/>
  <c r="CM5" i="2"/>
  <c r="BS46" i="5"/>
  <c r="BT46" i="5"/>
  <c r="Y5" i="2"/>
  <c r="BT8" i="5"/>
  <c r="BS8" i="5"/>
  <c r="BS19" i="5"/>
  <c r="AS5" i="2"/>
  <c r="BT19" i="5"/>
  <c r="BY5" i="2"/>
  <c r="BS38" i="5"/>
  <c r="BT38" i="5"/>
  <c r="BE5" i="2"/>
  <c r="BS26" i="5"/>
  <c r="BT26" i="5"/>
  <c r="BS62" i="5"/>
  <c r="DO5" i="2"/>
  <c r="BT62" i="5"/>
  <c r="CE5" i="2"/>
  <c r="BT41" i="5"/>
  <c r="BS41" i="5"/>
  <c r="BK5" i="2"/>
  <c r="BT30" i="5"/>
  <c r="BS30" i="5"/>
  <c r="AW5" i="2"/>
  <c r="BS22" i="5"/>
  <c r="BT22" i="5"/>
  <c r="CQ5" i="2"/>
  <c r="BT48" i="5"/>
  <c r="BS48" i="5"/>
  <c r="AQ5" i="2"/>
  <c r="BT18" i="5"/>
  <c r="BS18" i="5"/>
  <c r="BT61" i="5"/>
  <c r="BS61" i="5"/>
  <c r="DM5" i="2"/>
  <c r="CC5" i="2"/>
  <c r="BT40" i="5"/>
  <c r="BS40" i="5"/>
  <c r="CI5" i="2"/>
  <c r="BS44" i="5"/>
  <c r="BT44" i="5"/>
  <c r="AO5" i="2"/>
  <c r="BS17" i="5"/>
  <c r="BT17" i="5"/>
  <c r="CY5" i="2"/>
  <c r="BT53" i="5"/>
  <c r="BS53" i="5"/>
  <c r="BO5" i="2"/>
  <c r="BT32" i="5"/>
  <c r="BS32" i="5"/>
  <c r="DC5" i="2"/>
  <c r="BS55" i="5"/>
  <c r="BT55" i="5"/>
  <c r="O5" i="11"/>
  <c r="Z12" i="11" s="1"/>
  <c r="Y12" i="11" s="1"/>
  <c r="AE26" i="11"/>
  <c r="EP5" i="2" l="1"/>
  <c r="EO5" i="2"/>
  <c r="EV5" i="2"/>
  <c r="I4" i="11"/>
  <c r="Z8" i="11" s="1"/>
  <c r="Y8" i="11" s="1"/>
  <c r="BT56" i="5"/>
  <c r="BT42" i="5"/>
  <c r="BS56" i="5"/>
  <c r="DR5" i="2"/>
  <c r="DQ5" i="2"/>
  <c r="DP5" i="2"/>
  <c r="J31" i="11" l="1"/>
  <c r="E27" i="11"/>
  <c r="V35" i="11"/>
  <c r="V33" i="11"/>
  <c r="V37" i="11"/>
  <c r="EL5" i="2" l="1"/>
  <c r="B36" i="11"/>
  <c r="EM5" i="2"/>
  <c r="EK5" i="2"/>
  <c r="EN5" i="2" l="1"/>
  <c r="G34" i="11"/>
  <c r="B35" i="11"/>
  <c r="G35" i="11"/>
  <c r="N27" i="11" l="1"/>
  <c r="K27" i="11"/>
  <c r="B34" i="11"/>
  <c r="K28" i="11"/>
  <c r="D7" i="11" l="1"/>
  <c r="Z16" i="11" s="1"/>
  <c r="Y16" i="11" s="1"/>
  <c r="I7" i="11"/>
  <c r="Z17" i="11" s="1"/>
  <c r="Y17" i="11" s="1"/>
  <c r="G8" i="11"/>
  <c r="Z19" i="11" s="1"/>
  <c r="Y19" i="11" s="1"/>
  <c r="BK12" i="5"/>
  <c r="BK18" i="5"/>
  <c r="BK25" i="5"/>
  <c r="BK31" i="5"/>
  <c r="BK37" i="5"/>
  <c r="L9" i="11" l="1"/>
  <c r="Z21" i="11" s="1"/>
  <c r="Y21" i="11" s="1"/>
  <c r="B8" i="11"/>
  <c r="Z20" i="11" s="1"/>
  <c r="Y20" i="11" s="1"/>
  <c r="EI5" i="2"/>
  <c r="EH5" i="2"/>
  <c r="EG5" i="2"/>
  <c r="AC3" i="5"/>
  <c r="AC4" i="5"/>
  <c r="D9" i="11"/>
  <c r="Z22" i="11" s="1"/>
  <c r="Y22" i="11" s="1"/>
  <c r="BK7" i="5" l="1"/>
  <c r="BK6" i="5"/>
  <c r="BK13" i="5"/>
  <c r="BT14" i="5" l="1"/>
  <c r="BT13" i="5" s="1"/>
  <c r="BT21" i="5"/>
  <c r="BT20" i="5" s="1"/>
  <c r="BT49" i="5"/>
  <c r="BT36" i="5"/>
  <c r="BT35" i="5" s="1"/>
  <c r="BT29" i="5"/>
  <c r="BT28" i="5" s="1"/>
  <c r="BK8" i="5"/>
  <c r="BK22" i="5"/>
  <c r="BK23" i="5"/>
  <c r="BK24" i="5"/>
  <c r="L8" i="11"/>
  <c r="Z18" i="11" s="1"/>
  <c r="Y18" i="11" s="1"/>
  <c r="BK40" i="5"/>
  <c r="BS42" i="5"/>
  <c r="BK43" i="5"/>
  <c r="BK46" i="5"/>
  <c r="BK38" i="5"/>
  <c r="BK9" i="5"/>
  <c r="BK10" i="5"/>
  <c r="BK11" i="5"/>
  <c r="BK48" i="5"/>
  <c r="BK49" i="5"/>
  <c r="BS49" i="5"/>
  <c r="BK50" i="5"/>
  <c r="BK51" i="5"/>
  <c r="BK52" i="5"/>
  <c r="BK39" i="5"/>
  <c r="BK42" i="5"/>
  <c r="BK45" i="5"/>
  <c r="BK14" i="5"/>
  <c r="BK15" i="5"/>
  <c r="BK16" i="5"/>
  <c r="BK17" i="5"/>
  <c r="BK19" i="5"/>
  <c r="BK20" i="5"/>
  <c r="BK21" i="5"/>
  <c r="BK32" i="5"/>
  <c r="BK41" i="5"/>
  <c r="BK44" i="5"/>
  <c r="BK47" i="5"/>
  <c r="BK33" i="5"/>
  <c r="BK34" i="5"/>
  <c r="BK35" i="5"/>
  <c r="BS36" i="5"/>
  <c r="BS35" i="5" s="1"/>
  <c r="BK36" i="5"/>
  <c r="BK26" i="5"/>
  <c r="BK27" i="5"/>
  <c r="BK28" i="5"/>
  <c r="BS29" i="5"/>
  <c r="BS28" i="5" s="1"/>
  <c r="BK29" i="5"/>
  <c r="BK30" i="5"/>
  <c r="BS14" i="5"/>
  <c r="BS13" i="5" s="1"/>
  <c r="BS21" i="5"/>
  <c r="BS20" i="5" s="1"/>
  <c r="A5" i="2"/>
  <c r="E40" i="11"/>
  <c r="E46" i="11" s="1"/>
  <c r="B1" i="11"/>
  <c r="M5" i="2"/>
  <c r="B5" i="2"/>
  <c r="BS5" i="5" l="1"/>
  <c r="BT5" i="5"/>
  <c r="G9" i="5" s="1"/>
  <c r="EF5" i="2"/>
  <c r="V18" i="5"/>
  <c r="B33" i="11" s="1"/>
  <c r="F5" i="2"/>
  <c r="Q5" i="2"/>
  <c r="D5" i="2"/>
  <c r="P5" i="2"/>
  <c r="W16" i="11"/>
  <c r="W18" i="11"/>
  <c r="W19" i="11"/>
  <c r="W24" i="11"/>
  <c r="W14" i="11"/>
  <c r="W17" i="11"/>
  <c r="W15" i="11"/>
  <c r="W20" i="11"/>
  <c r="W13" i="11"/>
  <c r="W12" i="11"/>
  <c r="W23" i="11"/>
  <c r="O5" i="2"/>
  <c r="M39" i="11"/>
  <c r="L45" i="11" s="1"/>
  <c r="J5" i="2" l="1"/>
  <c r="O4" i="11"/>
  <c r="Z9" i="11" s="1"/>
  <c r="Y9" i="11" s="1"/>
  <c r="I5" i="2"/>
  <c r="A22" i="5"/>
  <c r="B22" i="5" s="1"/>
  <c r="A21" i="5"/>
  <c r="B21" i="5" s="1"/>
  <c r="R5" i="2"/>
  <c r="E5" i="2"/>
  <c r="G5" i="2" l="1"/>
  <c r="L5" i="2"/>
  <c r="H5" i="2"/>
  <c r="K5" i="2"/>
  <c r="B40" i="11"/>
  <c r="B46" i="11" s="1"/>
  <c r="Y3" i="11"/>
  <c r="AA15" i="11" s="1"/>
  <c r="W3" i="11"/>
  <c r="H39" i="11"/>
  <c r="H45" i="11" s="1"/>
  <c r="AA11" i="11" l="1"/>
  <c r="AE11" i="11" s="1"/>
  <c r="AA13" i="11"/>
  <c r="AE13" i="11" s="1"/>
  <c r="AA18" i="11"/>
  <c r="AA20" i="11"/>
  <c r="AA10" i="11"/>
  <c r="AE10" i="11" s="1"/>
  <c r="AA7" i="11"/>
  <c r="AA16" i="11"/>
  <c r="AA21" i="11"/>
  <c r="AA8" i="11"/>
  <c r="AE8" i="11" s="1"/>
  <c r="AA12" i="11"/>
  <c r="AE12" i="11" s="1"/>
  <c r="AA14" i="11"/>
  <c r="AE14" i="11" s="1"/>
  <c r="AA17" i="11"/>
  <c r="AA19" i="11"/>
  <c r="AA9" i="11"/>
  <c r="AE9" i="11" s="1"/>
  <c r="AA4" i="11"/>
  <c r="AE4" i="11" s="1"/>
  <c r="G26" i="5"/>
  <c r="H26" i="5" s="1"/>
  <c r="J26" i="5" s="1"/>
  <c r="S26" i="5" s="1"/>
  <c r="F26" i="5" s="1"/>
  <c r="G12" i="5"/>
  <c r="H12" i="5" s="1"/>
  <c r="K12" i="5" s="1"/>
  <c r="G25" i="5"/>
  <c r="H25" i="5" s="1"/>
  <c r="J25" i="5" s="1"/>
  <c r="S25" i="5" s="1"/>
  <c r="F25" i="5" s="1"/>
  <c r="G33" i="5"/>
  <c r="H33" i="5" s="1"/>
  <c r="K33" i="5" s="1"/>
  <c r="G27" i="5"/>
  <c r="H27" i="5" s="1"/>
  <c r="K27" i="5" s="1"/>
  <c r="G20" i="5"/>
  <c r="H20" i="5" s="1"/>
  <c r="G18" i="5"/>
  <c r="H18" i="5" s="1"/>
  <c r="G31" i="5"/>
  <c r="H31" i="5" s="1"/>
  <c r="J31" i="5" s="1"/>
  <c r="S31" i="5" s="1"/>
  <c r="G30" i="5"/>
  <c r="H30" i="5" s="1"/>
  <c r="G29" i="5"/>
  <c r="H29" i="5" s="1"/>
  <c r="K29" i="5" s="1"/>
  <c r="G28" i="5"/>
  <c r="H28" i="5" s="1"/>
  <c r="G21" i="5"/>
  <c r="H21" i="5" s="1"/>
  <c r="G17" i="5"/>
  <c r="H17" i="5" s="1"/>
  <c r="K17" i="5" s="1"/>
  <c r="G32" i="5"/>
  <c r="H32" i="5" s="1"/>
  <c r="G24" i="5"/>
  <c r="H24" i="5" s="1"/>
  <c r="G19" i="5"/>
  <c r="H19" i="5" s="1"/>
  <c r="G11" i="5"/>
  <c r="H11" i="5" s="1"/>
  <c r="G13" i="5"/>
  <c r="H13" i="5" s="1"/>
  <c r="K13" i="5" s="1"/>
  <c r="G22" i="5"/>
  <c r="H22" i="5" s="1"/>
  <c r="G15" i="5"/>
  <c r="H15" i="5" s="1"/>
  <c r="J15" i="5" s="1"/>
  <c r="S15" i="5" s="1"/>
  <c r="F15" i="5" s="1"/>
  <c r="G34" i="5"/>
  <c r="H34" i="5" s="1"/>
  <c r="G16" i="5"/>
  <c r="H16" i="5" s="1"/>
  <c r="G23" i="5"/>
  <c r="H23" i="5" s="1"/>
  <c r="J23" i="5" s="1"/>
  <c r="S23" i="5" s="1"/>
  <c r="F23" i="5" s="1"/>
  <c r="G14" i="5"/>
  <c r="H14" i="5" s="1"/>
  <c r="J14" i="5" s="1"/>
  <c r="S14" i="5" s="1"/>
  <c r="F14" i="5" s="1"/>
  <c r="G10" i="5"/>
  <c r="H10" i="5" s="1"/>
  <c r="K9" i="5"/>
  <c r="J19" i="5" l="1"/>
  <c r="S19" i="5" s="1"/>
  <c r="F19" i="5" s="1"/>
  <c r="K19" i="5"/>
  <c r="J32" i="5"/>
  <c r="S32" i="5" s="1"/>
  <c r="F32" i="5" s="1"/>
  <c r="K32" i="5"/>
  <c r="J27" i="5"/>
  <c r="S27" i="5" s="1"/>
  <c r="F27" i="5" s="1"/>
  <c r="J28" i="5"/>
  <c r="S28" i="5" s="1"/>
  <c r="I28" i="5" s="1"/>
  <c r="E28" i="5" s="1"/>
  <c r="D28" i="5" s="1"/>
  <c r="K28" i="5"/>
  <c r="J22" i="5"/>
  <c r="S22" i="5" s="1"/>
  <c r="F22" i="5" s="1"/>
  <c r="K22" i="5"/>
  <c r="J33" i="5"/>
  <c r="S33" i="5" s="1"/>
  <c r="F33" i="5" s="1"/>
  <c r="K23" i="5"/>
  <c r="J11" i="5"/>
  <c r="S11" i="5" s="1"/>
  <c r="I11" i="5" s="1"/>
  <c r="E11" i="5" s="1"/>
  <c r="D11" i="5" s="1"/>
  <c r="K11" i="5"/>
  <c r="J30" i="5"/>
  <c r="S30" i="5" s="1"/>
  <c r="F30" i="5" s="1"/>
  <c r="K30" i="5"/>
  <c r="J12" i="5"/>
  <c r="S12" i="5" s="1"/>
  <c r="F12" i="5" s="1"/>
  <c r="K14" i="5"/>
  <c r="K15" i="5"/>
  <c r="K25" i="5"/>
  <c r="K26" i="5"/>
  <c r="J21" i="5"/>
  <c r="S21" i="5" s="1"/>
  <c r="F21" i="5" s="1"/>
  <c r="K21" i="5"/>
  <c r="K24" i="5"/>
  <c r="J24" i="5"/>
  <c r="S24" i="5" s="1"/>
  <c r="F24" i="5" s="1"/>
  <c r="J20" i="5"/>
  <c r="S20" i="5" s="1"/>
  <c r="F20" i="5" s="1"/>
  <c r="K20" i="5"/>
  <c r="K16" i="5"/>
  <c r="J16" i="5"/>
  <c r="S16" i="5" s="1"/>
  <c r="F16" i="5" s="1"/>
  <c r="J13" i="5"/>
  <c r="S13" i="5" s="1"/>
  <c r="F13" i="5" s="1"/>
  <c r="K31" i="5"/>
  <c r="I31" i="5"/>
  <c r="E31" i="5" s="1"/>
  <c r="D31" i="5" s="1"/>
  <c r="F31" i="5"/>
  <c r="I25" i="5"/>
  <c r="E25" i="5" s="1"/>
  <c r="D25" i="5" s="1"/>
  <c r="K18" i="5"/>
  <c r="J18" i="5"/>
  <c r="S18" i="5" s="1"/>
  <c r="F18" i="5" s="1"/>
  <c r="K34" i="5"/>
  <c r="J34" i="5"/>
  <c r="S34" i="5" s="1"/>
  <c r="F34" i="5" s="1"/>
  <c r="J29" i="5"/>
  <c r="S29" i="5" s="1"/>
  <c r="F29" i="5" s="1"/>
  <c r="I23" i="5"/>
  <c r="E23" i="5" s="1"/>
  <c r="D23" i="5" s="1"/>
  <c r="J17" i="5"/>
  <c r="S17" i="5" s="1"/>
  <c r="F17" i="5" s="1"/>
  <c r="I15" i="5"/>
  <c r="E15" i="5" s="1"/>
  <c r="D15" i="5" s="1"/>
  <c r="H9" i="5"/>
  <c r="I26" i="5"/>
  <c r="E26" i="5" s="1"/>
  <c r="D26" i="5" s="1"/>
  <c r="K10" i="5"/>
  <c r="J10" i="5"/>
  <c r="I14" i="5"/>
  <c r="E14" i="5" s="1"/>
  <c r="D14" i="5" s="1"/>
  <c r="BQ10" i="5" l="1"/>
  <c r="S10" i="5"/>
  <c r="BQ11" i="5" s="1"/>
  <c r="F37" i="5"/>
  <c r="G37" i="5"/>
  <c r="BQ6" i="5"/>
  <c r="I19" i="5"/>
  <c r="E19" i="5" s="1"/>
  <c r="D19" i="5" s="1"/>
  <c r="I32" i="5"/>
  <c r="E32" i="5" s="1"/>
  <c r="D32" i="5" s="1"/>
  <c r="F28" i="5"/>
  <c r="BQ9" i="5"/>
  <c r="BQ8" i="5"/>
  <c r="I20" i="5"/>
  <c r="E20" i="5" s="1"/>
  <c r="D20" i="5" s="1"/>
  <c r="I12" i="5"/>
  <c r="E12" i="5" s="1"/>
  <c r="D12" i="5" s="1"/>
  <c r="I27" i="5"/>
  <c r="E27" i="5" s="1"/>
  <c r="D27" i="5" s="1"/>
  <c r="I24" i="5"/>
  <c r="E24" i="5" s="1"/>
  <c r="D24" i="5" s="1"/>
  <c r="I22" i="5"/>
  <c r="E22" i="5" s="1"/>
  <c r="D22" i="5" s="1"/>
  <c r="BQ30" i="5"/>
  <c r="I21" i="5"/>
  <c r="E21" i="5" s="1"/>
  <c r="D21" i="5" s="1"/>
  <c r="F11" i="5"/>
  <c r="I13" i="5"/>
  <c r="E13" i="5" s="1"/>
  <c r="D13" i="5" s="1"/>
  <c r="I33" i="5"/>
  <c r="E33" i="5" s="1"/>
  <c r="D33" i="5" s="1"/>
  <c r="BQ47" i="5"/>
  <c r="I30" i="5"/>
  <c r="E30" i="5" s="1"/>
  <c r="D30" i="5" s="1"/>
  <c r="I16" i="5"/>
  <c r="E16" i="5" s="1"/>
  <c r="D16" i="5" s="1"/>
  <c r="BQ54" i="5"/>
  <c r="BQ14" i="5"/>
  <c r="BQ23" i="5"/>
  <c r="BQ40" i="5"/>
  <c r="BQ12" i="5"/>
  <c r="BQ51" i="5"/>
  <c r="BQ29" i="5"/>
  <c r="BQ22" i="5"/>
  <c r="BQ20" i="5"/>
  <c r="BQ32" i="5"/>
  <c r="BQ45" i="5"/>
  <c r="BQ24" i="5"/>
  <c r="BQ27" i="5"/>
  <c r="BQ16" i="5"/>
  <c r="BQ13" i="5"/>
  <c r="BQ34" i="5"/>
  <c r="BQ39" i="5"/>
  <c r="BQ50" i="5"/>
  <c r="BQ41" i="5"/>
  <c r="BQ48" i="5"/>
  <c r="BQ36" i="5"/>
  <c r="I29" i="5"/>
  <c r="E29" i="5" s="1"/>
  <c r="D29" i="5" s="1"/>
  <c r="BQ15" i="5"/>
  <c r="BQ52" i="5"/>
  <c r="BQ17" i="5"/>
  <c r="I17" i="5"/>
  <c r="E17" i="5" s="1"/>
  <c r="D17" i="5" s="1"/>
  <c r="BQ18" i="5"/>
  <c r="BQ53" i="5"/>
  <c r="I18" i="5"/>
  <c r="E18" i="5" s="1"/>
  <c r="D18" i="5" s="1"/>
  <c r="BQ19" i="5"/>
  <c r="BQ35" i="5"/>
  <c r="BQ33" i="5"/>
  <c r="BQ42" i="5"/>
  <c r="I34" i="5"/>
  <c r="E34" i="5" s="1"/>
  <c r="D34" i="5" s="1"/>
  <c r="BQ21" i="5"/>
  <c r="BQ28" i="5"/>
  <c r="BQ46" i="5"/>
  <c r="BQ44" i="5"/>
  <c r="BQ38" i="5"/>
  <c r="BQ26" i="5"/>
  <c r="J35" i="5" l="1"/>
  <c r="BG9" i="5"/>
  <c r="BQ7" i="5"/>
  <c r="I10" i="5"/>
  <c r="F10" i="5"/>
  <c r="AB19" i="5"/>
  <c r="AH10" i="5" s="1"/>
  <c r="AH9" i="5" l="1"/>
  <c r="E10" i="5"/>
  <c r="D10" i="5" s="1"/>
  <c r="C10" i="5" s="1"/>
  <c r="DT5" i="2" l="1"/>
  <c r="DU5" i="2"/>
  <c r="E29" i="11"/>
  <c r="C11" i="5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l="1"/>
  <c r="C30" i="5" s="1"/>
  <c r="C31" i="5" s="1"/>
  <c r="C32" i="5" s="1"/>
  <c r="C33" i="5" s="1"/>
  <c r="C34" i="5" s="1"/>
  <c r="AE23" i="5"/>
  <c r="E28" i="11"/>
  <c r="AE24" i="5"/>
  <c r="AE25" i="5" l="1"/>
  <c r="AE19" i="11" l="1"/>
  <c r="AA5" i="11" l="1"/>
  <c r="AE5" i="11" s="1"/>
  <c r="AA3" i="11"/>
  <c r="AE15" i="11"/>
  <c r="AE7" i="11"/>
  <c r="AA24" i="11"/>
  <c r="AE24" i="11" s="1"/>
  <c r="AE20" i="11"/>
  <c r="AA25" i="11"/>
  <c r="AE25" i="11" s="1"/>
  <c r="AA23" i="11"/>
  <c r="AE23" i="11" s="1"/>
  <c r="AE16" i="11"/>
  <c r="AE17" i="11"/>
  <c r="AA6" i="11"/>
  <c r="AE6" i="11" s="1"/>
  <c r="AE18" i="11"/>
  <c r="AE3" i="11" l="1"/>
  <c r="AJ1" i="11"/>
  <c r="B10" i="11" s="1"/>
  <c r="AD1" i="11" l="1"/>
  <c r="AN1" i="5"/>
  <c r="BG4" i="5" l="1"/>
  <c r="BF7" i="5"/>
  <c r="BG7" i="5"/>
  <c r="BF6" i="5"/>
  <c r="I2" i="11"/>
  <c r="BF4" i="5"/>
  <c r="BG6" i="5"/>
  <c r="S5" i="2"/>
  <c r="BF2" i="5"/>
  <c r="BG3" i="5"/>
  <c r="BG5" i="5"/>
  <c r="BF3" i="5"/>
  <c r="BG2" i="5"/>
  <c r="BF5" i="5"/>
  <c r="BG1" i="5"/>
  <c r="BF1" i="5"/>
  <c r="S9" i="5"/>
  <c r="F9" i="5" s="1"/>
  <c r="AH7" i="5"/>
  <c r="E30" i="11" s="1"/>
  <c r="K35" i="5" l="1"/>
  <c r="S35" i="5" s="1"/>
  <c r="G35" i="5"/>
  <c r="H35" i="5" s="1"/>
  <c r="DV5" i="2"/>
  <c r="AH17" i="5" l="1"/>
  <c r="K26" i="11" s="1"/>
  <c r="AH18" i="5"/>
  <c r="Q26" i="11" s="1"/>
  <c r="T35" i="5"/>
  <c r="F35" i="5" s="1"/>
  <c r="EC5" i="2" l="1"/>
  <c r="AH16" i="5"/>
  <c r="AH19" i="5" s="1"/>
  <c r="ED5" i="2"/>
  <c r="I35" i="5"/>
  <c r="V17" i="11"/>
  <c r="V13" i="11"/>
  <c r="V23" i="11"/>
  <c r="V16" i="11"/>
  <c r="V19" i="11"/>
  <c r="V21" i="11"/>
  <c r="V24" i="11"/>
  <c r="V27" i="11"/>
  <c r="V25" i="11"/>
  <c r="V20" i="11"/>
  <c r="V26" i="11"/>
  <c r="V30" i="11"/>
  <c r="V15" i="11"/>
  <c r="V22" i="11"/>
  <c r="V31" i="11"/>
  <c r="V28" i="11"/>
  <c r="V14" i="11"/>
  <c r="V18" i="11"/>
  <c r="V29" i="11"/>
  <c r="V12" i="11"/>
  <c r="B13" i="11" s="1"/>
  <c r="F26" i="11" l="1"/>
  <c r="EB5" i="2"/>
  <c r="EE5" i="2" s="1"/>
  <c r="E35" i="5"/>
  <c r="D35" i="5" s="1"/>
  <c r="C35" i="5" s="1"/>
  <c r="AH8" i="5"/>
  <c r="E31" i="11" s="1"/>
  <c r="C13" i="11"/>
  <c r="B14" i="11"/>
  <c r="AH12" i="5" l="1"/>
  <c r="DW5" i="2"/>
  <c r="D13" i="11"/>
  <c r="B15" i="11"/>
  <c r="C14" i="11"/>
  <c r="D14" i="11" s="1"/>
  <c r="DX5" i="2" l="1"/>
  <c r="AE26" i="5"/>
  <c r="AH14" i="5" s="1"/>
  <c r="E32" i="11"/>
  <c r="I14" i="11"/>
  <c r="H14" i="11"/>
  <c r="C15" i="11"/>
  <c r="B16" i="11"/>
  <c r="I13" i="11"/>
  <c r="H13" i="11"/>
  <c r="AH15" i="5" l="1"/>
  <c r="EA5" i="2" s="1"/>
  <c r="DZ5" i="2"/>
  <c r="F39" i="11"/>
  <c r="B17" i="11"/>
  <c r="C16" i="11"/>
  <c r="D15" i="11"/>
  <c r="F45" i="11" l="1"/>
  <c r="H15" i="11"/>
  <c r="I15" i="11"/>
  <c r="D16" i="11"/>
  <c r="C17" i="11"/>
  <c r="B18" i="11"/>
  <c r="C18" i="11" l="1"/>
  <c r="B19" i="11"/>
  <c r="D17" i="11"/>
  <c r="H16" i="11"/>
  <c r="I16" i="11"/>
  <c r="B20" i="11" l="1"/>
  <c r="C19" i="11"/>
  <c r="D18" i="11"/>
  <c r="I17" i="11"/>
  <c r="H17" i="11"/>
  <c r="B21" i="11" l="1"/>
  <c r="C20" i="11"/>
  <c r="D19" i="11"/>
  <c r="H18" i="11"/>
  <c r="I18" i="11"/>
  <c r="D20" i="11" l="1"/>
  <c r="I19" i="11"/>
  <c r="H19" i="11"/>
  <c r="B22" i="11"/>
  <c r="C21" i="11"/>
  <c r="H20" i="11" l="1"/>
  <c r="I20" i="11"/>
  <c r="D21" i="11"/>
  <c r="C22" i="11"/>
  <c r="J13" i="11"/>
  <c r="D22" i="11" l="1"/>
  <c r="J14" i="11"/>
  <c r="K13" i="11"/>
  <c r="L13" i="11" s="1"/>
  <c r="H21" i="11"/>
  <c r="I21" i="11"/>
  <c r="P13" i="11" l="1"/>
  <c r="Q13" i="11"/>
  <c r="K14" i="11"/>
  <c r="J15" i="11"/>
  <c r="I22" i="11"/>
  <c r="H22" i="11"/>
  <c r="K15" i="11" l="1"/>
  <c r="J16" i="11"/>
  <c r="L14" i="11"/>
  <c r="K16" i="11" l="1"/>
  <c r="J17" i="11"/>
  <c r="L15" i="11"/>
  <c r="P14" i="11"/>
  <c r="Q14" i="11"/>
  <c r="Q15" i="11" l="1"/>
  <c r="P15" i="11"/>
  <c r="J18" i="11"/>
  <c r="K17" i="11"/>
  <c r="L17" i="11" s="1"/>
  <c r="L16" i="11"/>
  <c r="Q17" i="11" l="1"/>
  <c r="P17" i="11"/>
  <c r="J19" i="11"/>
  <c r="K18" i="11"/>
  <c r="L18" i="11" s="1"/>
  <c r="Q16" i="11"/>
  <c r="P16" i="11"/>
  <c r="K19" i="11" l="1"/>
  <c r="J20" i="11"/>
  <c r="P18" i="11"/>
  <c r="Q18" i="11"/>
  <c r="K20" i="11" l="1"/>
  <c r="L20" i="11" s="1"/>
  <c r="J21" i="11"/>
  <c r="L19" i="11"/>
  <c r="P19" i="11" l="1"/>
  <c r="Q19" i="11"/>
  <c r="K21" i="11"/>
  <c r="L21" i="11" s="1"/>
  <c r="J22" i="11"/>
  <c r="K22" i="11" s="1"/>
  <c r="Q20" i="11"/>
  <c r="P20" i="11"/>
  <c r="P21" i="11" l="1"/>
  <c r="Q21" i="11"/>
  <c r="L22" i="11"/>
  <c r="BX5" i="2"/>
  <c r="AX5" i="2"/>
  <c r="BN5" i="2"/>
  <c r="CP5" i="2"/>
  <c r="BJ5" i="2"/>
  <c r="AV5" i="2"/>
  <c r="AB5" i="2"/>
  <c r="CL5" i="2"/>
  <c r="AZ5" i="2"/>
  <c r="AL5" i="2"/>
  <c r="BB5" i="2"/>
  <c r="Z5" i="2"/>
  <c r="BF5" i="2"/>
  <c r="BH5" i="2"/>
  <c r="AP5" i="2"/>
  <c r="CV5" i="2"/>
  <c r="DH5" i="2"/>
  <c r="CX5" i="2"/>
  <c r="AD5" i="2"/>
  <c r="AT5" i="2"/>
  <c r="BD5" i="2"/>
  <c r="X5" i="2"/>
  <c r="BL5" i="2"/>
  <c r="DB5" i="2"/>
  <c r="CR5" i="2"/>
  <c r="BV5" i="2"/>
  <c r="AH5" i="2"/>
  <c r="V5" i="2"/>
  <c r="BZ5" i="2"/>
  <c r="CT5" i="2"/>
  <c r="DL5" i="2"/>
  <c r="DD5" i="2"/>
  <c r="CZ5" i="2"/>
  <c r="DN5" i="2"/>
  <c r="DJ5" i="2"/>
  <c r="CD5" i="2"/>
  <c r="CF5" i="2"/>
  <c r="CN5" i="2"/>
  <c r="BR5" i="2"/>
  <c r="BP5" i="2"/>
  <c r="AR5" i="2"/>
  <c r="T5" i="2"/>
  <c r="CH5" i="2"/>
  <c r="DF5" i="2"/>
  <c r="CJ5" i="2"/>
  <c r="AF5" i="2"/>
  <c r="CB5" i="2"/>
  <c r="BT5" i="2"/>
  <c r="AN5" i="2"/>
  <c r="AJ5" i="2"/>
  <c r="P22" i="11" l="1"/>
  <c r="Q22" i="11"/>
</calcChain>
</file>

<file path=xl/sharedStrings.xml><?xml version="1.0" encoding="utf-8"?>
<sst xmlns="http://schemas.openxmlformats.org/spreadsheetml/2006/main" count="56019" uniqueCount="5841">
  <si>
    <t xml:space="preserve">تعليمات التسجيل </t>
  </si>
  <si>
    <t>اتبع الخطوات التالية:</t>
  </si>
  <si>
    <t>يستفيد من الحسم</t>
  </si>
  <si>
    <t>نسبة الحسم</t>
  </si>
  <si>
    <t>تملأ صفحة إدخال البيانات بالمعلومات المطلوبة وبشكل دقيق وصحيح</t>
  </si>
  <si>
    <t>الانتقال إلى صفحة اختيار المقررات</t>
  </si>
  <si>
    <t>الطلاب الأوائل</t>
  </si>
  <si>
    <t>يكون اختيار المقررات المراد التسجيل عليها على الشكل التالي:</t>
  </si>
  <si>
    <t>الحاصيلن عل وسام بطل الجمهورية العربية السورية أو أحد أبنائهم</t>
  </si>
  <si>
    <t>عند اختيار المقرر تضع بجانب اسم المقرر بالعمود الأزرق رقم /1/</t>
  </si>
  <si>
    <t>ذوي شهداء الجيش وقوى الأمن الداخلي والجرحى وأبنائهم وأبناء المفقودين وأزواجهم</t>
  </si>
  <si>
    <t xml:space="preserve">يسدد (500ل.س) فقط رسم كل مقرر </t>
  </si>
  <si>
    <t xml:space="preserve">بعد الإنتهاء من عملية اختيار المقررات انتقل إلى صفحة </t>
  </si>
  <si>
    <t>الاستمارة واطبع منها أربع نسخ</t>
  </si>
  <si>
    <t>عناصر الجيش العربي السوري والقوات المسلحة وقوى الامن الداخلي</t>
  </si>
  <si>
    <t xml:space="preserve">أعضاء نقابة المعلمين وأبنائهم والعاملين وأبنائهم المنتسبين لنقابة العمال في وزارة التعليم العالي والمؤسسات والهيئات والجامعات التابعة لها </t>
  </si>
  <si>
    <t>ذوي الاحتياجات الخاصة</t>
  </si>
  <si>
    <t>الحاصلين على وثيقة وفاة من مكتب شؤون الشهداء والجرحى والمفقودين لأبناء و أزواج المتوفيين بالعمليات المشابهة للعمليات الحربية</t>
  </si>
  <si>
    <t>السجين</t>
  </si>
  <si>
    <t>التوجه إلى المصرف العقاري لدفع الرسوم</t>
  </si>
  <si>
    <t>ملاحظة :إن كنت من المستفيدين من الحسميات يجب عليك إحضار الوثيقة التي تثبت ذلك
مع الأوراق الثبوتية التي تقدم إلى النافذة</t>
  </si>
  <si>
    <t>أدخل الرقم الإمتحاني</t>
  </si>
  <si>
    <t>يجب أن تقوم بملئ الحقول بالمعلومات المطلوبة بشكل صحيح</t>
  </si>
  <si>
    <t>الاسم الكامل باللغة الإنكليزية</t>
  </si>
  <si>
    <t>اسم الأب باللغة الإنكليزية</t>
  </si>
  <si>
    <t>اسم الأم باللغة الإنكليزية</t>
  </si>
  <si>
    <t>مكان الميلاد باللغة الإنكليزية</t>
  </si>
  <si>
    <t>علمي</t>
  </si>
  <si>
    <t>العربية السورية</t>
  </si>
  <si>
    <t>01</t>
  </si>
  <si>
    <t>دمشق</t>
  </si>
  <si>
    <t>الفلسطينية السورية</t>
  </si>
  <si>
    <t>الرقم الوطني</t>
  </si>
  <si>
    <t>رقم جواز السفر لغير السوريين</t>
  </si>
  <si>
    <t>مكان ورقم القيد</t>
  </si>
  <si>
    <t>رقم الهاتف</t>
  </si>
  <si>
    <t>رقم الموبايل</t>
  </si>
  <si>
    <t>العنوان الدائم</t>
  </si>
  <si>
    <t>02</t>
  </si>
  <si>
    <t>حلب</t>
  </si>
  <si>
    <t>الفلسطينية</t>
  </si>
  <si>
    <t>03</t>
  </si>
  <si>
    <t>ريف دمشق</t>
  </si>
  <si>
    <t>الأردنية</t>
  </si>
  <si>
    <t>نوع الشهادة الثانوية</t>
  </si>
  <si>
    <t>سنة الشهادة</t>
  </si>
  <si>
    <t>محافظ الشهادة</t>
  </si>
  <si>
    <t>شعبة التجنيد</t>
  </si>
  <si>
    <t>04</t>
  </si>
  <si>
    <t>حمص</t>
  </si>
  <si>
    <t>اللبنانية</t>
  </si>
  <si>
    <t>05</t>
  </si>
  <si>
    <t>حماة</t>
  </si>
  <si>
    <t>التونسية</t>
  </si>
  <si>
    <t>تاريخ الميلاد</t>
  </si>
  <si>
    <t>مكان الميلاد</t>
  </si>
  <si>
    <t>الجنسية</t>
  </si>
  <si>
    <t>الجنس</t>
  </si>
  <si>
    <t>06</t>
  </si>
  <si>
    <t>اللاذقية</t>
  </si>
  <si>
    <t>الجزائرية</t>
  </si>
  <si>
    <t>07</t>
  </si>
  <si>
    <t>إدلب</t>
  </si>
  <si>
    <t>السودانية</t>
  </si>
  <si>
    <t>الاب</t>
  </si>
  <si>
    <t>الأم</t>
  </si>
  <si>
    <t>08</t>
  </si>
  <si>
    <t>الحسكة</t>
  </si>
  <si>
    <t>الصومالية</t>
  </si>
  <si>
    <t>09</t>
  </si>
  <si>
    <t>دير الزور</t>
  </si>
  <si>
    <t>العراقية</t>
  </si>
  <si>
    <t>10</t>
  </si>
  <si>
    <t>طرطوس</t>
  </si>
  <si>
    <t>المصرية</t>
  </si>
  <si>
    <t>11</t>
  </si>
  <si>
    <t>الرقة</t>
  </si>
  <si>
    <t>المغربية</t>
  </si>
  <si>
    <t>12</t>
  </si>
  <si>
    <t>درعا</t>
  </si>
  <si>
    <t>اليمنية</t>
  </si>
  <si>
    <t>13</t>
  </si>
  <si>
    <t>السويداء</t>
  </si>
  <si>
    <t>الإيرانية</t>
  </si>
  <si>
    <t>14</t>
  </si>
  <si>
    <t>القنيطرة</t>
  </si>
  <si>
    <t>الأفغانية</t>
  </si>
  <si>
    <t>الباكستانية</t>
  </si>
  <si>
    <t>ذكر</t>
  </si>
  <si>
    <t>أنثى</t>
  </si>
  <si>
    <t>رقم الطالب</t>
  </si>
  <si>
    <t>الاسم والكنية:</t>
  </si>
  <si>
    <t>اسم الاب:</t>
  </si>
  <si>
    <t>اسم الام:</t>
  </si>
  <si>
    <t>نقابة معلمين</t>
  </si>
  <si>
    <t>لا</t>
  </si>
  <si>
    <t>الإنكليزية</t>
  </si>
  <si>
    <t>السنة</t>
  </si>
  <si>
    <t>place of birth</t>
  </si>
  <si>
    <t>Mother Name</t>
  </si>
  <si>
    <t>Father Name</t>
  </si>
  <si>
    <t>Full Name</t>
  </si>
  <si>
    <t>ذوي إحتياجات الخاصة</t>
  </si>
  <si>
    <t>نعم</t>
  </si>
  <si>
    <t>الفرنسية</t>
  </si>
  <si>
    <t>محافظة الهوية</t>
  </si>
  <si>
    <t>عناصر الجيش وقوى الأمن الداخلي</t>
  </si>
  <si>
    <t>نوع الشهادة</t>
  </si>
  <si>
    <t>عام الثانوية :</t>
  </si>
  <si>
    <t>محافظتها</t>
  </si>
  <si>
    <t>الموبايل</t>
  </si>
  <si>
    <t>الهاتف</t>
  </si>
  <si>
    <t>ذوي الشهداء وجرحى الجيش العربي السوري</t>
  </si>
  <si>
    <t>نوع الحسم</t>
  </si>
  <si>
    <t>رقم الإيقاف</t>
  </si>
  <si>
    <t>تاريخه</t>
  </si>
  <si>
    <t>تدوير الرسوم</t>
  </si>
  <si>
    <t>وثيقة وفاة</t>
  </si>
  <si>
    <t>مقررات السنة الأولى (فصل أول)</t>
  </si>
  <si>
    <t>سجين</t>
  </si>
  <si>
    <t>الأولى</t>
  </si>
  <si>
    <t>الأول</t>
  </si>
  <si>
    <t>رسم الشهادة</t>
  </si>
  <si>
    <t>بطل الجمهورية</t>
  </si>
  <si>
    <t>رمز المقرر</t>
  </si>
  <si>
    <t>المقررات التي يحق للطالب تسجيلها</t>
  </si>
  <si>
    <t>إختر اللغة في المقررات الأجنبية</t>
  </si>
  <si>
    <t>رسم المقررات</t>
  </si>
  <si>
    <t>العاملين في وزارة التعليم العالي والمؤسسات والجامعات التابعة لها وأبنائهم</t>
  </si>
  <si>
    <t>رسم التسجيل</t>
  </si>
  <si>
    <t>رسم فصول الانقطاع</t>
  </si>
  <si>
    <t>الرسوم المدورة</t>
  </si>
  <si>
    <t>إجمالي الرسوم المطالب بسدادها</t>
  </si>
  <si>
    <t>مقررات السنة الأولى (فصل ثاني)</t>
  </si>
  <si>
    <t>تقسيط</t>
  </si>
  <si>
    <t>الثاني</t>
  </si>
  <si>
    <t>القسط الأول</t>
  </si>
  <si>
    <t>القسط الثاني</t>
  </si>
  <si>
    <t>عدد المقررات المسجلة لأول مرة</t>
  </si>
  <si>
    <t>عدد المقررات المسجلة للمرة الثانية</t>
  </si>
  <si>
    <t>عدد المقررات المسجلة لأكثر من مرتين</t>
  </si>
  <si>
    <t>مقررات السنة الثانية (فصل أول)</t>
  </si>
  <si>
    <t>عدد المقررات المسجلة</t>
  </si>
  <si>
    <t>الثانية</t>
  </si>
  <si>
    <t>مقررات السنة الثانية (فصل ثاني)</t>
  </si>
  <si>
    <t>ج</t>
  </si>
  <si>
    <t xml:space="preserve">المالية العامة </t>
  </si>
  <si>
    <t>ر1</t>
  </si>
  <si>
    <t>ر2</t>
  </si>
  <si>
    <t>مقررات السنة الثالثة (فصل أول)</t>
  </si>
  <si>
    <t>الثالثة</t>
  </si>
  <si>
    <t>مقررات السنة الثالثة (فصل ثاني)</t>
  </si>
  <si>
    <t>الفصل الأول 2018-2019</t>
  </si>
  <si>
    <t>مقررات السنة الرابعة (فصل ثاني)</t>
  </si>
  <si>
    <t>الفصل الثاني 2018-2019</t>
  </si>
  <si>
    <t>الفصل الأول 2019-2020</t>
  </si>
  <si>
    <t>الفصل الأول 2020-2021</t>
  </si>
  <si>
    <t>الفصل الثاني 2020-2021</t>
  </si>
  <si>
    <t>الفصل الأول 2021-2022</t>
  </si>
  <si>
    <t>رقم الطالب:</t>
  </si>
  <si>
    <t>السنة:</t>
  </si>
  <si>
    <t>الجنس:</t>
  </si>
  <si>
    <t>تاريخ الميلاد:</t>
  </si>
  <si>
    <t>مكان الميلاد:</t>
  </si>
  <si>
    <t>الجنسية:</t>
  </si>
  <si>
    <t>الرقم الوطني:</t>
  </si>
  <si>
    <t>مكان ورقم القيد:</t>
  </si>
  <si>
    <t>شعبة التجنيد:</t>
  </si>
  <si>
    <t>نوع الثانوية:</t>
  </si>
  <si>
    <t>محافظتها:</t>
  </si>
  <si>
    <t>عامها:</t>
  </si>
  <si>
    <t>الموبايل:</t>
  </si>
  <si>
    <t>الهاتف:</t>
  </si>
  <si>
    <t xml:space="preserve"> المقررات التي سجلها الطالب</t>
  </si>
  <si>
    <t>رقم تدوير رسوم</t>
  </si>
  <si>
    <t>طابع هلال احمر
25  ل .س</t>
  </si>
  <si>
    <t xml:space="preserve">طابع مالي
 30  ل.س   </t>
  </si>
  <si>
    <t>طابع بحث علمي
25ل.س</t>
  </si>
  <si>
    <t>رسم الانقطاع</t>
  </si>
  <si>
    <t>المبلغ المستحق</t>
  </si>
  <si>
    <t>ملاحظة: لا يعد الطالب مسجلاً إذا لم ينفذ تعليمات التسجيل كاملةً ويسلم أوراقه إلى القسم المختص  ، وهو مسؤول عن صحة المعلومات الواردة في هذه الاستمارة</t>
  </si>
  <si>
    <t xml:space="preserve">إلى المصرف العقاري </t>
  </si>
  <si>
    <t>يرجى قبض مبلغ  قدره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</si>
  <si>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</si>
  <si>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</si>
  <si>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</si>
  <si>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</si>
  <si>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الثانية</t>
  </si>
  <si>
    <t>مقررات السنة الثالثة</t>
  </si>
  <si>
    <t>مقررات السنة الرابعة</t>
  </si>
  <si>
    <t>تدوير رسوم</t>
  </si>
  <si>
    <t>الرسوم</t>
  </si>
  <si>
    <t>الإحصائية</t>
  </si>
  <si>
    <t>البيانات باللغة الإنكليزية</t>
  </si>
  <si>
    <t>فصول الإنقطاع</t>
  </si>
  <si>
    <t>الفصل الأول</t>
  </si>
  <si>
    <t>الفصل الثاني</t>
  </si>
  <si>
    <t>الاسم والنسبة</t>
  </si>
  <si>
    <t>الأب</t>
  </si>
  <si>
    <t>الام</t>
  </si>
  <si>
    <t>عام الميلاد</t>
  </si>
  <si>
    <t>نوع الثانوية</t>
  </si>
  <si>
    <t>عام الثانوية</t>
  </si>
  <si>
    <t>رقمه</t>
  </si>
  <si>
    <t>المبلغ المدور</t>
  </si>
  <si>
    <t>رسم فصل الانقطاع</t>
  </si>
  <si>
    <t>رسم تسجيل سنوي</t>
  </si>
  <si>
    <t>تقيسط</t>
  </si>
  <si>
    <t>عدد المواد الجديدة</t>
  </si>
  <si>
    <t>عدد المواد الراسبة للمرة الأولى</t>
  </si>
  <si>
    <t>عدد المواد الراسبة للمرة الثانية</t>
  </si>
  <si>
    <t>عدد الإجمالي للمواد</t>
  </si>
  <si>
    <t>لغة الطالب</t>
  </si>
  <si>
    <t>الرابعة</t>
  </si>
  <si>
    <t>A</t>
  </si>
  <si>
    <t>الرابعة حديث</t>
  </si>
  <si>
    <t>فصل أول 2018-2019</t>
  </si>
  <si>
    <t>فصل ثاني 2018-2019</t>
  </si>
  <si>
    <t>فصل أول 2019-2020</t>
  </si>
  <si>
    <t>فصل أول 2020-2021</t>
  </si>
  <si>
    <t>فصل ثاني 2020-2021</t>
  </si>
  <si>
    <t>فصل أول 2021-2022</t>
  </si>
  <si>
    <t>الاستنفاذ</t>
  </si>
  <si>
    <t>خالد</t>
  </si>
  <si>
    <t>سميره</t>
  </si>
  <si>
    <t xml:space="preserve">دمشق </t>
  </si>
  <si>
    <t>احمد</t>
  </si>
  <si>
    <t>باسمه</t>
  </si>
  <si>
    <t>حنان</t>
  </si>
  <si>
    <t>مخيم اليرموك</t>
  </si>
  <si>
    <t>نذير</t>
  </si>
  <si>
    <t>مياده</t>
  </si>
  <si>
    <t>طلال</t>
  </si>
  <si>
    <t>يوسف</t>
  </si>
  <si>
    <t>وفاء</t>
  </si>
  <si>
    <t>راجح</t>
  </si>
  <si>
    <t>هناء</t>
  </si>
  <si>
    <t>غنام</t>
  </si>
  <si>
    <t>زهير</t>
  </si>
  <si>
    <t>سميه</t>
  </si>
  <si>
    <t>النبك</t>
  </si>
  <si>
    <t>حيان</t>
  </si>
  <si>
    <t>محمد</t>
  </si>
  <si>
    <t>فاديا</t>
  </si>
  <si>
    <t>سلمان</t>
  </si>
  <si>
    <t>فاطمه</t>
  </si>
  <si>
    <t>فادي</t>
  </si>
  <si>
    <t>فؤاد</t>
  </si>
  <si>
    <t>سمر</t>
  </si>
  <si>
    <t>حسام الدين</t>
  </si>
  <si>
    <t>هلا</t>
  </si>
  <si>
    <t>فاتن</t>
  </si>
  <si>
    <t>عبد الوهاب</t>
  </si>
  <si>
    <t>روضه</t>
  </si>
  <si>
    <t>ابتسام</t>
  </si>
  <si>
    <t>سحر</t>
  </si>
  <si>
    <t>داعل</t>
  </si>
  <si>
    <t>حامد</t>
  </si>
  <si>
    <t>تغريد</t>
  </si>
  <si>
    <t>دوما</t>
  </si>
  <si>
    <t>علي</t>
  </si>
  <si>
    <t>انيسه</t>
  </si>
  <si>
    <t>موفق</t>
  </si>
  <si>
    <t>طرابلس</t>
  </si>
  <si>
    <t>احمد راتب</t>
  </si>
  <si>
    <t>سماح</t>
  </si>
  <si>
    <t>محمود</t>
  </si>
  <si>
    <t>باسم</t>
  </si>
  <si>
    <t>بسام</t>
  </si>
  <si>
    <t>احسان</t>
  </si>
  <si>
    <t>احمد عيسى</t>
  </si>
  <si>
    <t>بهيج</t>
  </si>
  <si>
    <t>سهيله</t>
  </si>
  <si>
    <t>منيره</t>
  </si>
  <si>
    <t>السحل</t>
  </si>
  <si>
    <t>مفيد</t>
  </si>
  <si>
    <t>ماهر</t>
  </si>
  <si>
    <t>نبيل</t>
  </si>
  <si>
    <t>صحنايا</t>
  </si>
  <si>
    <t>محمد نبيل</t>
  </si>
  <si>
    <t>جمال</t>
  </si>
  <si>
    <t>نبيه</t>
  </si>
  <si>
    <t>هيام</t>
  </si>
  <si>
    <t>جديدة عرطوز</t>
  </si>
  <si>
    <t>ناجي</t>
  </si>
  <si>
    <t>عائشه</t>
  </si>
  <si>
    <t>ناديا</t>
  </si>
  <si>
    <t>طالب</t>
  </si>
  <si>
    <t>مها</t>
  </si>
  <si>
    <t>غسان</t>
  </si>
  <si>
    <t>محمد سامي</t>
  </si>
  <si>
    <t>فريحه</t>
  </si>
  <si>
    <t>زياد</t>
  </si>
  <si>
    <t>ايمان</t>
  </si>
  <si>
    <t>منى</t>
  </si>
  <si>
    <t>محمد هيثم</t>
  </si>
  <si>
    <t>عبد الحكيم</t>
  </si>
  <si>
    <t>عدنان</t>
  </si>
  <si>
    <t>فريال</t>
  </si>
  <si>
    <t>فطمه</t>
  </si>
  <si>
    <t>نزيهه</t>
  </si>
  <si>
    <t>مريم</t>
  </si>
  <si>
    <t>التل</t>
  </si>
  <si>
    <t>سيف الدين</t>
  </si>
  <si>
    <t>عواطف</t>
  </si>
  <si>
    <t>عبد القادر</t>
  </si>
  <si>
    <t>مديحه</t>
  </si>
  <si>
    <t>شكري</t>
  </si>
  <si>
    <t>موسى</t>
  </si>
  <si>
    <t>عباس</t>
  </si>
  <si>
    <t>شاديه</t>
  </si>
  <si>
    <t>عماد</t>
  </si>
  <si>
    <t>نوال</t>
  </si>
  <si>
    <t>ناصر الدين</t>
  </si>
  <si>
    <t>محمد صياح</t>
  </si>
  <si>
    <t>عمر</t>
  </si>
  <si>
    <t>زهريه</t>
  </si>
  <si>
    <t>صديقة</t>
  </si>
  <si>
    <t>صباح</t>
  </si>
  <si>
    <t>فوزي</t>
  </si>
  <si>
    <t>فريده</t>
  </si>
  <si>
    <t>محمد ايمن</t>
  </si>
  <si>
    <t>رويده</t>
  </si>
  <si>
    <t>جودت</t>
  </si>
  <si>
    <t>احلام</t>
  </si>
  <si>
    <t>غازي</t>
  </si>
  <si>
    <t>هاله</t>
  </si>
  <si>
    <t>قصي</t>
  </si>
  <si>
    <t>سماهر</t>
  </si>
  <si>
    <t>فريزه</t>
  </si>
  <si>
    <t>ندى</t>
  </si>
  <si>
    <t>معتز</t>
  </si>
  <si>
    <t>سعاد</t>
  </si>
  <si>
    <t>نسيبه</t>
  </si>
  <si>
    <t>محمد ماجد</t>
  </si>
  <si>
    <t>رنا</t>
  </si>
  <si>
    <t>محمد اديب</t>
  </si>
  <si>
    <t>جمانه</t>
  </si>
  <si>
    <t>فتحي</t>
  </si>
  <si>
    <t>عائده</t>
  </si>
  <si>
    <t>سقبا</t>
  </si>
  <si>
    <t>محمد ياسر</t>
  </si>
  <si>
    <t>هدى</t>
  </si>
  <si>
    <t>رجاء</t>
  </si>
  <si>
    <t>فهد</t>
  </si>
  <si>
    <t>صفاء</t>
  </si>
  <si>
    <t>حسين</t>
  </si>
  <si>
    <t xml:space="preserve">ريف دمشق </t>
  </si>
  <si>
    <t>نجيب</t>
  </si>
  <si>
    <t>سالم</t>
  </si>
  <si>
    <t>رضوان</t>
  </si>
  <si>
    <t>ليلى</t>
  </si>
  <si>
    <t>هيثم</t>
  </si>
  <si>
    <t>خديجه</t>
  </si>
  <si>
    <t>عسال الورد</t>
  </si>
  <si>
    <t>حسن</t>
  </si>
  <si>
    <t>جيرود</t>
  </si>
  <si>
    <t>صفوان</t>
  </si>
  <si>
    <t>وليد</t>
  </si>
  <si>
    <t>محمد طاهر</t>
  </si>
  <si>
    <t>ميسون</t>
  </si>
  <si>
    <t>عوض</t>
  </si>
  <si>
    <t>ناريمان</t>
  </si>
  <si>
    <t>ابراهيم</t>
  </si>
  <si>
    <t>اسعد</t>
  </si>
  <si>
    <t>زكي</t>
  </si>
  <si>
    <t>فلك</t>
  </si>
  <si>
    <t>علاء يوسف</t>
  </si>
  <si>
    <t>جهاد</t>
  </si>
  <si>
    <t>مانيا</t>
  </si>
  <si>
    <t>رياض</t>
  </si>
  <si>
    <t>شهيره</t>
  </si>
  <si>
    <t>شهبا</t>
  </si>
  <si>
    <t>أحمد</t>
  </si>
  <si>
    <t>توفيق</t>
  </si>
  <si>
    <t>نضال</t>
  </si>
  <si>
    <t>نعيم</t>
  </si>
  <si>
    <t>اعتدال</t>
  </si>
  <si>
    <t>جبله</t>
  </si>
  <si>
    <t>محمد صلاح الدين</t>
  </si>
  <si>
    <t>غاده</t>
  </si>
  <si>
    <t>فواز</t>
  </si>
  <si>
    <t>عبد الله</t>
  </si>
  <si>
    <t>لينا</t>
  </si>
  <si>
    <t>سعيد</t>
  </si>
  <si>
    <t>حرستا</t>
  </si>
  <si>
    <t>صيدنايا</t>
  </si>
  <si>
    <t>سمير</t>
  </si>
  <si>
    <t>محمد جمال</t>
  </si>
  <si>
    <t>عبد اللطيف</t>
  </si>
  <si>
    <t>منور</t>
  </si>
  <si>
    <t>فايز</t>
  </si>
  <si>
    <t>امل</t>
  </si>
  <si>
    <t>عائشة</t>
  </si>
  <si>
    <t>شهناز</t>
  </si>
  <si>
    <t>قدسيا</t>
  </si>
  <si>
    <t>كمال</t>
  </si>
  <si>
    <t>رشا</t>
  </si>
  <si>
    <t>نجاح</t>
  </si>
  <si>
    <t>عليا</t>
  </si>
  <si>
    <t>رأس المعره</t>
  </si>
  <si>
    <t>سبينه</t>
  </si>
  <si>
    <t>فريز</t>
  </si>
  <si>
    <t>عبيده</t>
  </si>
  <si>
    <t>مصطفى</t>
  </si>
  <si>
    <t>اميره</t>
  </si>
  <si>
    <t>بشار</t>
  </si>
  <si>
    <t>فراس</t>
  </si>
  <si>
    <t>عبير</t>
  </si>
  <si>
    <t>نبيله</t>
  </si>
  <si>
    <t>جده</t>
  </si>
  <si>
    <t>عيسى</t>
  </si>
  <si>
    <t>صبحه</t>
  </si>
  <si>
    <t>منير</t>
  </si>
  <si>
    <t>أمل</t>
  </si>
  <si>
    <t>غالب</t>
  </si>
  <si>
    <t>محمد بسام</t>
  </si>
  <si>
    <t>فاتنه</t>
  </si>
  <si>
    <t>حافظ</t>
  </si>
  <si>
    <t>سميا</t>
  </si>
  <si>
    <t>معضمية</t>
  </si>
  <si>
    <t>ياسين</t>
  </si>
  <si>
    <t>سليم</t>
  </si>
  <si>
    <t>أنور</t>
  </si>
  <si>
    <t>اليرموك</t>
  </si>
  <si>
    <t>نور</t>
  </si>
  <si>
    <t xml:space="preserve">عمر </t>
  </si>
  <si>
    <t>غصون</t>
  </si>
  <si>
    <t>عربين</t>
  </si>
  <si>
    <t>يسره</t>
  </si>
  <si>
    <t>محمد بشار</t>
  </si>
  <si>
    <t>ناديه</t>
  </si>
  <si>
    <t>دلال</t>
  </si>
  <si>
    <t>معضميه</t>
  </si>
  <si>
    <t>سناء</t>
  </si>
  <si>
    <t>عبد الكريم</t>
  </si>
  <si>
    <t>امينه</t>
  </si>
  <si>
    <t>ذياب</t>
  </si>
  <si>
    <t>حسنه</t>
  </si>
  <si>
    <t>محمد عدنان</t>
  </si>
  <si>
    <t>رويدا</t>
  </si>
  <si>
    <t>محمد ماهر</t>
  </si>
  <si>
    <t>ثناء</t>
  </si>
  <si>
    <t>داريا</t>
  </si>
  <si>
    <t>ناصر</t>
  </si>
  <si>
    <t>اشرفية صحنايا</t>
  </si>
  <si>
    <t>محمد سمير</t>
  </si>
  <si>
    <t>زينب</t>
  </si>
  <si>
    <t xml:space="preserve">حرستا </t>
  </si>
  <si>
    <t>عفاف</t>
  </si>
  <si>
    <t>عبدالعزيز</t>
  </si>
  <si>
    <t>شام</t>
  </si>
  <si>
    <t>نجود</t>
  </si>
  <si>
    <t>رسميه</t>
  </si>
  <si>
    <t>قلعة جندل</t>
  </si>
  <si>
    <t>شمسيه</t>
  </si>
  <si>
    <t>جرمانا</t>
  </si>
  <si>
    <t>القطيفة</t>
  </si>
  <si>
    <t>نهله</t>
  </si>
  <si>
    <t>عرطوز</t>
  </si>
  <si>
    <t>ظافر</t>
  </si>
  <si>
    <t>نقولا</t>
  </si>
  <si>
    <t>بديعه</t>
  </si>
  <si>
    <t>ممدوح</t>
  </si>
  <si>
    <t>منال</t>
  </si>
  <si>
    <t>علياء</t>
  </si>
  <si>
    <t>امنه</t>
  </si>
  <si>
    <t>ياسر</t>
  </si>
  <si>
    <t>عصام</t>
  </si>
  <si>
    <t>السيدة زينب</t>
  </si>
  <si>
    <t>احمد الحلاق</t>
  </si>
  <si>
    <t>رامز</t>
  </si>
  <si>
    <t>وجيها</t>
  </si>
  <si>
    <t>ميساء</t>
  </si>
  <si>
    <t>فاطمة</t>
  </si>
  <si>
    <t>عبد الحميد</t>
  </si>
  <si>
    <t>الهام</t>
  </si>
  <si>
    <t>كوثر</t>
  </si>
  <si>
    <t>البوكمال</t>
  </si>
  <si>
    <t>سوسن</t>
  </si>
  <si>
    <t>اكرم</t>
  </si>
  <si>
    <t>صالحه</t>
  </si>
  <si>
    <t>جورج</t>
  </si>
  <si>
    <t>اسامه</t>
  </si>
  <si>
    <t>محمدرضوان</t>
  </si>
  <si>
    <t>محمد عماد</t>
  </si>
  <si>
    <t>حسناء</t>
  </si>
  <si>
    <t>محمد رياض</t>
  </si>
  <si>
    <t>زكريا</t>
  </si>
  <si>
    <t>بيت سحم</t>
  </si>
  <si>
    <t>سرغايا</t>
  </si>
  <si>
    <t xml:space="preserve">يوسف </t>
  </si>
  <si>
    <t>غازيه</t>
  </si>
  <si>
    <t>مزيد</t>
  </si>
  <si>
    <t>قطنا</t>
  </si>
  <si>
    <t>هويدا</t>
  </si>
  <si>
    <t>محمد خيري</t>
  </si>
  <si>
    <t>نفيسه</t>
  </si>
  <si>
    <t>عبد المجيد</t>
  </si>
  <si>
    <t>هنادي</t>
  </si>
  <si>
    <t>ناهد</t>
  </si>
  <si>
    <t>شاكر</t>
  </si>
  <si>
    <t>بثينه</t>
  </si>
  <si>
    <t>حفيظة</t>
  </si>
  <si>
    <t>مزة</t>
  </si>
  <si>
    <t>بلقيس</t>
  </si>
  <si>
    <t>محمد مامون</t>
  </si>
  <si>
    <t>رنده</t>
  </si>
  <si>
    <t>انور</t>
  </si>
  <si>
    <t>امتثال</t>
  </si>
  <si>
    <t xml:space="preserve">محمد زياد </t>
  </si>
  <si>
    <t>نوى</t>
  </si>
  <si>
    <t>فوزيه</t>
  </si>
  <si>
    <t>حسام</t>
  </si>
  <si>
    <t>أميرة</t>
  </si>
  <si>
    <t>ريا</t>
  </si>
  <si>
    <t>محمد سالم</t>
  </si>
  <si>
    <t>هيفاء</t>
  </si>
  <si>
    <t>ضياء</t>
  </si>
  <si>
    <t>ثائر</t>
  </si>
  <si>
    <t>سلوى</t>
  </si>
  <si>
    <t>لميس</t>
  </si>
  <si>
    <t>محمد خير</t>
  </si>
  <si>
    <t>ميرفت</t>
  </si>
  <si>
    <t>ماجده</t>
  </si>
  <si>
    <t>يبرود</t>
  </si>
  <si>
    <t>وداد</t>
  </si>
  <si>
    <t>أميره</t>
  </si>
  <si>
    <t>عادل</t>
  </si>
  <si>
    <t>محمد فهد</t>
  </si>
  <si>
    <t>نهلا</t>
  </si>
  <si>
    <t>عمار</t>
  </si>
  <si>
    <t>ملك</t>
  </si>
  <si>
    <t>خوله</t>
  </si>
  <si>
    <t>محمد كمال</t>
  </si>
  <si>
    <t>عبد الهادي</t>
  </si>
  <si>
    <t>زهره</t>
  </si>
  <si>
    <t>الرقه</t>
  </si>
  <si>
    <t>الحجر الاسود</t>
  </si>
  <si>
    <t>مأمون</t>
  </si>
  <si>
    <t>نزهه</t>
  </si>
  <si>
    <t>مشفى دوما</t>
  </si>
  <si>
    <t>محمد سليم</t>
  </si>
  <si>
    <t>ليندا</t>
  </si>
  <si>
    <t>سامر</t>
  </si>
  <si>
    <t>حمده</t>
  </si>
  <si>
    <t>صدد</t>
  </si>
  <si>
    <t>نزار</t>
  </si>
  <si>
    <t>دياب</t>
  </si>
  <si>
    <t>لمياء</t>
  </si>
  <si>
    <t>امين</t>
  </si>
  <si>
    <t>صقر</t>
  </si>
  <si>
    <t>مروان</t>
  </si>
  <si>
    <t>سهام</t>
  </si>
  <si>
    <t>كامل</t>
  </si>
  <si>
    <t>نور الدين</t>
  </si>
  <si>
    <t>نهى</t>
  </si>
  <si>
    <t>محمد غسان</t>
  </si>
  <si>
    <t>ريم</t>
  </si>
  <si>
    <t>مهند</t>
  </si>
  <si>
    <t>نسرين</t>
  </si>
  <si>
    <t>ميسر</t>
  </si>
  <si>
    <t>نديم</t>
  </si>
  <si>
    <t>عبدالله</t>
  </si>
  <si>
    <t>اميرة</t>
  </si>
  <si>
    <t>صبحيه</t>
  </si>
  <si>
    <t>قاسم</t>
  </si>
  <si>
    <t>محمد فايز</t>
  </si>
  <si>
    <t>نازك</t>
  </si>
  <si>
    <t>احمد الحسن</t>
  </si>
  <si>
    <t>حليمه</t>
  </si>
  <si>
    <t>هند</t>
  </si>
  <si>
    <t xml:space="preserve">ببيلا </t>
  </si>
  <si>
    <t>حسان</t>
  </si>
  <si>
    <t>مصياف</t>
  </si>
  <si>
    <t>خلود</t>
  </si>
  <si>
    <t>سهيل</t>
  </si>
  <si>
    <t>خضر</t>
  </si>
  <si>
    <t>الضمير</t>
  </si>
  <si>
    <t>وديع</t>
  </si>
  <si>
    <t>يحيى</t>
  </si>
  <si>
    <t>يرموك</t>
  </si>
  <si>
    <t>هشام</t>
  </si>
  <si>
    <t>ناهده</t>
  </si>
  <si>
    <t>رباح</t>
  </si>
  <si>
    <t>باسل</t>
  </si>
  <si>
    <t>محمد موفق</t>
  </si>
  <si>
    <t>حفير فوقا</t>
  </si>
  <si>
    <t>نجوى</t>
  </si>
  <si>
    <t>حياه</t>
  </si>
  <si>
    <t>قارة</t>
  </si>
  <si>
    <t>حضر</t>
  </si>
  <si>
    <t>حوريه</t>
  </si>
  <si>
    <t>بشرى</t>
  </si>
  <si>
    <t>فارس</t>
  </si>
  <si>
    <t>بشيره</t>
  </si>
  <si>
    <t>زاكيه</t>
  </si>
  <si>
    <t>بدوي</t>
  </si>
  <si>
    <t>منين</t>
  </si>
  <si>
    <t>عثمان</t>
  </si>
  <si>
    <t>عبد الناصر</t>
  </si>
  <si>
    <t>انصاف</t>
  </si>
  <si>
    <t>زملكا</t>
  </si>
  <si>
    <t>سليمان</t>
  </si>
  <si>
    <t>وجدان</t>
  </si>
  <si>
    <t>مدين</t>
  </si>
  <si>
    <t>مشفى درعا</t>
  </si>
  <si>
    <t>جلال</t>
  </si>
  <si>
    <t>اسما</t>
  </si>
  <si>
    <t>نهيله</t>
  </si>
  <si>
    <t>خيري</t>
  </si>
  <si>
    <t>تهاني</t>
  </si>
  <si>
    <t>محروس</t>
  </si>
  <si>
    <t>فدوى</t>
  </si>
  <si>
    <t>سامي</t>
  </si>
  <si>
    <t>كسوه</t>
  </si>
  <si>
    <t>مطره</t>
  </si>
  <si>
    <t>مالك</t>
  </si>
  <si>
    <t>محمد زياد</t>
  </si>
  <si>
    <t>محمد الصمادي</t>
  </si>
  <si>
    <t>رافت</t>
  </si>
  <si>
    <t>جميله</t>
  </si>
  <si>
    <t>زبداني</t>
  </si>
  <si>
    <t>محمد قاسم</t>
  </si>
  <si>
    <t>محمد حاتم</t>
  </si>
  <si>
    <t>زهور</t>
  </si>
  <si>
    <t>اديب</t>
  </si>
  <si>
    <t>فضه</t>
  </si>
  <si>
    <t>قبر الست</t>
  </si>
  <si>
    <t>شذى</t>
  </si>
  <si>
    <t>فيصل</t>
  </si>
  <si>
    <t>راميا</t>
  </si>
  <si>
    <t>فطوم</t>
  </si>
  <si>
    <t>معين</t>
  </si>
  <si>
    <t>جباب</t>
  </si>
  <si>
    <t>أيمن</t>
  </si>
  <si>
    <t>نعيمه</t>
  </si>
  <si>
    <t>كفر بطنا</t>
  </si>
  <si>
    <t>تيسير</t>
  </si>
  <si>
    <t>محمد معتز</t>
  </si>
  <si>
    <t>آمنة</t>
  </si>
  <si>
    <t>فادية</t>
  </si>
  <si>
    <t>اماني</t>
  </si>
  <si>
    <t>زهير داود</t>
  </si>
  <si>
    <t>علي الاحمد</t>
  </si>
  <si>
    <t>رغده</t>
  </si>
  <si>
    <t xml:space="preserve">مخيم اليرموك </t>
  </si>
  <si>
    <t>ايمن</t>
  </si>
  <si>
    <t>فرزات</t>
  </si>
  <si>
    <t>اخلاص</t>
  </si>
  <si>
    <t>نهاد</t>
  </si>
  <si>
    <t>ريما</t>
  </si>
  <si>
    <t>نايف</t>
  </si>
  <si>
    <t>عماد الدين</t>
  </si>
  <si>
    <t>روعه</t>
  </si>
  <si>
    <t>فاديه</t>
  </si>
  <si>
    <t>ريتا</t>
  </si>
  <si>
    <t>ناجيه</t>
  </si>
  <si>
    <t>غفران</t>
  </si>
  <si>
    <t>القريا</t>
  </si>
  <si>
    <t>محمد سعيد</t>
  </si>
  <si>
    <t>رابعه</t>
  </si>
  <si>
    <t>صلاح</t>
  </si>
  <si>
    <t>محمد راتب</t>
  </si>
  <si>
    <t>عبد العزيز</t>
  </si>
  <si>
    <t>ببيلا</t>
  </si>
  <si>
    <t>محمد امير</t>
  </si>
  <si>
    <t>حسيب</t>
  </si>
  <si>
    <t>محي الدين</t>
  </si>
  <si>
    <t>نجاة</t>
  </si>
  <si>
    <t>سويداء</t>
  </si>
  <si>
    <t>خالديه</t>
  </si>
  <si>
    <t>سلمية</t>
  </si>
  <si>
    <t>سميرة</t>
  </si>
  <si>
    <t>نواف</t>
  </si>
  <si>
    <t>بدر الدين</t>
  </si>
  <si>
    <t>نادر</t>
  </si>
  <si>
    <t>سميحه</t>
  </si>
  <si>
    <t xml:space="preserve">محمد </t>
  </si>
  <si>
    <t>محمد باسم</t>
  </si>
  <si>
    <t>حمود</t>
  </si>
  <si>
    <t>رزان</t>
  </si>
  <si>
    <t>يعفور</t>
  </si>
  <si>
    <t>جمعه</t>
  </si>
  <si>
    <t>وضحه</t>
  </si>
  <si>
    <t>حرستا البصل</t>
  </si>
  <si>
    <t>الحراك</t>
  </si>
  <si>
    <t>تميم</t>
  </si>
  <si>
    <t>محمد هشام</t>
  </si>
  <si>
    <t>جوزفين</t>
  </si>
  <si>
    <t>محمد الشيخ</t>
  </si>
  <si>
    <t>رفعت</t>
  </si>
  <si>
    <t>نصر</t>
  </si>
  <si>
    <t>مادلين</t>
  </si>
  <si>
    <t>زبيده</t>
  </si>
  <si>
    <t>عبدالرحمن</t>
  </si>
  <si>
    <t>دعد</t>
  </si>
  <si>
    <t>محمد الفلاح</t>
  </si>
  <si>
    <t>سهير</t>
  </si>
  <si>
    <t xml:space="preserve">مشفى دوما </t>
  </si>
  <si>
    <t>محمدعدنان</t>
  </si>
  <si>
    <t>فاضل</t>
  </si>
  <si>
    <t>صابر</t>
  </si>
  <si>
    <t>الكويت</t>
  </si>
  <si>
    <t>عبد الرحمن</t>
  </si>
  <si>
    <t>بديع</t>
  </si>
  <si>
    <t>محمد صالح</t>
  </si>
  <si>
    <t>اسماعيل</t>
  </si>
  <si>
    <t>جميل</t>
  </si>
  <si>
    <t>كمال الدين</t>
  </si>
  <si>
    <t>حماه</t>
  </si>
  <si>
    <t>علا سليمان</t>
  </si>
  <si>
    <t>طه</t>
  </si>
  <si>
    <t>شقا</t>
  </si>
  <si>
    <t>خيريه</t>
  </si>
  <si>
    <t xml:space="preserve">ديرالزور </t>
  </si>
  <si>
    <t xml:space="preserve">عين الفيجة </t>
  </si>
  <si>
    <t>محمد جلال</t>
  </si>
  <si>
    <t>جمال الدين</t>
  </si>
  <si>
    <t>عبد الرحيم</t>
  </si>
  <si>
    <t>عيده</t>
  </si>
  <si>
    <t>منار</t>
  </si>
  <si>
    <t>فضل الله</t>
  </si>
  <si>
    <t>غزاله</t>
  </si>
  <si>
    <t>متان</t>
  </si>
  <si>
    <t>ضامن</t>
  </si>
  <si>
    <t>ام الزيتون</t>
  </si>
  <si>
    <t>علاء الدين</t>
  </si>
  <si>
    <t>محمد علي</t>
  </si>
  <si>
    <t>لما</t>
  </si>
  <si>
    <t>خليل</t>
  </si>
  <si>
    <t>رجب</t>
  </si>
  <si>
    <t>نور علوش</t>
  </si>
  <si>
    <t>عبدو</t>
  </si>
  <si>
    <t>علي يوسف</t>
  </si>
  <si>
    <t>شعلان</t>
  </si>
  <si>
    <t>شريفه</t>
  </si>
  <si>
    <t>رنكوس</t>
  </si>
  <si>
    <t>غيداء</t>
  </si>
  <si>
    <t>محمد مروان</t>
  </si>
  <si>
    <t>محمد يحيى</t>
  </si>
  <si>
    <t>عز الدين</t>
  </si>
  <si>
    <t>محمد المحمود</t>
  </si>
  <si>
    <t>جاسم</t>
  </si>
  <si>
    <t>رحيبة</t>
  </si>
  <si>
    <t>نمر</t>
  </si>
  <si>
    <t>رغداء</t>
  </si>
  <si>
    <t>جبعدين</t>
  </si>
  <si>
    <t>زكيه</t>
  </si>
  <si>
    <t>آمال</t>
  </si>
  <si>
    <t>كامله</t>
  </si>
  <si>
    <t>محمد عيد</t>
  </si>
  <si>
    <t>فتحيه</t>
  </si>
  <si>
    <t>بهاء الدين</t>
  </si>
  <si>
    <t>قمر</t>
  </si>
  <si>
    <t>اميمه</t>
  </si>
  <si>
    <t>فائز</t>
  </si>
  <si>
    <t>نورة</t>
  </si>
  <si>
    <t>رمزيه</t>
  </si>
  <si>
    <t>الصنمين</t>
  </si>
  <si>
    <t>ترفه</t>
  </si>
  <si>
    <t>وفيقة</t>
  </si>
  <si>
    <t>الرحا</t>
  </si>
  <si>
    <t>ريمه</t>
  </si>
  <si>
    <t>عبده</t>
  </si>
  <si>
    <t>نور الحمصي</t>
  </si>
  <si>
    <t>رزق</t>
  </si>
  <si>
    <t>مردك</t>
  </si>
  <si>
    <t>عقربا</t>
  </si>
  <si>
    <t>السعودية</t>
  </si>
  <si>
    <t>عيوش</t>
  </si>
  <si>
    <t>زهيه</t>
  </si>
  <si>
    <t>جورجيت</t>
  </si>
  <si>
    <t>خان ارنبة</t>
  </si>
  <si>
    <t>منيرة</t>
  </si>
  <si>
    <t>شهرزاد</t>
  </si>
  <si>
    <t xml:space="preserve">حمص </t>
  </si>
  <si>
    <t>يازي</t>
  </si>
  <si>
    <t>عارف</t>
  </si>
  <si>
    <t>فضيله</t>
  </si>
  <si>
    <t>رئيفه</t>
  </si>
  <si>
    <t>سعده</t>
  </si>
  <si>
    <t>بنان</t>
  </si>
  <si>
    <t>كويت</t>
  </si>
  <si>
    <t>علي العلي</t>
  </si>
  <si>
    <t>ماجد</t>
  </si>
  <si>
    <t>محمد منير</t>
  </si>
  <si>
    <t>سعيده</t>
  </si>
  <si>
    <t>محمد فائق</t>
  </si>
  <si>
    <t>غباغب</t>
  </si>
  <si>
    <t>سلمى</t>
  </si>
  <si>
    <t>محمد بشير</t>
  </si>
  <si>
    <t>باسمة</t>
  </si>
  <si>
    <t>منصور</t>
  </si>
  <si>
    <t>مازن</t>
  </si>
  <si>
    <t>هديه</t>
  </si>
  <si>
    <t>صبورة</t>
  </si>
  <si>
    <t>ميادين</t>
  </si>
  <si>
    <t>سعسع</t>
  </si>
  <si>
    <t>سليمه</t>
  </si>
  <si>
    <t>المعرة</t>
  </si>
  <si>
    <t>اسمهان</t>
  </si>
  <si>
    <t>امينة</t>
  </si>
  <si>
    <t>محمد وليد</t>
  </si>
  <si>
    <t>قاره</t>
  </si>
  <si>
    <t>عمر حجازي</t>
  </si>
  <si>
    <t>انعام</t>
  </si>
  <si>
    <t>هلال</t>
  </si>
  <si>
    <t>مؤمنه</t>
  </si>
  <si>
    <t>مسلم</t>
  </si>
  <si>
    <t>معينه</t>
  </si>
  <si>
    <t>محمد فائز</t>
  </si>
  <si>
    <t>سلام</t>
  </si>
  <si>
    <t>ختام</t>
  </si>
  <si>
    <t>غياث</t>
  </si>
  <si>
    <t>عطاف</t>
  </si>
  <si>
    <t>سهر</t>
  </si>
  <si>
    <t>عزيزه</t>
  </si>
  <si>
    <t>البستان</t>
  </si>
  <si>
    <t>ازدهار</t>
  </si>
  <si>
    <t>شمسكين</t>
  </si>
  <si>
    <t>نبيها</t>
  </si>
  <si>
    <t>عفراء</t>
  </si>
  <si>
    <t>رحاب</t>
  </si>
  <si>
    <t>رفاه</t>
  </si>
  <si>
    <t>رقية</t>
  </si>
  <si>
    <t>غزوان</t>
  </si>
  <si>
    <t>سجيع</t>
  </si>
  <si>
    <t>برهان</t>
  </si>
  <si>
    <t>فتون</t>
  </si>
  <si>
    <t>القنيه</t>
  </si>
  <si>
    <t>قامشلي</t>
  </si>
  <si>
    <t>باسل علي</t>
  </si>
  <si>
    <t>محمد عارف</t>
  </si>
  <si>
    <t>الشيخ مسكين</t>
  </si>
  <si>
    <t xml:space="preserve">درعا </t>
  </si>
  <si>
    <t>غزلانية</t>
  </si>
  <si>
    <t>انتصار</t>
  </si>
  <si>
    <t>راغدة</t>
  </si>
  <si>
    <t>عبد الرزاق</t>
  </si>
  <si>
    <t>حسني</t>
  </si>
  <si>
    <t>احمد محمد</t>
  </si>
  <si>
    <t>كسوة</t>
  </si>
  <si>
    <t>خالده</t>
  </si>
  <si>
    <t>عبد الحسيب</t>
  </si>
  <si>
    <t>ساميه</t>
  </si>
  <si>
    <t>تسيل</t>
  </si>
  <si>
    <t>مليحا</t>
  </si>
  <si>
    <t>زاهر</t>
  </si>
  <si>
    <t>اصف</t>
  </si>
  <si>
    <t>طفس</t>
  </si>
  <si>
    <t>عيد</t>
  </si>
  <si>
    <t>شعبان</t>
  </si>
  <si>
    <t>عالقين</t>
  </si>
  <si>
    <t>احمد العلي</t>
  </si>
  <si>
    <t>نجله</t>
  </si>
  <si>
    <t>عامر</t>
  </si>
  <si>
    <t>جبلة</t>
  </si>
  <si>
    <t>مرفت</t>
  </si>
  <si>
    <t>مفيدة</t>
  </si>
  <si>
    <t>ربيعه</t>
  </si>
  <si>
    <t>جديدة الوادي</t>
  </si>
  <si>
    <t>دله</t>
  </si>
  <si>
    <t>سرحان</t>
  </si>
  <si>
    <t>كفير يبوس</t>
  </si>
  <si>
    <t>عبد الفتاح</t>
  </si>
  <si>
    <t>محمد طه</t>
  </si>
  <si>
    <t>رحيل</t>
  </si>
  <si>
    <t>سلميه</t>
  </si>
  <si>
    <t>صبحي</t>
  </si>
  <si>
    <t>تلمنس</t>
  </si>
  <si>
    <t>سفيره</t>
  </si>
  <si>
    <t>نبل</t>
  </si>
  <si>
    <t>محمد امين</t>
  </si>
  <si>
    <t>محسنه</t>
  </si>
  <si>
    <t>برهليا</t>
  </si>
  <si>
    <t>جسرين</t>
  </si>
  <si>
    <t>فاطمه موسى</t>
  </si>
  <si>
    <t>بطيحه</t>
  </si>
  <si>
    <t>منا</t>
  </si>
  <si>
    <t>سوزان</t>
  </si>
  <si>
    <t>ناهي</t>
  </si>
  <si>
    <t>هناده</t>
  </si>
  <si>
    <t>بلودان</t>
  </si>
  <si>
    <t>أمينه</t>
  </si>
  <si>
    <t>لؤي</t>
  </si>
  <si>
    <t>آمنه</t>
  </si>
  <si>
    <t>صالح</t>
  </si>
  <si>
    <t>محمدهيثم</t>
  </si>
  <si>
    <t>منذر</t>
  </si>
  <si>
    <t>محمد حسن</t>
  </si>
  <si>
    <t>هويده</t>
  </si>
  <si>
    <t>نزيه</t>
  </si>
  <si>
    <t>خليفه</t>
  </si>
  <si>
    <t>تماثيل</t>
  </si>
  <si>
    <t>يونس</t>
  </si>
  <si>
    <t>اتحاد</t>
  </si>
  <si>
    <t>وفيقه</t>
  </si>
  <si>
    <t>حمد</t>
  </si>
  <si>
    <t>حياة</t>
  </si>
  <si>
    <t>داود</t>
  </si>
  <si>
    <t>قيطه</t>
  </si>
  <si>
    <t>نورس</t>
  </si>
  <si>
    <t>بلال</t>
  </si>
  <si>
    <t>عبد الغني</t>
  </si>
  <si>
    <t>كوكب</t>
  </si>
  <si>
    <t>هاجر</t>
  </si>
  <si>
    <t>سهاد</t>
  </si>
  <si>
    <t>شكيب</t>
  </si>
  <si>
    <t>مي</t>
  </si>
  <si>
    <t>تركيه</t>
  </si>
  <si>
    <t>عبدالحميد</t>
  </si>
  <si>
    <t>دير شميل</t>
  </si>
  <si>
    <t>فيحاء</t>
  </si>
  <si>
    <t>مضايا</t>
  </si>
  <si>
    <t>اسماء</t>
  </si>
  <si>
    <t>أحلام</t>
  </si>
  <si>
    <t>رقيه</t>
  </si>
  <si>
    <t>دبي</t>
  </si>
  <si>
    <t>فايزه</t>
  </si>
  <si>
    <t>قطيفة</t>
  </si>
  <si>
    <t>نورالدين</t>
  </si>
  <si>
    <t>نادره</t>
  </si>
  <si>
    <t>سوريا</t>
  </si>
  <si>
    <t>رانيا</t>
  </si>
  <si>
    <t>محمدسعيد</t>
  </si>
  <si>
    <t>سبينة</t>
  </si>
  <si>
    <t>عين العرب</t>
  </si>
  <si>
    <t>شيخه</t>
  </si>
  <si>
    <t>رفيق</t>
  </si>
  <si>
    <t>حميده</t>
  </si>
  <si>
    <t>عروبه</t>
  </si>
  <si>
    <t>محمد حسين</t>
  </si>
  <si>
    <t>ريعان</t>
  </si>
  <si>
    <t>بهجت</t>
  </si>
  <si>
    <t>محمد زهير</t>
  </si>
  <si>
    <t>شمس</t>
  </si>
  <si>
    <t>الرياض</t>
  </si>
  <si>
    <t>محمد خالد</t>
  </si>
  <si>
    <t>مصعب</t>
  </si>
  <si>
    <t>شاهين</t>
  </si>
  <si>
    <t>نجران</t>
  </si>
  <si>
    <t>ذكير</t>
  </si>
  <si>
    <t>اكرام</t>
  </si>
  <si>
    <t>صلاح الدين</t>
  </si>
  <si>
    <t>لطفيه</t>
  </si>
  <si>
    <t>محمد اسماعيل</t>
  </si>
  <si>
    <t>حسن حسن</t>
  </si>
  <si>
    <t>وادي العيون</t>
  </si>
  <si>
    <t>فاروق</t>
  </si>
  <si>
    <t>بصرى الشام</t>
  </si>
  <si>
    <t>امال</t>
  </si>
  <si>
    <t>تمام</t>
  </si>
  <si>
    <t>عبد المنعم</t>
  </si>
  <si>
    <t>محمد السيد</t>
  </si>
  <si>
    <t>ريم اسماعيل</t>
  </si>
  <si>
    <t>ملكه</t>
  </si>
  <si>
    <t>كناكر</t>
  </si>
  <si>
    <t>ازرع</t>
  </si>
  <si>
    <t>جهينه</t>
  </si>
  <si>
    <t>غدير</t>
  </si>
  <si>
    <t>رائده</t>
  </si>
  <si>
    <t>يلدا</t>
  </si>
  <si>
    <t>دحام</t>
  </si>
  <si>
    <t>بهيه</t>
  </si>
  <si>
    <t>بدا</t>
  </si>
  <si>
    <t>راغده</t>
  </si>
  <si>
    <t>رسمي</t>
  </si>
  <si>
    <t>يسرى</t>
  </si>
  <si>
    <t>طارق</t>
  </si>
  <si>
    <t>محمد تيسير</t>
  </si>
  <si>
    <t>فائزه</t>
  </si>
  <si>
    <t>مشفى السويداء</t>
  </si>
  <si>
    <t>التون المرقب</t>
  </si>
  <si>
    <t>نعمت</t>
  </si>
  <si>
    <t>محمدرضا</t>
  </si>
  <si>
    <t>غادا</t>
  </si>
  <si>
    <t>رفعه</t>
  </si>
  <si>
    <t>محمد سعد الدين</t>
  </si>
  <si>
    <t>محمد كمي</t>
  </si>
  <si>
    <t>ضمير</t>
  </si>
  <si>
    <t>نده</t>
  </si>
  <si>
    <t>تعنيتا</t>
  </si>
  <si>
    <t>مرعي</t>
  </si>
  <si>
    <t>محمد ديب</t>
  </si>
  <si>
    <t>محمد فاضل</t>
  </si>
  <si>
    <t>عليه</t>
  </si>
  <si>
    <t>شيرين</t>
  </si>
  <si>
    <t>رضيه</t>
  </si>
  <si>
    <t>محمد مازن</t>
  </si>
  <si>
    <t>محمدخير</t>
  </si>
  <si>
    <t>ليبيا</t>
  </si>
  <si>
    <t>علي ابراهيم</t>
  </si>
  <si>
    <t>نذار</t>
  </si>
  <si>
    <t>بسمه</t>
  </si>
  <si>
    <t>دره</t>
  </si>
  <si>
    <t>محمد مصطفى</t>
  </si>
  <si>
    <t>هاني</t>
  </si>
  <si>
    <t>ادلب</t>
  </si>
  <si>
    <t>ناصرية</t>
  </si>
  <si>
    <t>رفيده</t>
  </si>
  <si>
    <t>وحيد</t>
  </si>
  <si>
    <t>نعمات</t>
  </si>
  <si>
    <t>عدرا</t>
  </si>
  <si>
    <t>لطيفه</t>
  </si>
  <si>
    <t>السلمية</t>
  </si>
  <si>
    <t>خديجة</t>
  </si>
  <si>
    <t>هنا</t>
  </si>
  <si>
    <t>مروه</t>
  </si>
  <si>
    <t>الهويا</t>
  </si>
  <si>
    <t>تدمر</t>
  </si>
  <si>
    <t>نائله</t>
  </si>
  <si>
    <t>افتكار</t>
  </si>
  <si>
    <t>ربيع</t>
  </si>
  <si>
    <t>الدانا</t>
  </si>
  <si>
    <t>غادة</t>
  </si>
  <si>
    <t>بسمة</t>
  </si>
  <si>
    <t>وحيده</t>
  </si>
  <si>
    <t>اشرفيه صحنايا</t>
  </si>
  <si>
    <t>مفيده</t>
  </si>
  <si>
    <t>محمد نزار</t>
  </si>
  <si>
    <t>القصير</t>
  </si>
  <si>
    <t>مجادل</t>
  </si>
  <si>
    <t>صافي</t>
  </si>
  <si>
    <t>فنزويلا</t>
  </si>
  <si>
    <t>الكفر</t>
  </si>
  <si>
    <t>محمد سامر</t>
  </si>
  <si>
    <t>عمر الخطيب</t>
  </si>
  <si>
    <t>عبدالكريم</t>
  </si>
  <si>
    <t>القريتين</t>
  </si>
  <si>
    <t>راس المعرة</t>
  </si>
  <si>
    <t>وفيق</t>
  </si>
  <si>
    <t>لواحظ</t>
  </si>
  <si>
    <t>مسعود</t>
  </si>
  <si>
    <t>عمادالدين</t>
  </si>
  <si>
    <t>منتهى</t>
  </si>
  <si>
    <t>وافي</t>
  </si>
  <si>
    <t>ماري</t>
  </si>
  <si>
    <t>امنة</t>
  </si>
  <si>
    <t>نايفه</t>
  </si>
  <si>
    <t>محمد نذير</t>
  </si>
  <si>
    <t>نايل</t>
  </si>
  <si>
    <t>سويدا</t>
  </si>
  <si>
    <t>نجم</t>
  </si>
  <si>
    <t>محمد رضوان</t>
  </si>
  <si>
    <t>عاطف</t>
  </si>
  <si>
    <t>جباتا الخشب</t>
  </si>
  <si>
    <t>كامران</t>
  </si>
  <si>
    <t>محمد عمر</t>
  </si>
  <si>
    <t>مالكه</t>
  </si>
  <si>
    <t>شكريه</t>
  </si>
  <si>
    <t>محمدعلي</t>
  </si>
  <si>
    <t>خلدون</t>
  </si>
  <si>
    <t>السعن</t>
  </si>
  <si>
    <t>عدلا</t>
  </si>
  <si>
    <t>بيت جن</t>
  </si>
  <si>
    <t>لبين</t>
  </si>
  <si>
    <t>ورده</t>
  </si>
  <si>
    <t>تماضر</t>
  </si>
  <si>
    <t>آصف</t>
  </si>
  <si>
    <t>احمد المحمد</t>
  </si>
  <si>
    <t>نوره</t>
  </si>
  <si>
    <t>وصال</t>
  </si>
  <si>
    <t>محمد درويش</t>
  </si>
  <si>
    <t>ديب</t>
  </si>
  <si>
    <t>إيمان</t>
  </si>
  <si>
    <t>المدينة المنورة</t>
  </si>
  <si>
    <t>زاهي</t>
  </si>
  <si>
    <t>شطحه</t>
  </si>
  <si>
    <t>حمزة</t>
  </si>
  <si>
    <t>مهى</t>
  </si>
  <si>
    <t>جرجس</t>
  </si>
  <si>
    <t>القامشلي</t>
  </si>
  <si>
    <t>حيدر</t>
  </si>
  <si>
    <t>عبدالرزاق</t>
  </si>
  <si>
    <t>عبد الغفور</t>
  </si>
  <si>
    <t>نورما</t>
  </si>
  <si>
    <t>جابر</t>
  </si>
  <si>
    <t>ابتهاج</t>
  </si>
  <si>
    <t>خضره</t>
  </si>
  <si>
    <t>نشأت</t>
  </si>
  <si>
    <t>اياد</t>
  </si>
  <si>
    <t>محمد فيصل</t>
  </si>
  <si>
    <t>خانم</t>
  </si>
  <si>
    <t>شادي</t>
  </si>
  <si>
    <t>محمد عبدو</t>
  </si>
  <si>
    <t>محمد باسل</t>
  </si>
  <si>
    <t>جبا</t>
  </si>
  <si>
    <t>درويش</t>
  </si>
  <si>
    <t>محمدفؤاد</t>
  </si>
  <si>
    <t>شفاء</t>
  </si>
  <si>
    <t>الكسوة</t>
  </si>
  <si>
    <t>محمد الحاج</t>
  </si>
  <si>
    <t>حزه</t>
  </si>
  <si>
    <t>حمدي</t>
  </si>
  <si>
    <t>عبله</t>
  </si>
  <si>
    <t>سامر حداد</t>
  </si>
  <si>
    <t>هيسم</t>
  </si>
  <si>
    <t>حمدو</t>
  </si>
  <si>
    <t>رشيد</t>
  </si>
  <si>
    <t>ثريا</t>
  </si>
  <si>
    <t>نور الحسيني</t>
  </si>
  <si>
    <t>واصل</t>
  </si>
  <si>
    <t>صبيخان</t>
  </si>
  <si>
    <t>عبد الاله</t>
  </si>
  <si>
    <t>صبريه</t>
  </si>
  <si>
    <t>نوفه</t>
  </si>
  <si>
    <t>زيد</t>
  </si>
  <si>
    <t>السيده زينب</t>
  </si>
  <si>
    <t>مظهر</t>
  </si>
  <si>
    <t>راتب</t>
  </si>
  <si>
    <t>سميحة</t>
  </si>
  <si>
    <t>عزيز</t>
  </si>
  <si>
    <t>محمد رشاد</t>
  </si>
  <si>
    <t>عبد المالك</t>
  </si>
  <si>
    <t>عيشه</t>
  </si>
  <si>
    <t>بشير</t>
  </si>
  <si>
    <t>المشرفه</t>
  </si>
  <si>
    <t xml:space="preserve">التل </t>
  </si>
  <si>
    <t>نجديه</t>
  </si>
  <si>
    <t>عرفان</t>
  </si>
  <si>
    <t>هامة</t>
  </si>
  <si>
    <t>محمد مأمون</t>
  </si>
  <si>
    <t>محمد فواز</t>
  </si>
  <si>
    <t>خالد رجب</t>
  </si>
  <si>
    <t>عامر سلوم</t>
  </si>
  <si>
    <t>معلولا</t>
  </si>
  <si>
    <t>القرداحة</t>
  </si>
  <si>
    <t>زاره</t>
  </si>
  <si>
    <t>ديماس</t>
  </si>
  <si>
    <t>مها محمد</t>
  </si>
  <si>
    <t>كريمه</t>
  </si>
  <si>
    <t>رغد</t>
  </si>
  <si>
    <t>عهد</t>
  </si>
  <si>
    <t>ايليا</t>
  </si>
  <si>
    <t>اشرفية الوادي</t>
  </si>
  <si>
    <t>الكسوه</t>
  </si>
  <si>
    <t>ثراء الحلبي</t>
  </si>
  <si>
    <t>ناهيه</t>
  </si>
  <si>
    <t>محمد محمد</t>
  </si>
  <si>
    <t>كفاح</t>
  </si>
  <si>
    <t>محمد فارس</t>
  </si>
  <si>
    <t>نهال</t>
  </si>
  <si>
    <t>عبد السلام</t>
  </si>
  <si>
    <t>بقين</t>
  </si>
  <si>
    <t>محمد حمود</t>
  </si>
  <si>
    <t>شمسه</t>
  </si>
  <si>
    <t>محمد عصام</t>
  </si>
  <si>
    <t>نجيبه</t>
  </si>
  <si>
    <t>سميعه</t>
  </si>
  <si>
    <t>بقيلون</t>
  </si>
  <si>
    <t>نهلة</t>
  </si>
  <si>
    <t>معرتماتر</t>
  </si>
  <si>
    <t>رندا</t>
  </si>
  <si>
    <t>فياض</t>
  </si>
  <si>
    <t>حما صغير</t>
  </si>
  <si>
    <t>مكة المكرمة</t>
  </si>
  <si>
    <t>لطفي</t>
  </si>
  <si>
    <t>محمد رشيد</t>
  </si>
  <si>
    <t>المزه</t>
  </si>
  <si>
    <t>الياس</t>
  </si>
  <si>
    <t>محمد اكرم</t>
  </si>
  <si>
    <t>احمد علي</t>
  </si>
  <si>
    <t>نبيهه</t>
  </si>
  <si>
    <t>فاتح</t>
  </si>
  <si>
    <t>طيبة الامام</t>
  </si>
  <si>
    <t>عناب</t>
  </si>
  <si>
    <t>منبج</t>
  </si>
  <si>
    <t>الحجر الأسود</t>
  </si>
  <si>
    <t>نظير</t>
  </si>
  <si>
    <t>اديبه</t>
  </si>
  <si>
    <t>نزهة</t>
  </si>
  <si>
    <t>جهان</t>
  </si>
  <si>
    <t>محمد عماد الدين</t>
  </si>
  <si>
    <t>رولا</t>
  </si>
  <si>
    <t>محمد المصطفى</t>
  </si>
  <si>
    <t>جواهر</t>
  </si>
  <si>
    <t>محمد جهاد</t>
  </si>
  <si>
    <t>جديه</t>
  </si>
  <si>
    <t>محمد عثمان</t>
  </si>
  <si>
    <t>عفيف</t>
  </si>
  <si>
    <t>نور الهدى</t>
  </si>
  <si>
    <t>نجلاء</t>
  </si>
  <si>
    <t>مؤيد</t>
  </si>
  <si>
    <t>بوران</t>
  </si>
  <si>
    <t>زكاء</t>
  </si>
  <si>
    <t>ريحاب</t>
  </si>
  <si>
    <t>قنوات</t>
  </si>
  <si>
    <t>وجيه</t>
  </si>
  <si>
    <t>فيروز</t>
  </si>
  <si>
    <t>شما</t>
  </si>
  <si>
    <t>أسماء</t>
  </si>
  <si>
    <t>حكمت</t>
  </si>
  <si>
    <t>هنديه</t>
  </si>
  <si>
    <t>شحادة</t>
  </si>
  <si>
    <t>فطيم</t>
  </si>
  <si>
    <t>عرى</t>
  </si>
  <si>
    <t>مرسل</t>
  </si>
  <si>
    <t>محمد الصالح</t>
  </si>
  <si>
    <t>جعفر صالح</t>
  </si>
  <si>
    <t>شوكت</t>
  </si>
  <si>
    <t>حموره</t>
  </si>
  <si>
    <t>وهيب</t>
  </si>
  <si>
    <t>عرمان</t>
  </si>
  <si>
    <t>علاء محمد</t>
  </si>
  <si>
    <t>عين التينة</t>
  </si>
  <si>
    <t>فتحية</t>
  </si>
  <si>
    <t>بكري</t>
  </si>
  <si>
    <t>وادي بردى</t>
  </si>
  <si>
    <t>لينه</t>
  </si>
  <si>
    <t>عبد الباسط</t>
  </si>
  <si>
    <t>شعاره</t>
  </si>
  <si>
    <t>سهيلا</t>
  </si>
  <si>
    <t>ضياء الدين</t>
  </si>
  <si>
    <t>عبد المحسن</t>
  </si>
  <si>
    <t>تلكلخ</t>
  </si>
  <si>
    <t>امونه</t>
  </si>
  <si>
    <t>محمد ياسين</t>
  </si>
  <si>
    <t>فداء</t>
  </si>
  <si>
    <t>عزت</t>
  </si>
  <si>
    <t>محمد الدبس</t>
  </si>
  <si>
    <t>انس</t>
  </si>
  <si>
    <t>رانيه</t>
  </si>
  <si>
    <t>محمد عبد السلام</t>
  </si>
  <si>
    <t>جاد الله</t>
  </si>
  <si>
    <t>فرنجيه</t>
  </si>
  <si>
    <t>عبد الحليم</t>
  </si>
  <si>
    <t>ندا</t>
  </si>
  <si>
    <t>تحسين</t>
  </si>
  <si>
    <t>محمد الخليل</t>
  </si>
  <si>
    <t>احمد حبيب</t>
  </si>
  <si>
    <t>نوفة</t>
  </si>
  <si>
    <t>نصر الدين</t>
  </si>
  <si>
    <t>نها</t>
  </si>
  <si>
    <t>نجلا</t>
  </si>
  <si>
    <t>محمد المصري</t>
  </si>
  <si>
    <t>الزبداني</t>
  </si>
  <si>
    <t>عايد</t>
  </si>
  <si>
    <t>احمد زكريا</t>
  </si>
  <si>
    <t>سامح</t>
  </si>
  <si>
    <t>حاتم</t>
  </si>
  <si>
    <t>محمدسامر</t>
  </si>
  <si>
    <t>محاسن</t>
  </si>
  <si>
    <t>بسيمه</t>
  </si>
  <si>
    <t>ام رواق</t>
  </si>
  <si>
    <t>ابو ظبي</t>
  </si>
  <si>
    <t>الثورة</t>
  </si>
  <si>
    <t>مرام</t>
  </si>
  <si>
    <t>روضة</t>
  </si>
  <si>
    <t>راس المعره</t>
  </si>
  <si>
    <t>ندوه</t>
  </si>
  <si>
    <t>صلاخد</t>
  </si>
  <si>
    <t>رحمه</t>
  </si>
  <si>
    <t>صافيتا</t>
  </si>
  <si>
    <t xml:space="preserve">علي </t>
  </si>
  <si>
    <t>رنا مراد</t>
  </si>
  <si>
    <t>نبيلة</t>
  </si>
  <si>
    <t xml:space="preserve">حسن </t>
  </si>
  <si>
    <t xml:space="preserve">فاطمه </t>
  </si>
  <si>
    <t>محمدياسر</t>
  </si>
  <si>
    <t>نيروز</t>
  </si>
  <si>
    <t>محي</t>
  </si>
  <si>
    <t>ميليا</t>
  </si>
  <si>
    <t>فوزه</t>
  </si>
  <si>
    <t>حسنا</t>
  </si>
  <si>
    <t>فايزة</t>
  </si>
  <si>
    <t>فوزية</t>
  </si>
  <si>
    <t>وائل</t>
  </si>
  <si>
    <t>جوهره</t>
  </si>
  <si>
    <t>نوح</t>
  </si>
  <si>
    <t>جبر</t>
  </si>
  <si>
    <t>رائد</t>
  </si>
  <si>
    <t>محمد توفيق</t>
  </si>
  <si>
    <t>فهمية</t>
  </si>
  <si>
    <t>لميا</t>
  </si>
  <si>
    <t>نظيرة</t>
  </si>
  <si>
    <t>فاتنة</t>
  </si>
  <si>
    <t>ذيب</t>
  </si>
  <si>
    <t>شمه</t>
  </si>
  <si>
    <t>ايوبا</t>
  </si>
  <si>
    <t>اسيا</t>
  </si>
  <si>
    <t>سميح</t>
  </si>
  <si>
    <t xml:space="preserve">الكسوة </t>
  </si>
  <si>
    <t xml:space="preserve">ميسون </t>
  </si>
  <si>
    <t>محسن</t>
  </si>
  <si>
    <t xml:space="preserve">                                                       المقررات المسجلة في الفصل الأول للعام الدراسي 2022/ 2023
ملاحظة 1:تقع اختيار جميع هذه المقررات على مسؤولية الطالب.
ملاحظة 2 :لا تعدل هذه المقررات أو يضاف تسجيل أي مقرر بعد تسديد الرسوم وتثبيت التسجيل .</t>
  </si>
  <si>
    <t xml:space="preserve">المدخل الى علم القانون </t>
  </si>
  <si>
    <t xml:space="preserve">المدخل الى الشريعة الاسلامية </t>
  </si>
  <si>
    <t xml:space="preserve">المدخل الى القانون الدستوري </t>
  </si>
  <si>
    <t>المبادئ العامة في قانون العقوبات (الجريمة )</t>
  </si>
  <si>
    <t xml:space="preserve">تاريخ القانون </t>
  </si>
  <si>
    <t xml:space="preserve">اللغة العربية </t>
  </si>
  <si>
    <t>اللغة الأجنبية (1)</t>
  </si>
  <si>
    <t>التشريعات الاجتماعية
 (قانون التعاون)</t>
  </si>
  <si>
    <t>المبادئ العامة في قانون العقوبات (العقوبة )</t>
  </si>
  <si>
    <t xml:space="preserve">القانون الدولي العام </t>
  </si>
  <si>
    <t xml:space="preserve">المدخل الى القانون الاداري </t>
  </si>
  <si>
    <t xml:space="preserve">مصطلحات قانونية بلغة اجنبية </t>
  </si>
  <si>
    <t>القانون المدني (مصادر الالتزام )</t>
  </si>
  <si>
    <t xml:space="preserve">القانون الاداري </t>
  </si>
  <si>
    <t>قانون العقوبات الخاص 
(جرائم على امن الدولة والاشخاص)</t>
  </si>
  <si>
    <t>قانون الاحوال الشخصية
 (زواج طلاق نفقة طلاق)</t>
  </si>
  <si>
    <t xml:space="preserve">قانون العمل </t>
  </si>
  <si>
    <t xml:space="preserve">المدخل الى المعلوماتية </t>
  </si>
  <si>
    <t>اللغة الأجنبية (2)</t>
  </si>
  <si>
    <t>القانون المدني (احكام الالتزام )</t>
  </si>
  <si>
    <t xml:space="preserve">قانون العقوبات الخاص
 (جرائم على الاموال وجرائم اقتصادية) </t>
  </si>
  <si>
    <t>القانون التجاري 
(الاعمال التجارية والمتجر )</t>
  </si>
  <si>
    <t xml:space="preserve">القانون الدولي الاقتصادي </t>
  </si>
  <si>
    <t>القانون المدني (العقود السمات )</t>
  </si>
  <si>
    <t xml:space="preserve">القضاء الاداري </t>
  </si>
  <si>
    <t>اصول المحاكمات المدنية (1)</t>
  </si>
  <si>
    <t>أصول المحاكمات الجزاتية (1)</t>
  </si>
  <si>
    <t>قانون الاحوال الشخصية
 (الوصية والمواريث )</t>
  </si>
  <si>
    <t>اصول المحاكمات المدنية(2)</t>
  </si>
  <si>
    <t>اصول المحاكمات الجزائية (2)</t>
  </si>
  <si>
    <t>القانون التجاري (الشركات )</t>
  </si>
  <si>
    <t xml:space="preserve">المنظمات الدولية </t>
  </si>
  <si>
    <t>مقررات السنة الرابعة (فصل أول)</t>
  </si>
  <si>
    <t>القانون المدني (الحقوق العينية  الأصلية )</t>
  </si>
  <si>
    <t>القانون التجاري (الاسناد التجارية )</t>
  </si>
  <si>
    <t xml:space="preserve">التشريع الضريبي </t>
  </si>
  <si>
    <t>القانون الدولي الخاص  (الجنسية )</t>
  </si>
  <si>
    <t xml:space="preserve">الادارة العامة </t>
  </si>
  <si>
    <t xml:space="preserve">أصول الفقه </t>
  </si>
  <si>
    <t>القانون المدني 
(الحقوق العينية التبعية )</t>
  </si>
  <si>
    <t>عقوبات خاص
 (جرائم على الادارة-المخلة بالثقة العامة )</t>
  </si>
  <si>
    <t>القانون الدولي الخاص 
(تنازع القوانين )</t>
  </si>
  <si>
    <t xml:space="preserve">أصول التنفيذ </t>
  </si>
  <si>
    <t>$K9</t>
  </si>
  <si>
    <t>المقرر الاختياري س1</t>
  </si>
  <si>
    <t>المقرر الاختياري س2</t>
  </si>
  <si>
    <t>المقرر الاختياري س3</t>
  </si>
  <si>
    <t>المقرر الاختياري س4</t>
  </si>
  <si>
    <t>المقررات الاختيارية</t>
  </si>
  <si>
    <t>الحق في الحياة الخاصة</t>
  </si>
  <si>
    <t>حقوق الإنسان</t>
  </si>
  <si>
    <t>علم الإجرام والعقاب</t>
  </si>
  <si>
    <t>النظم السياسية</t>
  </si>
  <si>
    <t>القضية الفلسطينية</t>
  </si>
  <si>
    <t>التأمينات الاجتماعية</t>
  </si>
  <si>
    <t>السياسة المالي (1)</t>
  </si>
  <si>
    <t>الوظيفة العامة</t>
  </si>
  <si>
    <t>العقود الإدارية</t>
  </si>
  <si>
    <t>قانون أحداث الجانحين</t>
  </si>
  <si>
    <t>العلاقات الدولية (1)</t>
  </si>
  <si>
    <t>عقد الإيجار</t>
  </si>
  <si>
    <t>الإثبات في المواد المدنية</t>
  </si>
  <si>
    <t>السياسة المالية (2)</t>
  </si>
  <si>
    <t>قانون العقوبات الاقتصادية</t>
  </si>
  <si>
    <t>قانون العقوبات العسكرية</t>
  </si>
  <si>
    <t>الدبلوماسية</t>
  </si>
  <si>
    <t>العلاقات الدولية (2)</t>
  </si>
  <si>
    <t>القانون البحري والجوي</t>
  </si>
  <si>
    <t>الإدارة المحلية</t>
  </si>
  <si>
    <t>الرقابة المالية</t>
  </si>
  <si>
    <t>عقود دولية</t>
  </si>
  <si>
    <t xml:space="preserve">الاختصاص القضائي الدولي </t>
  </si>
  <si>
    <t>التأمين</t>
  </si>
  <si>
    <t>قانون ممارسة مهنة المحاماة</t>
  </si>
  <si>
    <t>اختر اسم المقرر الاختياري من السنة الأولى</t>
  </si>
  <si>
    <t>اختر اسم المقرر الاختياري من السنة الثانية</t>
  </si>
  <si>
    <t>اختر اسم المقرر الاختياري من السنة الثالثة</t>
  </si>
  <si>
    <t>اختر اسم المقرر الاختياري من السنة الرابعة</t>
  </si>
  <si>
    <t>مقرر من سنة أعلى</t>
  </si>
  <si>
    <t>العنوان</t>
  </si>
  <si>
    <t>سهام الطحان</t>
  </si>
  <si>
    <t>تركي</t>
  </si>
  <si>
    <t>رياض حمود</t>
  </si>
  <si>
    <t>حليمة</t>
  </si>
  <si>
    <t>أدبي</t>
  </si>
  <si>
    <t>علي شربا</t>
  </si>
  <si>
    <t xml:space="preserve">حلب </t>
  </si>
  <si>
    <t>باسم ديب</t>
  </si>
  <si>
    <t>باسم سلامة</t>
  </si>
  <si>
    <t>غدير المصطفى</t>
  </si>
  <si>
    <t>لفتايا</t>
  </si>
  <si>
    <t>خالد خالد</t>
  </si>
  <si>
    <t>حسان بايرلي</t>
  </si>
  <si>
    <t>سامر ديوب</t>
  </si>
  <si>
    <t>توفيقه</t>
  </si>
  <si>
    <t>الشيخ بدر</t>
  </si>
  <si>
    <t>اماني ابو عون</t>
  </si>
  <si>
    <t>غنوه حسن</t>
  </si>
  <si>
    <t>عميده</t>
  </si>
  <si>
    <t xml:space="preserve">الصفاء </t>
  </si>
  <si>
    <t>علي محمد</t>
  </si>
  <si>
    <t>نظيره</t>
  </si>
  <si>
    <t>عمر اشيتي</t>
  </si>
  <si>
    <t>محمد عفا</t>
  </si>
  <si>
    <t>ايمن زيدان</t>
  </si>
  <si>
    <t>نويه</t>
  </si>
  <si>
    <t>طلال المعروف</t>
  </si>
  <si>
    <t>شذى النعوم</t>
  </si>
  <si>
    <t>اليان</t>
  </si>
  <si>
    <t>محمد جديد</t>
  </si>
  <si>
    <t/>
  </si>
  <si>
    <t>ريم عماد</t>
  </si>
  <si>
    <t>خطار</t>
  </si>
  <si>
    <t>مقبولة</t>
  </si>
  <si>
    <t xml:space="preserve">احمد </t>
  </si>
  <si>
    <t>علي عطية</t>
  </si>
  <si>
    <t>رمضان</t>
  </si>
  <si>
    <t>محمد عمار المصري</t>
  </si>
  <si>
    <t xml:space="preserve">غصون </t>
  </si>
  <si>
    <t>علي رحمون</t>
  </si>
  <si>
    <t xml:space="preserve">اكتمال </t>
  </si>
  <si>
    <t xml:space="preserve">طرطوس </t>
  </si>
  <si>
    <t>محمد عمار الاغا الصمادي</t>
  </si>
  <si>
    <t>علاء سليمان</t>
  </si>
  <si>
    <t>فارس عفوف ياسين</t>
  </si>
  <si>
    <t>فوزات</t>
  </si>
  <si>
    <t>وزيره</t>
  </si>
  <si>
    <t>خليل ايوب</t>
  </si>
  <si>
    <t>سيهام</t>
  </si>
  <si>
    <t>وليد الشيحان</t>
  </si>
  <si>
    <t>فرحة</t>
  </si>
  <si>
    <t>ايمان العجلاني</t>
  </si>
  <si>
    <t>شرعية</t>
  </si>
  <si>
    <t>رابحه</t>
  </si>
  <si>
    <t>ايهاب محمد</t>
  </si>
  <si>
    <t>رسمية</t>
  </si>
  <si>
    <t>وسيم</t>
  </si>
  <si>
    <t>ربا</t>
  </si>
  <si>
    <t>ياسر العمر</t>
  </si>
  <si>
    <t>حسام سعد</t>
  </si>
  <si>
    <t>ايمن عيسى</t>
  </si>
  <si>
    <t>محمد برهان</t>
  </si>
  <si>
    <t>محمد ابراهيم</t>
  </si>
  <si>
    <t>عناد</t>
  </si>
  <si>
    <t>ايهم الجندي</t>
  </si>
  <si>
    <t xml:space="preserve">السيدة زينب </t>
  </si>
  <si>
    <t>محمد احمد</t>
  </si>
  <si>
    <t>بدر</t>
  </si>
  <si>
    <t>وجيهه</t>
  </si>
  <si>
    <t>الباب</t>
  </si>
  <si>
    <t>محمود مرعي</t>
  </si>
  <si>
    <t>مهند ابراهيم</t>
  </si>
  <si>
    <t>ياسمين قسومة</t>
  </si>
  <si>
    <t>عمار شاميه</t>
  </si>
  <si>
    <t>يمنى</t>
  </si>
  <si>
    <t>دانيا الزيبق الشهير بالحموي</t>
  </si>
  <si>
    <t>راما بغدادي</t>
  </si>
  <si>
    <t>هبا</t>
  </si>
  <si>
    <t xml:space="preserve">عبد الغني </t>
  </si>
  <si>
    <t xml:space="preserve">  دمشق </t>
  </si>
  <si>
    <t>بتول ديب</t>
  </si>
  <si>
    <t>احمد جديد</t>
  </si>
  <si>
    <t>عين حور</t>
  </si>
  <si>
    <t>احمد بيطار</t>
  </si>
  <si>
    <t>محمد مريمه</t>
  </si>
  <si>
    <t>ليلا</t>
  </si>
  <si>
    <t>رضى</t>
  </si>
  <si>
    <t>أميمه</t>
  </si>
  <si>
    <t>جميلة</t>
  </si>
  <si>
    <t>علي سليمان</t>
  </si>
  <si>
    <t>محمد خلدون السنجقدار</t>
  </si>
  <si>
    <t>راما نصري</t>
  </si>
  <si>
    <t>عبد الرحمن حياتلة</t>
  </si>
  <si>
    <t>بهاء الشاهين ابو دهن</t>
  </si>
  <si>
    <t>هيله</t>
  </si>
  <si>
    <t>حسين دوخي</t>
  </si>
  <si>
    <t>حابس</t>
  </si>
  <si>
    <t>ربيع عليوي</t>
  </si>
  <si>
    <t>اسد</t>
  </si>
  <si>
    <t>سعيد العلان</t>
  </si>
  <si>
    <t>نجاح العلان</t>
  </si>
  <si>
    <t>عفاف صالح</t>
  </si>
  <si>
    <t>محمد جلب</t>
  </si>
  <si>
    <t>كفا</t>
  </si>
  <si>
    <t>وسام محمد</t>
  </si>
  <si>
    <t>علي رفاعي</t>
  </si>
  <si>
    <t>قمر مارديني</t>
  </si>
  <si>
    <t>حسن العبيد</t>
  </si>
  <si>
    <t>سليمان سلوم</t>
  </si>
  <si>
    <t>زاهيه</t>
  </si>
  <si>
    <t>يازدية حمدان</t>
  </si>
  <si>
    <t>كفر العواميد</t>
  </si>
  <si>
    <t>بتول عبيده</t>
  </si>
  <si>
    <t>ادهم الشمندي</t>
  </si>
  <si>
    <t>سلوى أبو سعد</t>
  </si>
  <si>
    <t>جر مانا</t>
  </si>
  <si>
    <t>وسيم الجاني</t>
  </si>
  <si>
    <t>رهف الخجا</t>
  </si>
  <si>
    <t>جهيده</t>
  </si>
  <si>
    <t xml:space="preserve">وليد </t>
  </si>
  <si>
    <t>ناظم علوش</t>
  </si>
  <si>
    <t>سامية</t>
  </si>
  <si>
    <t xml:space="preserve">رنا </t>
  </si>
  <si>
    <t>رمزية</t>
  </si>
  <si>
    <t>مرام العقله</t>
  </si>
  <si>
    <t xml:space="preserve">امل </t>
  </si>
  <si>
    <t>حيدر حيدر</t>
  </si>
  <si>
    <t>تماره الكيبي</t>
  </si>
  <si>
    <t>التويم</t>
  </si>
  <si>
    <t>مجد سنوبر</t>
  </si>
  <si>
    <t>علا</t>
  </si>
  <si>
    <t>وصفيه</t>
  </si>
  <si>
    <t>ضهر مطرو</t>
  </si>
  <si>
    <t>حرجلة</t>
  </si>
  <si>
    <t>خبب</t>
  </si>
  <si>
    <t>باسل اسماعيل</t>
  </si>
  <si>
    <t>عربيه</t>
  </si>
  <si>
    <t>ميريانا صالح</t>
  </si>
  <si>
    <t>طاهر</t>
  </si>
  <si>
    <t>تواني</t>
  </si>
  <si>
    <t>محمد الحسين</t>
  </si>
  <si>
    <t>هاشم</t>
  </si>
  <si>
    <t xml:space="preserve">نبيل </t>
  </si>
  <si>
    <t xml:space="preserve">دلال </t>
  </si>
  <si>
    <t xml:space="preserve">فواز </t>
  </si>
  <si>
    <t>مايا قدور</t>
  </si>
  <si>
    <t>علي دنيا</t>
  </si>
  <si>
    <t>محمد سعيد منصور</t>
  </si>
  <si>
    <t>زين</t>
  </si>
  <si>
    <t>رشدي</t>
  </si>
  <si>
    <t>محمد حمدان</t>
  </si>
  <si>
    <t>نصار</t>
  </si>
  <si>
    <t>نجلاء الخلف</t>
  </si>
  <si>
    <t>حسان حسن</t>
  </si>
  <si>
    <t>خالد الطرون</t>
  </si>
  <si>
    <t>مروه عبد الرحمن</t>
  </si>
  <si>
    <t>جمال العلي</t>
  </si>
  <si>
    <t>الشجره</t>
  </si>
  <si>
    <t>عائشة الغزالي</t>
  </si>
  <si>
    <t>كسيبه</t>
  </si>
  <si>
    <t>مهند ساعور</t>
  </si>
  <si>
    <t>احمد العون</t>
  </si>
  <si>
    <t xml:space="preserve">المصلخه </t>
  </si>
  <si>
    <t>هيلان قاسم</t>
  </si>
  <si>
    <t>هديوي</t>
  </si>
  <si>
    <t>مفيده شحادي</t>
  </si>
  <si>
    <t>أنور أبو زين الدين عزام</t>
  </si>
  <si>
    <t>ورد</t>
  </si>
  <si>
    <t xml:space="preserve">الكويت </t>
  </si>
  <si>
    <t>روان السهلي</t>
  </si>
  <si>
    <t>رمزي</t>
  </si>
  <si>
    <t>رغدة</t>
  </si>
  <si>
    <t>هندي</t>
  </si>
  <si>
    <t>ديبه</t>
  </si>
  <si>
    <t>احمد فياض</t>
  </si>
  <si>
    <t>احمد ابراهيم</t>
  </si>
  <si>
    <t>محمد ديب درويش</t>
  </si>
  <si>
    <t>خولة</t>
  </si>
  <si>
    <t>علي جبور</t>
  </si>
  <si>
    <t>نبال يوسف</t>
  </si>
  <si>
    <t>فراس اسعد</t>
  </si>
  <si>
    <t>دولت</t>
  </si>
  <si>
    <t>عيد ابو زيدان</t>
  </si>
  <si>
    <t xml:space="preserve">صحنايا </t>
  </si>
  <si>
    <t>عمار حمادة</t>
  </si>
  <si>
    <t>رنا عامر</t>
  </si>
  <si>
    <t>علي حيدر</t>
  </si>
  <si>
    <t>لورا الغرير</t>
  </si>
  <si>
    <t xml:space="preserve">الحويز </t>
  </si>
  <si>
    <t>ضحى عجينه</t>
  </si>
  <si>
    <t>ابوعلي بلال</t>
  </si>
  <si>
    <t>حبيب</t>
  </si>
  <si>
    <t>أية الصادق</t>
  </si>
  <si>
    <t>وسيم سلمان</t>
  </si>
  <si>
    <t xml:space="preserve">حماه </t>
  </si>
  <si>
    <t>دانيا فروج</t>
  </si>
  <si>
    <t>ياسمين أبو علي</t>
  </si>
  <si>
    <t>صبحية</t>
  </si>
  <si>
    <t>رضية</t>
  </si>
  <si>
    <t>خنساء</t>
  </si>
  <si>
    <t>احمد خليل</t>
  </si>
  <si>
    <t>رجيحه</t>
  </si>
  <si>
    <t>صخر اسد</t>
  </si>
  <si>
    <t>عزيزة</t>
  </si>
  <si>
    <t>محمد جمعه</t>
  </si>
  <si>
    <t>هويدا الصفدي</t>
  </si>
  <si>
    <t>علي عدرا</t>
  </si>
  <si>
    <t>نزهات</t>
  </si>
  <si>
    <t>نهيده</t>
  </si>
  <si>
    <t>مرشد العمري</t>
  </si>
  <si>
    <t>ماهره</t>
  </si>
  <si>
    <t>عبد الله الموسى</t>
  </si>
  <si>
    <t>ايناس حليس</t>
  </si>
  <si>
    <t>باسل عبد الرحمن</t>
  </si>
  <si>
    <t xml:space="preserve">السويداء </t>
  </si>
  <si>
    <t>عمران</t>
  </si>
  <si>
    <t>حمدة</t>
  </si>
  <si>
    <t>حميد</t>
  </si>
  <si>
    <t xml:space="preserve">اميرة </t>
  </si>
  <si>
    <t>محمد وفيق</t>
  </si>
  <si>
    <t>وسيم مرعي</t>
  </si>
  <si>
    <t>خالد ليلا</t>
  </si>
  <si>
    <t>نواف السعيد</t>
  </si>
  <si>
    <t>سعود</t>
  </si>
  <si>
    <t>عبده خليل</t>
  </si>
  <si>
    <t>نعمه</t>
  </si>
  <si>
    <t xml:space="preserve">لانا سرحيل </t>
  </si>
  <si>
    <t xml:space="preserve">كفرية </t>
  </si>
  <si>
    <t>محمد سليمان</t>
  </si>
  <si>
    <t>علي حمود</t>
  </si>
  <si>
    <t>غيث الجنان</t>
  </si>
  <si>
    <t>لندن</t>
  </si>
  <si>
    <t>خالد سلوم</t>
  </si>
  <si>
    <t>عمار بو عاصي</t>
  </si>
  <si>
    <t xml:space="preserve">سلمان </t>
  </si>
  <si>
    <t>الحريسة</t>
  </si>
  <si>
    <t>ناصر الحلبي</t>
  </si>
  <si>
    <t>صافي كشيك</t>
  </si>
  <si>
    <t>هيا حجازي</t>
  </si>
  <si>
    <t>نادية</t>
  </si>
  <si>
    <t>حسيبه</t>
  </si>
  <si>
    <t>كاسر</t>
  </si>
  <si>
    <t>رويدة</t>
  </si>
  <si>
    <t>احمد عمران</t>
  </si>
  <si>
    <t>ندوة</t>
  </si>
  <si>
    <t>زريفه</t>
  </si>
  <si>
    <t>سكينه</t>
  </si>
  <si>
    <t>حسينه</t>
  </si>
  <si>
    <t>رفيقه</t>
  </si>
  <si>
    <t>حيدر يوسف</t>
  </si>
  <si>
    <t>اقبال</t>
  </si>
  <si>
    <t>انيس</t>
  </si>
  <si>
    <t>يعقوب</t>
  </si>
  <si>
    <t>مشهور</t>
  </si>
  <si>
    <t>سامر سليمان</t>
  </si>
  <si>
    <t>سليمان السليمان</t>
  </si>
  <si>
    <t>حفيظه</t>
  </si>
  <si>
    <t>عبدالقادر</t>
  </si>
  <si>
    <t>دعاء</t>
  </si>
  <si>
    <t>عبد الرحمن محمد</t>
  </si>
  <si>
    <t>إسماعيل</t>
  </si>
  <si>
    <t>عبير سليمان</t>
  </si>
  <si>
    <t>صفية</t>
  </si>
  <si>
    <t>علي احمد</t>
  </si>
  <si>
    <t>فهيده</t>
  </si>
  <si>
    <t>علي ديب</t>
  </si>
  <si>
    <t>ساره</t>
  </si>
  <si>
    <t>علي علي</t>
  </si>
  <si>
    <t>شاميه</t>
  </si>
  <si>
    <t>نجمه</t>
  </si>
  <si>
    <t xml:space="preserve">هدى </t>
  </si>
  <si>
    <t>شاهه</t>
  </si>
  <si>
    <t>عصمت</t>
  </si>
  <si>
    <t>بهجه</t>
  </si>
  <si>
    <t>إياد</t>
  </si>
  <si>
    <t>خالدية</t>
  </si>
  <si>
    <t>محمد حلاق</t>
  </si>
  <si>
    <t>محمد حمزه</t>
  </si>
  <si>
    <t>شريف</t>
  </si>
  <si>
    <t>فتاة</t>
  </si>
  <si>
    <t>ايناس</t>
  </si>
  <si>
    <t>ذكاء</t>
  </si>
  <si>
    <t>مروة الحسين</t>
  </si>
  <si>
    <t>مي الصالح</t>
  </si>
  <si>
    <t>شاديا</t>
  </si>
  <si>
    <t>عائدة</t>
  </si>
  <si>
    <t>اكتمال</t>
  </si>
  <si>
    <t>شحاده</t>
  </si>
  <si>
    <t>حمدان</t>
  </si>
  <si>
    <t>لمى</t>
  </si>
  <si>
    <t>مهند معروف</t>
  </si>
  <si>
    <t>احمد حيدر</t>
  </si>
  <si>
    <t>رأس المعرة</t>
  </si>
  <si>
    <t>تلفيتا</t>
  </si>
  <si>
    <t>حازم دالي احمد</t>
  </si>
  <si>
    <t>مهدي</t>
  </si>
  <si>
    <t xml:space="preserve">إبراهيم </t>
  </si>
  <si>
    <t>عطا</t>
  </si>
  <si>
    <t>يمنه</t>
  </si>
  <si>
    <t>ايمن الصباغ</t>
  </si>
  <si>
    <t>طليطله عبد الرحمن</t>
  </si>
  <si>
    <t>ميسون قنبر</t>
  </si>
  <si>
    <t>السوق</t>
  </si>
  <si>
    <t>عبد</t>
  </si>
  <si>
    <t>قرفا</t>
  </si>
  <si>
    <t>حسن رزق</t>
  </si>
  <si>
    <t>امال المشوط</t>
  </si>
  <si>
    <t>حازم الجنيدي</t>
  </si>
  <si>
    <t>حورية</t>
  </si>
  <si>
    <t>محمد فهمي</t>
  </si>
  <si>
    <t xml:space="preserve">دير الزور </t>
  </si>
  <si>
    <t xml:space="preserve">منى </t>
  </si>
  <si>
    <t>وطفه</t>
  </si>
  <si>
    <t>احمد سليمان</t>
  </si>
  <si>
    <t>راضي</t>
  </si>
  <si>
    <t>كاملة</t>
  </si>
  <si>
    <t>خود</t>
  </si>
  <si>
    <t>احمد حسن</t>
  </si>
  <si>
    <t>عايده</t>
  </si>
  <si>
    <t>محمد شاكر</t>
  </si>
  <si>
    <t>مخلف</t>
  </si>
  <si>
    <t>سناء عثمان</t>
  </si>
  <si>
    <t>خدوج</t>
  </si>
  <si>
    <t>خلايق</t>
  </si>
  <si>
    <t>فرزت</t>
  </si>
  <si>
    <t>علي صقر</t>
  </si>
  <si>
    <t>بسيم</t>
  </si>
  <si>
    <t>محمد مقصود</t>
  </si>
  <si>
    <t>محمد نعيم</t>
  </si>
  <si>
    <t xml:space="preserve">جمال </t>
  </si>
  <si>
    <t>عطور</t>
  </si>
  <si>
    <t>فردوس</t>
  </si>
  <si>
    <t xml:space="preserve">حماة </t>
  </si>
  <si>
    <t>المشرفة</t>
  </si>
  <si>
    <t>مطيع</t>
  </si>
  <si>
    <t>ريم الطويل</t>
  </si>
  <si>
    <t>سمر شلغين</t>
  </si>
  <si>
    <t>نبع الصخر</t>
  </si>
  <si>
    <t>موحسن</t>
  </si>
  <si>
    <t>ايه الحكيم</t>
  </si>
  <si>
    <t>عماد الزغت</t>
  </si>
  <si>
    <t xml:space="preserve">سليمان </t>
  </si>
  <si>
    <t>رنيم المدفعي</t>
  </si>
  <si>
    <t>أمال</t>
  </si>
  <si>
    <t>عمر عمر</t>
  </si>
  <si>
    <t xml:space="preserve">دوما </t>
  </si>
  <si>
    <t>رشا عربي</t>
  </si>
  <si>
    <t>انعام صليبي</t>
  </si>
  <si>
    <t>فارس سكيكر</t>
  </si>
  <si>
    <t>نور بكداش</t>
  </si>
  <si>
    <t>هلا العاقل</t>
  </si>
  <si>
    <t>سيزار اسماعيل</t>
  </si>
  <si>
    <t>نادرة</t>
  </si>
  <si>
    <t>طارق عليان تبلو</t>
  </si>
  <si>
    <t>ولاء</t>
  </si>
  <si>
    <t>سهيلا الرحال</t>
  </si>
  <si>
    <t>شيماء عبيدان</t>
  </si>
  <si>
    <t>بارمايا</t>
  </si>
  <si>
    <t>كنان الحمصي</t>
  </si>
  <si>
    <t>يسرى البردقاني</t>
  </si>
  <si>
    <t>انطانيوس</t>
  </si>
  <si>
    <t>صياح</t>
  </si>
  <si>
    <t>شفيقه</t>
  </si>
  <si>
    <t>ايهم نادر</t>
  </si>
  <si>
    <t>جويده</t>
  </si>
  <si>
    <t>راما الجزار</t>
  </si>
  <si>
    <t>منيف الجباعي</t>
  </si>
  <si>
    <t>مهنا</t>
  </si>
  <si>
    <t>الشبكي</t>
  </si>
  <si>
    <t>وائل خضره</t>
  </si>
  <si>
    <t>مجد الفحل</t>
  </si>
  <si>
    <t>وليد احمد</t>
  </si>
  <si>
    <t>مهند باطيه</t>
  </si>
  <si>
    <t>حتيتة التركمان</t>
  </si>
  <si>
    <t xml:space="preserve">النبك </t>
  </si>
  <si>
    <t>محمد نور حسن</t>
  </si>
  <si>
    <t>رسلان الدرويش</t>
  </si>
  <si>
    <t>جعفر خير الله</t>
  </si>
  <si>
    <t>شبلي</t>
  </si>
  <si>
    <t>امير</t>
  </si>
  <si>
    <t>محمد الحمصي</t>
  </si>
  <si>
    <t xml:space="preserve">رأس المعرة </t>
  </si>
  <si>
    <t>نمره</t>
  </si>
  <si>
    <t>روان العبد الله</t>
  </si>
  <si>
    <t xml:space="preserve">امتثال </t>
  </si>
  <si>
    <t>حسن الراعي</t>
  </si>
  <si>
    <t>حسين حمود</t>
  </si>
  <si>
    <t>معن</t>
  </si>
  <si>
    <t>اسماعيل المحمد</t>
  </si>
  <si>
    <t>نجاه</t>
  </si>
  <si>
    <t>بغداد</t>
  </si>
  <si>
    <t>عبد الرحمن الحاج</t>
  </si>
  <si>
    <t>ريحان</t>
  </si>
  <si>
    <t>احمد الاحمد</t>
  </si>
  <si>
    <t>علية</t>
  </si>
  <si>
    <t>محمد العلي</t>
  </si>
  <si>
    <t xml:space="preserve">حماه العزيزية </t>
  </si>
  <si>
    <t>بتول احمد</t>
  </si>
  <si>
    <t>عماد الدين عبد الله</t>
  </si>
  <si>
    <t>سعيد زنكلو</t>
  </si>
  <si>
    <t xml:space="preserve">اورم الجوز </t>
  </si>
  <si>
    <t>مهند العقله</t>
  </si>
  <si>
    <t>الحتان</t>
  </si>
  <si>
    <t>غدير قاسم</t>
  </si>
  <si>
    <t>محمد صالح العجمي</t>
  </si>
  <si>
    <t>لين داده</t>
  </si>
  <si>
    <t>يزن الخازم</t>
  </si>
  <si>
    <t>فراس الدين الايوبي</t>
  </si>
  <si>
    <t>حسام ديوب</t>
  </si>
  <si>
    <t>انيسة</t>
  </si>
  <si>
    <t>علياء كرباج</t>
  </si>
  <si>
    <t>فيزه</t>
  </si>
  <si>
    <t xml:space="preserve">حاصبيا </t>
  </si>
  <si>
    <t>علياء الازهر</t>
  </si>
  <si>
    <t>سامي طلس</t>
  </si>
  <si>
    <t>احمد الطرخو</t>
  </si>
  <si>
    <t xml:space="preserve">الحسكة </t>
  </si>
  <si>
    <t>رابيا ميهوب</t>
  </si>
  <si>
    <t>تموزي</t>
  </si>
  <si>
    <t>لمى السبيني</t>
  </si>
  <si>
    <t>نشوة ريا</t>
  </si>
  <si>
    <t>رؤى ابو صالح</t>
  </si>
  <si>
    <t>التوبه</t>
  </si>
  <si>
    <t>محمد نزيه</t>
  </si>
  <si>
    <t>فهميه</t>
  </si>
  <si>
    <t>فرح عبيسي</t>
  </si>
  <si>
    <t>علاء سكيكر</t>
  </si>
  <si>
    <t>علياء اوطه باشي</t>
  </si>
  <si>
    <t>رغده ابراهيم</t>
  </si>
  <si>
    <t xml:space="preserve">توفيق </t>
  </si>
  <si>
    <t xml:space="preserve">سعاد </t>
  </si>
  <si>
    <t>نعامه</t>
  </si>
  <si>
    <t>ناهدة</t>
  </si>
  <si>
    <t>اثنيه</t>
  </si>
  <si>
    <t>محمد أمين زرلي</t>
  </si>
  <si>
    <t>فاتن باره</t>
  </si>
  <si>
    <t>اميره العبد السلامه</t>
  </si>
  <si>
    <t>صعب</t>
  </si>
  <si>
    <t>المريعية</t>
  </si>
  <si>
    <t>محمد شوكت العش</t>
  </si>
  <si>
    <t>زين العابدين احمد</t>
  </si>
  <si>
    <t>مثيلا</t>
  </si>
  <si>
    <t>محمد خالد الخطيب</t>
  </si>
  <si>
    <t>محمد غزوان</t>
  </si>
  <si>
    <t>محمد رشاد شرفاوي</t>
  </si>
  <si>
    <t>عمر الحلبي</t>
  </si>
  <si>
    <t>هالة عباس</t>
  </si>
  <si>
    <t>امنة سفر</t>
  </si>
  <si>
    <t>هلا شربجي</t>
  </si>
  <si>
    <t>محمد حسان</t>
  </si>
  <si>
    <t>نادين مكارم</t>
  </si>
  <si>
    <t xml:space="preserve">بسام </t>
  </si>
  <si>
    <t xml:space="preserve">الضمير </t>
  </si>
  <si>
    <t>حلا</t>
  </si>
  <si>
    <t>امون</t>
  </si>
  <si>
    <t>أنيسه</t>
  </si>
  <si>
    <t>ركان</t>
  </si>
  <si>
    <t>بسيمة</t>
  </si>
  <si>
    <t>ادريس</t>
  </si>
  <si>
    <t>اناس</t>
  </si>
  <si>
    <t>عبد الجليل</t>
  </si>
  <si>
    <t>مها نعمان</t>
  </si>
  <si>
    <t>شهيرة</t>
  </si>
  <si>
    <t>سليمان العيفان</t>
  </si>
  <si>
    <t>السكرية</t>
  </si>
  <si>
    <t>سامر الكوسا</t>
  </si>
  <si>
    <t>قتيبه ابو جيب</t>
  </si>
  <si>
    <t>سميه رمان</t>
  </si>
  <si>
    <t>حسين محمد</t>
  </si>
  <si>
    <t>بشرى صلاح</t>
  </si>
  <si>
    <t>مرضيه</t>
  </si>
  <si>
    <t>سوزان الطير</t>
  </si>
  <si>
    <t>حسين الدياب</t>
  </si>
  <si>
    <t>صياح الكفيري</t>
  </si>
  <si>
    <t>رزان صالح</t>
  </si>
  <si>
    <t>وديعه</t>
  </si>
  <si>
    <t>محمد زعرور</t>
  </si>
  <si>
    <t>سهير ابراهيم</t>
  </si>
  <si>
    <t xml:space="preserve">قرين </t>
  </si>
  <si>
    <t>فركيا</t>
  </si>
  <si>
    <t>ولهان ابراهيم</t>
  </si>
  <si>
    <t>راشد</t>
  </si>
  <si>
    <t>محمد امين عرسان</t>
  </si>
  <si>
    <t>مطر</t>
  </si>
  <si>
    <t>طرده</t>
  </si>
  <si>
    <t>هدية</t>
  </si>
  <si>
    <t>رولا العبد القادر السليمان</t>
  </si>
  <si>
    <t>نضال عاصي</t>
  </si>
  <si>
    <t>محمد خيربك</t>
  </si>
  <si>
    <t xml:space="preserve">جبلة </t>
  </si>
  <si>
    <t>هبه الاسدي</t>
  </si>
  <si>
    <t>الرفيد</t>
  </si>
  <si>
    <t>سمر سوار</t>
  </si>
  <si>
    <t xml:space="preserve">بنغازي </t>
  </si>
  <si>
    <t>سليمان قهوه جي</t>
  </si>
  <si>
    <t>علي السلامه</t>
  </si>
  <si>
    <t>اسامه حلواني</t>
  </si>
  <si>
    <t>هاله قطناني</t>
  </si>
  <si>
    <t>عسليه</t>
  </si>
  <si>
    <t>دير العصافير</t>
  </si>
  <si>
    <t>ولاء العزب</t>
  </si>
  <si>
    <t>صالحة</t>
  </si>
  <si>
    <t>سليمان سليمان</t>
  </si>
  <si>
    <t>يسرا</t>
  </si>
  <si>
    <t>مسره</t>
  </si>
  <si>
    <t>محمد شفيق</t>
  </si>
  <si>
    <t>شيراز</t>
  </si>
  <si>
    <t>زهير زين</t>
  </si>
  <si>
    <t xml:space="preserve">حموره </t>
  </si>
  <si>
    <t>ريم دياب</t>
  </si>
  <si>
    <t>نور الخضر</t>
  </si>
  <si>
    <t>معلا</t>
  </si>
  <si>
    <t xml:space="preserve">فادية </t>
  </si>
  <si>
    <t>ليلى كدادي</t>
  </si>
  <si>
    <t xml:space="preserve">أشرفية صحنايا </t>
  </si>
  <si>
    <t>احمد هاروش</t>
  </si>
  <si>
    <t>نور مونس</t>
  </si>
  <si>
    <t>ادهم</t>
  </si>
  <si>
    <t>هبه احمد</t>
  </si>
  <si>
    <t>بسين</t>
  </si>
  <si>
    <t>رود العجي</t>
  </si>
  <si>
    <t>شمس شعبان</t>
  </si>
  <si>
    <t>كارول ابو نمر</t>
  </si>
  <si>
    <t>كميل</t>
  </si>
  <si>
    <t>حينة</t>
  </si>
  <si>
    <t>محمد عبد الله</t>
  </si>
  <si>
    <t>نديم محمد برو</t>
  </si>
  <si>
    <t>علاء ابو سكة</t>
  </si>
  <si>
    <t>جوريه</t>
  </si>
  <si>
    <t>مهند الحلاق</t>
  </si>
  <si>
    <t>رسيلا</t>
  </si>
  <si>
    <t>حماة السلمية</t>
  </si>
  <si>
    <t>رزان العبد</t>
  </si>
  <si>
    <t>فائده</t>
  </si>
  <si>
    <t>ديمه عجيب</t>
  </si>
  <si>
    <t>بسنديانا</t>
  </si>
  <si>
    <t>خالد الشلاش</t>
  </si>
  <si>
    <t>شلاش</t>
  </si>
  <si>
    <t>ابو دردة</t>
  </si>
  <si>
    <t>رتيبه مخلوف</t>
  </si>
  <si>
    <t>حير المسيل</t>
  </si>
  <si>
    <t>سحر عباس</t>
  </si>
  <si>
    <t>فتات</t>
  </si>
  <si>
    <t>مطيعه</t>
  </si>
  <si>
    <t>حسين العابد</t>
  </si>
  <si>
    <t>الشقرانيه</t>
  </si>
  <si>
    <t>حنين حاج احمد</t>
  </si>
  <si>
    <t>ايهم محمد</t>
  </si>
  <si>
    <t>نبيهة</t>
  </si>
  <si>
    <t>نور الربيع المصري</t>
  </si>
  <si>
    <t>جانيت منصور</t>
  </si>
  <si>
    <t>نبع الطيب</t>
  </si>
  <si>
    <t>غصم</t>
  </si>
  <si>
    <t>زيدان</t>
  </si>
  <si>
    <t xml:space="preserve">قدسيا </t>
  </si>
  <si>
    <t>نسرين العباس</t>
  </si>
  <si>
    <t>الشلحه</t>
  </si>
  <si>
    <t>بدريه</t>
  </si>
  <si>
    <t>هبه طه</t>
  </si>
  <si>
    <t>رزان زهيري</t>
  </si>
  <si>
    <t>عهد عجور</t>
  </si>
  <si>
    <t>مامون</t>
  </si>
  <si>
    <t>غير سورية</t>
  </si>
  <si>
    <t>رتيبه ابراهيم</t>
  </si>
  <si>
    <t>صباح ابو نصر</t>
  </si>
  <si>
    <t>الغسانيه</t>
  </si>
  <si>
    <t>جومانه المصري</t>
  </si>
  <si>
    <t>روان محمود</t>
  </si>
  <si>
    <t>مجيد</t>
  </si>
  <si>
    <t>العفينه</t>
  </si>
  <si>
    <t>خالد الاحمد</t>
  </si>
  <si>
    <t>هادي خضور</t>
  </si>
  <si>
    <t>رئيفة</t>
  </si>
  <si>
    <t xml:space="preserve">صافيتا </t>
  </si>
  <si>
    <t>مريم حموده</t>
  </si>
  <si>
    <t>عطيه</t>
  </si>
  <si>
    <t>خضره عثمان</t>
  </si>
  <si>
    <t>مزرعة بيت جن</t>
  </si>
  <si>
    <t>عمار حمدون</t>
  </si>
  <si>
    <t>ربا مخلوف</t>
  </si>
  <si>
    <t>نسرين تقي</t>
  </si>
  <si>
    <t>عبد العال</t>
  </si>
  <si>
    <t>محمد البني</t>
  </si>
  <si>
    <t>وسام</t>
  </si>
  <si>
    <t>محمد مطاوع</t>
  </si>
  <si>
    <t>رائدة</t>
  </si>
  <si>
    <t>احمد عجيب</t>
  </si>
  <si>
    <t>نوفا</t>
  </si>
  <si>
    <t>ساره التيناوي</t>
  </si>
  <si>
    <t>حنان جحه</t>
  </si>
  <si>
    <t>طارق حسين</t>
  </si>
  <si>
    <t>سومر عموري</t>
  </si>
  <si>
    <t>انطونيوس</t>
  </si>
  <si>
    <t>فاديا الخوري</t>
  </si>
  <si>
    <t>مهديه ادريس</t>
  </si>
  <si>
    <t>ريم قوقس</t>
  </si>
  <si>
    <t>فؤاد الرحيل</t>
  </si>
  <si>
    <t>فراس حديفه</t>
  </si>
  <si>
    <t>امل مجر</t>
  </si>
  <si>
    <t>بري الشرقي</t>
  </si>
  <si>
    <t>هبة خضور</t>
  </si>
  <si>
    <t>السويده</t>
  </si>
  <si>
    <t>غياث شهابي</t>
  </si>
  <si>
    <t>بحريه</t>
  </si>
  <si>
    <t>جدى منصور</t>
  </si>
  <si>
    <t>نور حجار</t>
  </si>
  <si>
    <t>يوسف حسين</t>
  </si>
  <si>
    <t>طالب محسن</t>
  </si>
  <si>
    <t>آذار</t>
  </si>
  <si>
    <t>سلحب</t>
  </si>
  <si>
    <t>كامل ابراهيم</t>
  </si>
  <si>
    <t>سكينة</t>
  </si>
  <si>
    <t>عمر النسر</t>
  </si>
  <si>
    <t>زكية</t>
  </si>
  <si>
    <t>عزالدين</t>
  </si>
  <si>
    <t>ياسين ادريس</t>
  </si>
  <si>
    <t>محمد صفوان الدبس</t>
  </si>
  <si>
    <t xml:space="preserve">مادلين بعريني </t>
  </si>
  <si>
    <t xml:space="preserve">محمد الحاج طحطوح </t>
  </si>
  <si>
    <t>فيصل العلي</t>
  </si>
  <si>
    <t>ابو قاووق</t>
  </si>
  <si>
    <t>فادي الرفاعي</t>
  </si>
  <si>
    <t>ديانا شموط</t>
  </si>
  <si>
    <t>علي البغدادي النجدي</t>
  </si>
  <si>
    <t>محمد بدران</t>
  </si>
  <si>
    <t xml:space="preserve">مسحرة </t>
  </si>
  <si>
    <t>نورالهدى</t>
  </si>
  <si>
    <t>نسرين محمد</t>
  </si>
  <si>
    <t>مجد الحلو</t>
  </si>
  <si>
    <t>جبرائيل</t>
  </si>
  <si>
    <t xml:space="preserve">بعيد </t>
  </si>
  <si>
    <t>اسيه</t>
  </si>
  <si>
    <t>هلا متاعة عكاش</t>
  </si>
  <si>
    <t>عمر محمد</t>
  </si>
  <si>
    <t>نور نور الدين</t>
  </si>
  <si>
    <t>رنيم القدسي</t>
  </si>
  <si>
    <t>محمد عرفان</t>
  </si>
  <si>
    <t>إيمان اللو</t>
  </si>
  <si>
    <t>حسين العليان</t>
  </si>
  <si>
    <t>محمد فراس الخباز</t>
  </si>
  <si>
    <t>فوزان</t>
  </si>
  <si>
    <t>زين العابدين صالحه</t>
  </si>
  <si>
    <t>بلال مرزوق</t>
  </si>
  <si>
    <t>شفيق السعدي</t>
  </si>
  <si>
    <t>الهام طاهر</t>
  </si>
  <si>
    <t>ايثار</t>
  </si>
  <si>
    <t>زمرين</t>
  </si>
  <si>
    <t>وئام ورده</t>
  </si>
  <si>
    <t>غانا</t>
  </si>
  <si>
    <t>سقيلبية</t>
  </si>
  <si>
    <t>وسيم صالح</t>
  </si>
  <si>
    <t>خضرة</t>
  </si>
  <si>
    <t>صافيتا الصومعة</t>
  </si>
  <si>
    <t>احمد جندي</t>
  </si>
  <si>
    <t>يعرب عبد اللطيف</t>
  </si>
  <si>
    <t>محمد سامر كمال الدين</t>
  </si>
  <si>
    <t>كرم الحلبوني</t>
  </si>
  <si>
    <t>ميسون البغدادي</t>
  </si>
  <si>
    <t>رضوان الكيال</t>
  </si>
  <si>
    <t>بثينه العرفي</t>
  </si>
  <si>
    <t>حامديه</t>
  </si>
  <si>
    <t>محمد العلان</t>
  </si>
  <si>
    <t>هتون سليمان</t>
  </si>
  <si>
    <t>سامر كنعان</t>
  </si>
  <si>
    <t xml:space="preserve">جديدة </t>
  </si>
  <si>
    <t>أحمد ملص</t>
  </si>
  <si>
    <t>جمال عبد الناصر</t>
  </si>
  <si>
    <t>عواد</t>
  </si>
  <si>
    <t>جهينة</t>
  </si>
  <si>
    <t>خالد الهنوس</t>
  </si>
  <si>
    <t>رهيف</t>
  </si>
  <si>
    <t>زين العابدين العاتكي</t>
  </si>
  <si>
    <t>صفاء كريم الدين</t>
  </si>
  <si>
    <t>حيان محمد</t>
  </si>
  <si>
    <t>فتاح نصار</t>
  </si>
  <si>
    <t>محمد طعمه</t>
  </si>
  <si>
    <t>مدين مصطفى</t>
  </si>
  <si>
    <t>عفيفة</t>
  </si>
  <si>
    <t>محمود كناكري</t>
  </si>
  <si>
    <t>دياب مقلد</t>
  </si>
  <si>
    <t>مجير</t>
  </si>
  <si>
    <t>محمدبهاء الحياني</t>
  </si>
  <si>
    <t>روعه الحياني</t>
  </si>
  <si>
    <t>بزينه</t>
  </si>
  <si>
    <t>مجد غازي</t>
  </si>
  <si>
    <t>وليد صالح</t>
  </si>
  <si>
    <t>دربل</t>
  </si>
  <si>
    <t>منيفه</t>
  </si>
  <si>
    <t>فراس خويص</t>
  </si>
  <si>
    <t>جادو</t>
  </si>
  <si>
    <t>محمد الرحيم</t>
  </si>
  <si>
    <t>ادهم ابو حمرا</t>
  </si>
  <si>
    <t>هلا ابو ريشة</t>
  </si>
  <si>
    <t>عبود</t>
  </si>
  <si>
    <t>حاتم الديب</t>
  </si>
  <si>
    <t>عبدالرحيم</t>
  </si>
  <si>
    <t>رهيجه</t>
  </si>
  <si>
    <t>مجيده</t>
  </si>
  <si>
    <t>هناء الزيات</t>
  </si>
  <si>
    <t>محمد فرزات</t>
  </si>
  <si>
    <t>حرفا</t>
  </si>
  <si>
    <t>كرم جمول</t>
  </si>
  <si>
    <t>همام دمسرخو</t>
  </si>
  <si>
    <t>رنيم طراف</t>
  </si>
  <si>
    <t>دير ابراهيم</t>
  </si>
  <si>
    <t>بديعه سلوم</t>
  </si>
  <si>
    <t>محمد الطحان</t>
  </si>
  <si>
    <t>مهند الاحمد</t>
  </si>
  <si>
    <t>الشوكليته</t>
  </si>
  <si>
    <t>مالك مكارم</t>
  </si>
  <si>
    <t xml:space="preserve">حنان </t>
  </si>
  <si>
    <t>مشاعل</t>
  </si>
  <si>
    <t xml:space="preserve">جرمانا </t>
  </si>
  <si>
    <t>فريزة</t>
  </si>
  <si>
    <t>نور الحلاق</t>
  </si>
  <si>
    <t>عياش</t>
  </si>
  <si>
    <t>شمسة</t>
  </si>
  <si>
    <t>نجوه</t>
  </si>
  <si>
    <t>رحمه حسن اغا</t>
  </si>
  <si>
    <t>عيسى محفوظ</t>
  </si>
  <si>
    <t>قدم عسالي</t>
  </si>
  <si>
    <t>محمد خالد الحكيم</t>
  </si>
  <si>
    <t>خليل صالح</t>
  </si>
  <si>
    <t>وسيم بدران</t>
  </si>
  <si>
    <t>ديرالزور</t>
  </si>
  <si>
    <t>طارق عبد الله</t>
  </si>
  <si>
    <t>عبد الصمد</t>
  </si>
  <si>
    <t>خالد المقداد</t>
  </si>
  <si>
    <t>شامان جيرودية</t>
  </si>
  <si>
    <t>شيرين حيو</t>
  </si>
  <si>
    <t>سليفاتا وهبي</t>
  </si>
  <si>
    <t>لونديوس</t>
  </si>
  <si>
    <t>اباء الجبة</t>
  </si>
  <si>
    <t>علي بهلول</t>
  </si>
  <si>
    <t>يوسف البكر</t>
  </si>
  <si>
    <t>ساره الصالح</t>
  </si>
  <si>
    <t>زينب الهبج</t>
  </si>
  <si>
    <t>محمد سامر سويد</t>
  </si>
  <si>
    <t>بليغ</t>
  </si>
  <si>
    <t>هبه رجب</t>
  </si>
  <si>
    <t xml:space="preserve">منين </t>
  </si>
  <si>
    <t>خلف</t>
  </si>
  <si>
    <t xml:space="preserve">زينب </t>
  </si>
  <si>
    <t>مجد مراد</t>
  </si>
  <si>
    <t>ماريا عربيني</t>
  </si>
  <si>
    <t>عنايت</t>
  </si>
  <si>
    <t>عبيده العلي</t>
  </si>
  <si>
    <t>اديبة</t>
  </si>
  <si>
    <t>فاتن حمدان</t>
  </si>
  <si>
    <t>عماد حمصية</t>
  </si>
  <si>
    <t>احمد المفعلاني</t>
  </si>
  <si>
    <t>محمد معروف</t>
  </si>
  <si>
    <t>زينه حواط</t>
  </si>
  <si>
    <t>ميلاد ابراهيم</t>
  </si>
  <si>
    <t>نظمية شهاب</t>
  </si>
  <si>
    <t>رغد الطحان الزعيم</t>
  </si>
  <si>
    <t>ضحى</t>
  </si>
  <si>
    <t>محمد عبد الله حج عمر</t>
  </si>
  <si>
    <t>احمد هاني</t>
  </si>
  <si>
    <t>شهد الفوال</t>
  </si>
  <si>
    <t>ريما شاكر</t>
  </si>
  <si>
    <t>هنية حاطوم</t>
  </si>
  <si>
    <t>عمار الطباع</t>
  </si>
  <si>
    <t>شريفه عتمه</t>
  </si>
  <si>
    <t xml:space="preserve">خان شيخون </t>
  </si>
  <si>
    <t>غياث عبيد</t>
  </si>
  <si>
    <t>احمد العلبي</t>
  </si>
  <si>
    <t>رنا الغفير</t>
  </si>
  <si>
    <t>نور فتينة</t>
  </si>
  <si>
    <t>محمد فايز البلح</t>
  </si>
  <si>
    <t>خليل سليمان</t>
  </si>
  <si>
    <t>مدينا</t>
  </si>
  <si>
    <t>وائل العوده</t>
  </si>
  <si>
    <t>جب صفا</t>
  </si>
  <si>
    <t>محمد مظهر المنجد</t>
  </si>
  <si>
    <t>علي المكائيل</t>
  </si>
  <si>
    <t xml:space="preserve">ياسين </t>
  </si>
  <si>
    <t>محمد خليل سيف</t>
  </si>
  <si>
    <t>فضة</t>
  </si>
  <si>
    <t>رامي شاهين</t>
  </si>
  <si>
    <t>محمد ياسين سريول</t>
  </si>
  <si>
    <t>هدى البيرقدار</t>
  </si>
  <si>
    <t>نور مبيض</t>
  </si>
  <si>
    <t>هبه الرفاعي</t>
  </si>
  <si>
    <t>عزام</t>
  </si>
  <si>
    <t>الميادين</t>
  </si>
  <si>
    <t>مديحة</t>
  </si>
  <si>
    <t>فراس ركاب</t>
  </si>
  <si>
    <t>موفيد</t>
  </si>
  <si>
    <t>ميس جنبلاط</t>
  </si>
  <si>
    <t>رماح دخول</t>
  </si>
  <si>
    <t>صفوان يوسف</t>
  </si>
  <si>
    <t>محمد سمندر</t>
  </si>
  <si>
    <t>ايه الحمصي</t>
  </si>
  <si>
    <t>سيرين زقزق</t>
  </si>
  <si>
    <t xml:space="preserve">زهير </t>
  </si>
  <si>
    <t xml:space="preserve">هيفاء </t>
  </si>
  <si>
    <t>نايله</t>
  </si>
  <si>
    <t>ريم علي</t>
  </si>
  <si>
    <t>فجر</t>
  </si>
  <si>
    <t>نديمه</t>
  </si>
  <si>
    <t>مجيب</t>
  </si>
  <si>
    <t>الغاريه</t>
  </si>
  <si>
    <t>فراس عيسى</t>
  </si>
  <si>
    <t>كيناز</t>
  </si>
  <si>
    <t>منال بازرباشي</t>
  </si>
  <si>
    <t>يوسف شبارة</t>
  </si>
  <si>
    <t>الروضه</t>
  </si>
  <si>
    <t>أنس عبد العزيز</t>
  </si>
  <si>
    <t>جميل اومري</t>
  </si>
  <si>
    <t>شادي المحمود</t>
  </si>
  <si>
    <t>احمد المعلم</t>
  </si>
  <si>
    <t>فادي العلي</t>
  </si>
  <si>
    <t xml:space="preserve">حمصي </t>
  </si>
  <si>
    <t xml:space="preserve">فلك </t>
  </si>
  <si>
    <t xml:space="preserve">ريف ددمشق </t>
  </si>
  <si>
    <t>عايد الفقير</t>
  </si>
  <si>
    <t>انس الداري</t>
  </si>
  <si>
    <t>محمد عماد القنبري</t>
  </si>
  <si>
    <t>ايهم علي</t>
  </si>
  <si>
    <t>عبد الله الطالب</t>
  </si>
  <si>
    <t>احمد جباصيني</t>
  </si>
  <si>
    <t>قتيبة صعب</t>
  </si>
  <si>
    <t>بانياس</t>
  </si>
  <si>
    <t>محمد طارق زهوة</t>
  </si>
  <si>
    <t>احمد طلال</t>
  </si>
  <si>
    <t>ماهر ساعور</t>
  </si>
  <si>
    <t>محمود شيخ علي</t>
  </si>
  <si>
    <t>نجاح عبد الله</t>
  </si>
  <si>
    <t>حمزه</t>
  </si>
  <si>
    <t>محمد سامر صهيون</t>
  </si>
  <si>
    <t>عمر شوكه</t>
  </si>
  <si>
    <t>ليلا الحسن</t>
  </si>
  <si>
    <t>ملاك العبيدي</t>
  </si>
  <si>
    <t>قتيبه الكردي الباراوي</t>
  </si>
  <si>
    <t>اناس سعده</t>
  </si>
  <si>
    <t>جدبده الوادي</t>
  </si>
  <si>
    <t>فائزة</t>
  </si>
  <si>
    <t>أكرم</t>
  </si>
  <si>
    <t>زاهد</t>
  </si>
  <si>
    <t>صالح حسن</t>
  </si>
  <si>
    <t>الاذقية</t>
  </si>
  <si>
    <t>زاهر ترو</t>
  </si>
  <si>
    <t>مهديه</t>
  </si>
  <si>
    <t>مرح شيا</t>
  </si>
  <si>
    <t>محمد الغزاوي</t>
  </si>
  <si>
    <t>سامر فلوح</t>
  </si>
  <si>
    <t>منيره حلال</t>
  </si>
  <si>
    <t>محمد عرنوس</t>
  </si>
  <si>
    <t>سهيلة</t>
  </si>
  <si>
    <t xml:space="preserve">ادلب </t>
  </si>
  <si>
    <t xml:space="preserve">هيام </t>
  </si>
  <si>
    <t>باسل العلي</t>
  </si>
  <si>
    <t>الحميديه</t>
  </si>
  <si>
    <t>سمر المصري</t>
  </si>
  <si>
    <t>شفيق</t>
  </si>
  <si>
    <t>احسين</t>
  </si>
  <si>
    <t>محمد اسامه مرمر</t>
  </si>
  <si>
    <t>عاصم اسماعيل</t>
  </si>
  <si>
    <t>سميعة</t>
  </si>
  <si>
    <t>الحطانية</t>
  </si>
  <si>
    <t>مراد المتني</t>
  </si>
  <si>
    <t>رولان دبوره</t>
  </si>
  <si>
    <t>جمال انيس</t>
  </si>
  <si>
    <t>الربوة</t>
  </si>
  <si>
    <t>وائل عدلة</t>
  </si>
  <si>
    <t>فهيمة</t>
  </si>
  <si>
    <t>لانا الحلبي</t>
  </si>
  <si>
    <t>ريم ملاطيه لي</t>
  </si>
  <si>
    <t>عبد الكريم نصرالله</t>
  </si>
  <si>
    <t>نصر الله</t>
  </si>
  <si>
    <t>محمد البيطار</t>
  </si>
  <si>
    <t>الاء البني</t>
  </si>
  <si>
    <t xml:space="preserve">ضياء الدين </t>
  </si>
  <si>
    <t>سعده ملحم</t>
  </si>
  <si>
    <t>بشمس</t>
  </si>
  <si>
    <t>احمد شحاده</t>
  </si>
  <si>
    <t xml:space="preserve">ناصر </t>
  </si>
  <si>
    <t>وسام الغزالي</t>
  </si>
  <si>
    <t>حليمه النصيرات</t>
  </si>
  <si>
    <t>مضر حيدر</t>
  </si>
  <si>
    <t>الجبة</t>
  </si>
  <si>
    <t>نرمين تفتنازي</t>
  </si>
  <si>
    <t>رعد</t>
  </si>
  <si>
    <t>أنس حباب</t>
  </si>
  <si>
    <t>سامر الزين</t>
  </si>
  <si>
    <t>سرمين</t>
  </si>
  <si>
    <t>حسام سليمان</t>
  </si>
  <si>
    <t xml:space="preserve">الاذقية </t>
  </si>
  <si>
    <t>دارين الصمادي</t>
  </si>
  <si>
    <t>مقبل</t>
  </si>
  <si>
    <t>هدى مكارم</t>
  </si>
  <si>
    <t>مميز</t>
  </si>
  <si>
    <t>جهاد ناصيف</t>
  </si>
  <si>
    <t xml:space="preserve">سهام </t>
  </si>
  <si>
    <t>محمد فرج حربا</t>
  </si>
  <si>
    <t>سائده العفلق</t>
  </si>
  <si>
    <t>غيث الدراوشه</t>
  </si>
  <si>
    <t>نواعم</t>
  </si>
  <si>
    <t>رهف يوسف</t>
  </si>
  <si>
    <t>ميساء نصرت</t>
  </si>
  <si>
    <t>سعدى</t>
  </si>
  <si>
    <t>وسام الديوب</t>
  </si>
  <si>
    <t>شميه</t>
  </si>
  <si>
    <t>محمد غصن</t>
  </si>
  <si>
    <t>وائل نزال</t>
  </si>
  <si>
    <t>أماني الكشك</t>
  </si>
  <si>
    <t>شادي رحال</t>
  </si>
  <si>
    <t>املين</t>
  </si>
  <si>
    <t>ديانا الزخ</t>
  </si>
  <si>
    <t>زهره حسين</t>
  </si>
  <si>
    <t>حنيفه</t>
  </si>
  <si>
    <t>دينا ابو درهمين</t>
  </si>
  <si>
    <t>رسيله</t>
  </si>
  <si>
    <t>محمود شدود</t>
  </si>
  <si>
    <t>علي عزيز</t>
  </si>
  <si>
    <t>نعيمة</t>
  </si>
  <si>
    <t>ريبال مكارم</t>
  </si>
  <si>
    <t>شفاء زيناتي</t>
  </si>
  <si>
    <t>رغيب</t>
  </si>
  <si>
    <t>ريمه علي</t>
  </si>
  <si>
    <t>زهير ميهوب</t>
  </si>
  <si>
    <t>محمد الدياب</t>
  </si>
  <si>
    <t>ضحوه</t>
  </si>
  <si>
    <t>خضر الشحادة</t>
  </si>
  <si>
    <t>ثلجه</t>
  </si>
  <si>
    <t>فنيتق</t>
  </si>
  <si>
    <t>ريما الحلبي</t>
  </si>
  <si>
    <t>عمار حسن</t>
  </si>
  <si>
    <t>رولا تللو النشواتي</t>
  </si>
  <si>
    <t>نبيله خربوطلي</t>
  </si>
  <si>
    <t>محمد احمد الصيوان</t>
  </si>
  <si>
    <t>نزار حمود الشيخ</t>
  </si>
  <si>
    <t xml:space="preserve">كسوة </t>
  </si>
  <si>
    <t>الحسكه</t>
  </si>
  <si>
    <t>أديبه</t>
  </si>
  <si>
    <t>بكا</t>
  </si>
  <si>
    <t>احمد مرعي</t>
  </si>
  <si>
    <t>بهيجه</t>
  </si>
  <si>
    <t>وعد نصور</t>
  </si>
  <si>
    <t>الست</t>
  </si>
  <si>
    <t>نغم الضاهر عزام</t>
  </si>
  <si>
    <t>بشار علي</t>
  </si>
  <si>
    <t>مياسه</t>
  </si>
  <si>
    <t xml:space="preserve">الحويزية </t>
  </si>
  <si>
    <t>رانيه العبد</t>
  </si>
  <si>
    <t>ميراث مخلوف</t>
  </si>
  <si>
    <t>فاطمة سليمان</t>
  </si>
  <si>
    <t>ليث عزام</t>
  </si>
  <si>
    <t>نوف الرفاعي</t>
  </si>
  <si>
    <t>رويضه فروخ</t>
  </si>
  <si>
    <t>عشبان</t>
  </si>
  <si>
    <t>اسيا اختبار</t>
  </si>
  <si>
    <t>حسين القريان</t>
  </si>
  <si>
    <t>ضحيه</t>
  </si>
  <si>
    <t>نجها</t>
  </si>
  <si>
    <t>يمام صالح</t>
  </si>
  <si>
    <t>شهيره سكاف</t>
  </si>
  <si>
    <t>بشار ابراهيم</t>
  </si>
  <si>
    <t xml:space="preserve">معضمية </t>
  </si>
  <si>
    <t>مرام سلوم</t>
  </si>
  <si>
    <t>ددمشق</t>
  </si>
  <si>
    <t>كرم</t>
  </si>
  <si>
    <t>نور طعمه</t>
  </si>
  <si>
    <t>ملكه مصري</t>
  </si>
  <si>
    <t>عبد الرحمن اللبابيدي الطرابيشي</t>
  </si>
  <si>
    <t>احمد ثلجة</t>
  </si>
  <si>
    <t>حورات عمورين</t>
  </si>
  <si>
    <t>ديما قره واعظ</t>
  </si>
  <si>
    <t>محمد حماد</t>
  </si>
  <si>
    <t>مهران المهنا</t>
  </si>
  <si>
    <t xml:space="preserve">بصير </t>
  </si>
  <si>
    <t>دينا عبد القادر</t>
  </si>
  <si>
    <t>مصعب ديب</t>
  </si>
  <si>
    <t>سفيرة</t>
  </si>
  <si>
    <t>هيفاء الكردوش المعجون</t>
  </si>
  <si>
    <t>رنان الخياط</t>
  </si>
  <si>
    <t>غاليه ابو قوره</t>
  </si>
  <si>
    <t xml:space="preserve">ريم </t>
  </si>
  <si>
    <t>امين المر</t>
  </si>
  <si>
    <t>زكريا مكنا</t>
  </si>
  <si>
    <t>صفوان النعمات</t>
  </si>
  <si>
    <t>سلطان</t>
  </si>
  <si>
    <t>وسام عقل</t>
  </si>
  <si>
    <t>خشفه</t>
  </si>
  <si>
    <t>محمد احسان الاغواني</t>
  </si>
  <si>
    <t>نوار دليله</t>
  </si>
  <si>
    <t>منى فقيه</t>
  </si>
  <si>
    <t>هلا البيطار</t>
  </si>
  <si>
    <t>الاء قصيباتي</t>
  </si>
  <si>
    <t>محمد ابو عين</t>
  </si>
  <si>
    <t>محمد غالب</t>
  </si>
  <si>
    <t>صباح عطايا</t>
  </si>
  <si>
    <t>سكندر ادنوف</t>
  </si>
  <si>
    <t>ناهد العويدات</t>
  </si>
  <si>
    <t>حوش الصالحيه</t>
  </si>
  <si>
    <t>علي مسلم</t>
  </si>
  <si>
    <t>مدينه</t>
  </si>
  <si>
    <t>فاطمة الحاج</t>
  </si>
  <si>
    <t>هاشمية</t>
  </si>
  <si>
    <t>منى عائشة</t>
  </si>
  <si>
    <t>بسام عجين</t>
  </si>
  <si>
    <t>اميرة الرويشدي</t>
  </si>
  <si>
    <t>اصف ابراهيم</t>
  </si>
  <si>
    <t>عماد الصعبي</t>
  </si>
  <si>
    <t>نعيمه اشريفه</t>
  </si>
  <si>
    <t>محمد نادر نجيب</t>
  </si>
  <si>
    <t>رولا النقار</t>
  </si>
  <si>
    <t>إنتصار</t>
  </si>
  <si>
    <t>علاء الوادي</t>
  </si>
  <si>
    <t>رائد صالح</t>
  </si>
  <si>
    <t>كوسر خضور</t>
  </si>
  <si>
    <t>كردية</t>
  </si>
  <si>
    <t>رؤى حسيان</t>
  </si>
  <si>
    <t>بشرى بلو</t>
  </si>
  <si>
    <t>ليلى الطحان</t>
  </si>
  <si>
    <t>رزان خباز</t>
  </si>
  <si>
    <t>احمد مومن</t>
  </si>
  <si>
    <t>ميرنا سلوم</t>
  </si>
  <si>
    <t>سامر الحسين</t>
  </si>
  <si>
    <t>خلاد</t>
  </si>
  <si>
    <t>الجرنية</t>
  </si>
  <si>
    <t>انس البرشه</t>
  </si>
  <si>
    <t>حمورية</t>
  </si>
  <si>
    <t>علاء حسن</t>
  </si>
  <si>
    <t>حسان السلامه</t>
  </si>
  <si>
    <t>غاليه اللحام</t>
  </si>
  <si>
    <t>عائد الشلاخي</t>
  </si>
  <si>
    <t>لؤي النصر الله السعدي</t>
  </si>
  <si>
    <t>نور سقباني</t>
  </si>
  <si>
    <t>هجران الحمدان</t>
  </si>
  <si>
    <t>اذربيجان</t>
  </si>
  <si>
    <t>جواد الاطرش</t>
  </si>
  <si>
    <t>رساس</t>
  </si>
  <si>
    <t>محمد جمال الحربجي</t>
  </si>
  <si>
    <t>وفاء الخولي</t>
  </si>
  <si>
    <t>محمد سفيان</t>
  </si>
  <si>
    <t>احمد شعبان</t>
  </si>
  <si>
    <t>محمد صفية</t>
  </si>
  <si>
    <t>سعدو</t>
  </si>
  <si>
    <t>انس عيون</t>
  </si>
  <si>
    <t>احمد عالا</t>
  </si>
  <si>
    <t>ايفلين رزق</t>
  </si>
  <si>
    <t>كتيبه</t>
  </si>
  <si>
    <t>حمزه الخيرات</t>
  </si>
  <si>
    <t>عبد العزيز النهار</t>
  </si>
  <si>
    <t>منيزل</t>
  </si>
  <si>
    <t>ناديا النهار</t>
  </si>
  <si>
    <t>خالد مشلح</t>
  </si>
  <si>
    <t xml:space="preserve">زبيدة </t>
  </si>
  <si>
    <t xml:space="preserve">دير عطية </t>
  </si>
  <si>
    <t>علي الشحادة</t>
  </si>
  <si>
    <t>ضحية</t>
  </si>
  <si>
    <t>بهاء الرواس</t>
  </si>
  <si>
    <t>فصل</t>
  </si>
  <si>
    <t>رهف الفتيان</t>
  </si>
  <si>
    <t>كلود ابو جراب</t>
  </si>
  <si>
    <t xml:space="preserve">بلودان </t>
  </si>
  <si>
    <t>منار الحامد</t>
  </si>
  <si>
    <t>احمد الشلاش</t>
  </si>
  <si>
    <t>باسم العبد المجيد</t>
  </si>
  <si>
    <t>خلدون بصبوص</t>
  </si>
  <si>
    <t>وضاح فهد</t>
  </si>
  <si>
    <t>اسكندر زاعور</t>
  </si>
  <si>
    <t>محمد شبلي</t>
  </si>
  <si>
    <t>ميرنا سعد</t>
  </si>
  <si>
    <t>انطوانيت</t>
  </si>
  <si>
    <t>اياد علي كردي</t>
  </si>
  <si>
    <t xml:space="preserve">خليل </t>
  </si>
  <si>
    <t>محمود صالح</t>
  </si>
  <si>
    <t>رشا بركة</t>
  </si>
  <si>
    <t>حنان جمول</t>
  </si>
  <si>
    <t>مروة الحفار</t>
  </si>
  <si>
    <t>ميس احسان</t>
  </si>
  <si>
    <t xml:space="preserve">الدلبه </t>
  </si>
  <si>
    <t>علي فاضل</t>
  </si>
  <si>
    <t>وظيفه</t>
  </si>
  <si>
    <t>حلا اسعد</t>
  </si>
  <si>
    <t>فاطمة رمضان</t>
  </si>
  <si>
    <t>اسكندر</t>
  </si>
  <si>
    <t>بتول عزاوي</t>
  </si>
  <si>
    <t>اوصيا</t>
  </si>
  <si>
    <t>هبه ملا</t>
  </si>
  <si>
    <t xml:space="preserve">باسمة </t>
  </si>
  <si>
    <t>حسن ابراهيم</t>
  </si>
  <si>
    <t>محمد قصيبه</t>
  </si>
  <si>
    <t>غسان العسلي</t>
  </si>
  <si>
    <t>بيان زيود</t>
  </si>
  <si>
    <t xml:space="preserve">زريف </t>
  </si>
  <si>
    <t>العلية</t>
  </si>
  <si>
    <t>منار الشوفي</t>
  </si>
  <si>
    <t>شنيره</t>
  </si>
  <si>
    <t>وسام منصور زين الدين</t>
  </si>
  <si>
    <t>ريم ابراهيم</t>
  </si>
  <si>
    <t>جورج نخله</t>
  </si>
  <si>
    <t>رنيم الصباغ الحجلي</t>
  </si>
  <si>
    <t>انصاف الحجلي</t>
  </si>
  <si>
    <t>صفوان سعيد</t>
  </si>
  <si>
    <t>عمار البيطار</t>
  </si>
  <si>
    <t>احمد جيرودية</t>
  </si>
  <si>
    <t>روان اشريفه</t>
  </si>
  <si>
    <t>احمد يونس</t>
  </si>
  <si>
    <t>غريب</t>
  </si>
  <si>
    <t>مجد الحميدي</t>
  </si>
  <si>
    <t>فاطمه زيتون</t>
  </si>
  <si>
    <t>محسن عباس</t>
  </si>
  <si>
    <t>حمزة ابراهيم</t>
  </si>
  <si>
    <t>يوسف اسماعيل</t>
  </si>
  <si>
    <t>تغريد منور</t>
  </si>
  <si>
    <t>كنانه طيب</t>
  </si>
  <si>
    <t>محمود زهره</t>
  </si>
  <si>
    <t>عباس ناصيف</t>
  </si>
  <si>
    <t>جامع</t>
  </si>
  <si>
    <t>قاسم اتمت</t>
  </si>
  <si>
    <t>ريف دمشق حرفا</t>
  </si>
  <si>
    <t>نادر سليمان</t>
  </si>
  <si>
    <t>سمنه</t>
  </si>
  <si>
    <t>هيثم حج ابراهيم</t>
  </si>
  <si>
    <t>اماره</t>
  </si>
  <si>
    <t>رواد الورهاني</t>
  </si>
  <si>
    <t>الكارس</t>
  </si>
  <si>
    <t>احمد الفرحان</t>
  </si>
  <si>
    <t>اسامة خضر</t>
  </si>
  <si>
    <t xml:space="preserve">حمدة </t>
  </si>
  <si>
    <t>اسماء جحه</t>
  </si>
  <si>
    <t>احمد الشلبي</t>
  </si>
  <si>
    <t>عبد القادر سعيد</t>
  </si>
  <si>
    <t>تل ابيض</t>
  </si>
  <si>
    <t>منال السعدي</t>
  </si>
  <si>
    <t>ريم كساب</t>
  </si>
  <si>
    <t>محمد هادي طير</t>
  </si>
  <si>
    <t>نضال السوطري</t>
  </si>
  <si>
    <t xml:space="preserve">ام القصور </t>
  </si>
  <si>
    <t>سوزان حامد</t>
  </si>
  <si>
    <t>ازهار زياده</t>
  </si>
  <si>
    <t>حسين العبود</t>
  </si>
  <si>
    <t>عبد السميع</t>
  </si>
  <si>
    <t>راما عبد الرحمن</t>
  </si>
  <si>
    <t>عبير عواد</t>
  </si>
  <si>
    <t>مناف الدويري</t>
  </si>
  <si>
    <t>بحورايا</t>
  </si>
  <si>
    <t>مهند العلي</t>
  </si>
  <si>
    <t>تفتناز</t>
  </si>
  <si>
    <t>حسنة</t>
  </si>
  <si>
    <t>دعاء محمد</t>
  </si>
  <si>
    <t>فاطمه شيخو</t>
  </si>
  <si>
    <t>ماهر المنصور</t>
  </si>
  <si>
    <t>قاسم كويفاتي</t>
  </si>
  <si>
    <t>هويدا محمد</t>
  </si>
  <si>
    <t>رواد رحال</t>
  </si>
  <si>
    <t>كفر عبده</t>
  </si>
  <si>
    <t>يوسف الجوفاني</t>
  </si>
  <si>
    <t>سامر لاوند</t>
  </si>
  <si>
    <t>ضهر المغر</t>
  </si>
  <si>
    <t>مجد خضور</t>
  </si>
  <si>
    <t>هنيا</t>
  </si>
  <si>
    <t>خلود قصاب</t>
  </si>
  <si>
    <t xml:space="preserve">راس العين </t>
  </si>
  <si>
    <t>محمد حسان سيف</t>
  </si>
  <si>
    <t>صبرين صبح</t>
  </si>
  <si>
    <t>زهرة</t>
  </si>
  <si>
    <t xml:space="preserve">الصمدانية </t>
  </si>
  <si>
    <t>وائل عنيز</t>
  </si>
  <si>
    <t>أمجد العاني</t>
  </si>
  <si>
    <t>محمد حسن جمعة</t>
  </si>
  <si>
    <t>بلال النجار</t>
  </si>
  <si>
    <t xml:space="preserve">اياد خضور </t>
  </si>
  <si>
    <t xml:space="preserve">منيب </t>
  </si>
  <si>
    <t xml:space="preserve">شاديا </t>
  </si>
  <si>
    <t xml:space="preserve">علاء خميس </t>
  </si>
  <si>
    <t xml:space="preserve">كوكب </t>
  </si>
  <si>
    <t>فريد خلوف</t>
  </si>
  <si>
    <t>بعث</t>
  </si>
  <si>
    <t>ميثاء</t>
  </si>
  <si>
    <t>لارا سعد</t>
  </si>
  <si>
    <t>ريما خولي</t>
  </si>
  <si>
    <t>ولاء تنوكي</t>
  </si>
  <si>
    <t>ياسمين مزيان</t>
  </si>
  <si>
    <t>محمد غالي</t>
  </si>
  <si>
    <t>بسنقول</t>
  </si>
  <si>
    <t>سامر السليمان</t>
  </si>
  <si>
    <t>الروضة</t>
  </si>
  <si>
    <t>دعاء الصالح</t>
  </si>
  <si>
    <t>صالح مقصوص</t>
  </si>
  <si>
    <t>ملهم هلال</t>
  </si>
  <si>
    <t>بترياس</t>
  </si>
  <si>
    <t xml:space="preserve">سبينة </t>
  </si>
  <si>
    <t>نقير</t>
  </si>
  <si>
    <t>قاسم عبد القادر</t>
  </si>
  <si>
    <t>تل كمبتري</t>
  </si>
  <si>
    <t>حسن بركات</t>
  </si>
  <si>
    <t>رهام عاصي</t>
  </si>
  <si>
    <t>كوثر شلالو</t>
  </si>
  <si>
    <t>جودة</t>
  </si>
  <si>
    <t>رؤى دللول</t>
  </si>
  <si>
    <t>سلمى سكيكر</t>
  </si>
  <si>
    <t>زين عثمان</t>
  </si>
  <si>
    <t>هبة المدني</t>
  </si>
  <si>
    <t>مهدي ميا</t>
  </si>
  <si>
    <t>تقلا</t>
  </si>
  <si>
    <t xml:space="preserve">القرداحة </t>
  </si>
  <si>
    <t>زويان العصلي</t>
  </si>
  <si>
    <t>غالية</t>
  </si>
  <si>
    <t>عطية</t>
  </si>
  <si>
    <t>هيا العناد</t>
  </si>
  <si>
    <t>حجاب</t>
  </si>
  <si>
    <t>اسقبله</t>
  </si>
  <si>
    <t>بكر</t>
  </si>
  <si>
    <t>نور حلاسه السباعي</t>
  </si>
  <si>
    <t>ثمر</t>
  </si>
  <si>
    <t>طارق الشعراوي</t>
  </si>
  <si>
    <t>محمد يزن ياسمينة</t>
  </si>
  <si>
    <t>رانيا بكر</t>
  </si>
  <si>
    <t>ديمة عتمه</t>
  </si>
  <si>
    <t>ساميا</t>
  </si>
  <si>
    <t>محمد هاشم عموش</t>
  </si>
  <si>
    <t xml:space="preserve">لطيفة </t>
  </si>
  <si>
    <t>سناء عبد الرحيم</t>
  </si>
  <si>
    <t>رفعت ديب</t>
  </si>
  <si>
    <t>الدريكيش</t>
  </si>
  <si>
    <t>جودت عبد الله</t>
  </si>
  <si>
    <t>رهام الموسى</t>
  </si>
  <si>
    <t>ثائر المحمد</t>
  </si>
  <si>
    <t xml:space="preserve">جديد بكاره </t>
  </si>
  <si>
    <t xml:space="preserve">غرود الحسيني </t>
  </si>
  <si>
    <t xml:space="preserve">خليفه </t>
  </si>
  <si>
    <t>اسعاف</t>
  </si>
  <si>
    <t>جنين</t>
  </si>
  <si>
    <t>damascus</t>
  </si>
  <si>
    <t>الدالية</t>
  </si>
  <si>
    <t xml:space="preserve">عصام </t>
  </si>
  <si>
    <t>باسل محمد</t>
  </si>
  <si>
    <t>مازن الحماده</t>
  </si>
  <si>
    <t>هبه العلي</t>
  </si>
  <si>
    <t>علي كاظم</t>
  </si>
  <si>
    <t>المحروسه</t>
  </si>
  <si>
    <t>كفريا</t>
  </si>
  <si>
    <t>شين</t>
  </si>
  <si>
    <t>عصريه</t>
  </si>
  <si>
    <t>فرحان</t>
  </si>
  <si>
    <t>كماله</t>
  </si>
  <si>
    <t>محمد بغدادي</t>
  </si>
  <si>
    <t>ضيا</t>
  </si>
  <si>
    <t>بعرين</t>
  </si>
  <si>
    <t>باسله</t>
  </si>
  <si>
    <t>هاديا</t>
  </si>
  <si>
    <t>فراس المملوك</t>
  </si>
  <si>
    <t>محمد منصور</t>
  </si>
  <si>
    <t>حوش عرب</t>
  </si>
  <si>
    <t>دام الهنا</t>
  </si>
  <si>
    <t>نبك</t>
  </si>
  <si>
    <t>نجيحه</t>
  </si>
  <si>
    <t>اركيس</t>
  </si>
  <si>
    <t>زينب حسن</t>
  </si>
  <si>
    <t>لميس ضاهر</t>
  </si>
  <si>
    <t>مصطفى الخطيب</t>
  </si>
  <si>
    <t>معتز حرب هنيدي</t>
  </si>
  <si>
    <t>صبيحه</t>
  </si>
  <si>
    <t>صابرين شهاب الدين</t>
  </si>
  <si>
    <t>محمد بعاج</t>
  </si>
  <si>
    <t>بشار مكاكي</t>
  </si>
  <si>
    <t>امية</t>
  </si>
  <si>
    <t>علي الجندي</t>
  </si>
  <si>
    <t xml:space="preserve">سهير </t>
  </si>
  <si>
    <t>جعفر بشلاوي</t>
  </si>
  <si>
    <t>نهى الحموي</t>
  </si>
  <si>
    <t>مؤمنات</t>
  </si>
  <si>
    <t>جهاد يونس</t>
  </si>
  <si>
    <t>سراب الذياب</t>
  </si>
  <si>
    <t>احمد الصالح</t>
  </si>
  <si>
    <t>الشجرة</t>
  </si>
  <si>
    <t>نزيها</t>
  </si>
  <si>
    <t>علي داود</t>
  </si>
  <si>
    <t xml:space="preserve">اياد </t>
  </si>
  <si>
    <t xml:space="preserve">تدمر </t>
  </si>
  <si>
    <t>منوه</t>
  </si>
  <si>
    <t>بتول الحمصي</t>
  </si>
  <si>
    <t>عنده</t>
  </si>
  <si>
    <t>هيام سويد</t>
  </si>
  <si>
    <t>ليله</t>
  </si>
  <si>
    <t>ميسر محمد</t>
  </si>
  <si>
    <t xml:space="preserve">صبحي </t>
  </si>
  <si>
    <t xml:space="preserve">مريم </t>
  </si>
  <si>
    <t>تعلا</t>
  </si>
  <si>
    <t xml:space="preserve">اللاذقية </t>
  </si>
  <si>
    <t>عتيبه</t>
  </si>
  <si>
    <t>الجيد</t>
  </si>
  <si>
    <t>اسراء السبيتان</t>
  </si>
  <si>
    <t>ربيع معرباني</t>
  </si>
  <si>
    <t xml:space="preserve">ليلى </t>
  </si>
  <si>
    <t>بشار العباس</t>
  </si>
  <si>
    <t>هبه ابراهيم</t>
  </si>
  <si>
    <t xml:space="preserve">ايمان </t>
  </si>
  <si>
    <t>دلال رهبان</t>
  </si>
  <si>
    <t xml:space="preserve">روضه حوران </t>
  </si>
  <si>
    <t xml:space="preserve">مها </t>
  </si>
  <si>
    <t>بسمه تعتوع</t>
  </si>
  <si>
    <t>وليد العدوي</t>
  </si>
  <si>
    <t>حمديه المذيب</t>
  </si>
  <si>
    <t>اميره كريم</t>
  </si>
  <si>
    <t>قاسم ابو سعيفان</t>
  </si>
  <si>
    <t>يارا نصره</t>
  </si>
  <si>
    <t>مزرعة الكريم</t>
  </si>
  <si>
    <t>حمزه النبواني</t>
  </si>
  <si>
    <t>سامر الداوودي</t>
  </si>
  <si>
    <t>عبير حجازي</t>
  </si>
  <si>
    <t>لبنى زيدان</t>
  </si>
  <si>
    <t>غرام</t>
  </si>
  <si>
    <t>حنان الحمد</t>
  </si>
  <si>
    <t>نور رحمه</t>
  </si>
  <si>
    <t>الاء غنام</t>
  </si>
  <si>
    <t>ميرنا نوفل</t>
  </si>
  <si>
    <t>جوليا حريطوم</t>
  </si>
  <si>
    <t>ديانا صقر</t>
  </si>
  <si>
    <t>محمد الحاج محسن</t>
  </si>
  <si>
    <t>دارين الحمد</t>
  </si>
  <si>
    <t>محمد بزرتو</t>
  </si>
  <si>
    <t>غفران كربوج</t>
  </si>
  <si>
    <t>محمد السليمان</t>
  </si>
  <si>
    <t>ممدوح دقو</t>
  </si>
  <si>
    <t>علي القش</t>
  </si>
  <si>
    <t>روبه علي</t>
  </si>
  <si>
    <t>عمر ادريس</t>
  </si>
  <si>
    <t>محمد بيثارى</t>
  </si>
  <si>
    <t>امجد حمزة</t>
  </si>
  <si>
    <t>حالد</t>
  </si>
  <si>
    <t xml:space="preserve">ميساء  </t>
  </si>
  <si>
    <t>سليمان عنتر</t>
  </si>
  <si>
    <t>عرنا صالح</t>
  </si>
  <si>
    <t>تلة</t>
  </si>
  <si>
    <t>فراس عبيد</t>
  </si>
  <si>
    <t>اسراء داؤد</t>
  </si>
  <si>
    <t>جوهر</t>
  </si>
  <si>
    <t>محمد شريف بسمار</t>
  </si>
  <si>
    <t>محمد الابوحمد</t>
  </si>
  <si>
    <t>محمد حمو</t>
  </si>
  <si>
    <t>نبو</t>
  </si>
  <si>
    <t>علاء بركات</t>
  </si>
  <si>
    <t>وئام</t>
  </si>
  <si>
    <t>ياسمين بركات</t>
  </si>
  <si>
    <t>جابر معروف</t>
  </si>
  <si>
    <t>نبال مصا</t>
  </si>
  <si>
    <t>هبه الامير</t>
  </si>
  <si>
    <t>غدير البحري</t>
  </si>
  <si>
    <t>علاء حيدر</t>
  </si>
  <si>
    <t xml:space="preserve">سماح اللحام </t>
  </si>
  <si>
    <t xml:space="preserve">باسم </t>
  </si>
  <si>
    <t>علي زياك</t>
  </si>
  <si>
    <t>جدوعة</t>
  </si>
  <si>
    <t>عبداللطيف</t>
  </si>
  <si>
    <t>لما الكراد</t>
  </si>
  <si>
    <t xml:space="preserve">مصياف </t>
  </si>
  <si>
    <t>رشا دبين</t>
  </si>
  <si>
    <t xml:space="preserve">النشابية </t>
  </si>
  <si>
    <t>زينب السليمان</t>
  </si>
  <si>
    <t>فيصل علي</t>
  </si>
  <si>
    <t>كفه</t>
  </si>
  <si>
    <t>هلا فرج</t>
  </si>
  <si>
    <t>تل حويري</t>
  </si>
  <si>
    <t>تمره</t>
  </si>
  <si>
    <t>يسيره</t>
  </si>
  <si>
    <t>عمار صقر</t>
  </si>
  <si>
    <t>زينب علي</t>
  </si>
  <si>
    <t>محمدزهير</t>
  </si>
  <si>
    <t>علا عيد</t>
  </si>
  <si>
    <t>محمد حسن مهاجر</t>
  </si>
  <si>
    <t>وائل عرموش</t>
  </si>
  <si>
    <t>محمد ماهر مجذوب</t>
  </si>
  <si>
    <t>رغد الحوراني</t>
  </si>
  <si>
    <t>الزهراء</t>
  </si>
  <si>
    <t>علي قزح</t>
  </si>
  <si>
    <t>درويش احمد</t>
  </si>
  <si>
    <t>محمد باسل السمان</t>
  </si>
  <si>
    <t>دمر</t>
  </si>
  <si>
    <t xml:space="preserve">الرقة </t>
  </si>
  <si>
    <t>عاطف ابراهيم</t>
  </si>
  <si>
    <t>نسيم</t>
  </si>
  <si>
    <t>سعيد هلال</t>
  </si>
  <si>
    <t>الاء غبور</t>
  </si>
  <si>
    <t>معرتمصرين</t>
  </si>
  <si>
    <t>حسن رمضان</t>
  </si>
  <si>
    <t>رشا صقر</t>
  </si>
  <si>
    <t>و فاء</t>
  </si>
  <si>
    <t>لواء</t>
  </si>
  <si>
    <t>سامر اسكيف</t>
  </si>
  <si>
    <t>نور الحلو</t>
  </si>
  <si>
    <t>علي الفاحلي</t>
  </si>
  <si>
    <t>محمد غياث الرحيم</t>
  </si>
  <si>
    <t>علي محمود</t>
  </si>
  <si>
    <t>حسيبه حسن امين</t>
  </si>
  <si>
    <t>فطوم ابراهيم</t>
  </si>
  <si>
    <t>شهد ابو حطب</t>
  </si>
  <si>
    <t>عمر رمضان</t>
  </si>
  <si>
    <t>جعفر عثمان</t>
  </si>
  <si>
    <t>مطيعة</t>
  </si>
  <si>
    <t>محمد شاهين</t>
  </si>
  <si>
    <t>اميره الحفار</t>
  </si>
  <si>
    <t>علاء حنوف</t>
  </si>
  <si>
    <t>سلامه</t>
  </si>
  <si>
    <t>للا لطيفه</t>
  </si>
  <si>
    <t>الدار البيضاء</t>
  </si>
  <si>
    <t>دارين سلمان</t>
  </si>
  <si>
    <t>منى علي</t>
  </si>
  <si>
    <t>راما رحال</t>
  </si>
  <si>
    <t>محمد جسام</t>
  </si>
  <si>
    <t xml:space="preserve">ناديا </t>
  </si>
  <si>
    <t>جواد زين الدين</t>
  </si>
  <si>
    <t>مرح الوتار</t>
  </si>
  <si>
    <t>عمران حافظ</t>
  </si>
  <si>
    <t>سعد الدين</t>
  </si>
  <si>
    <t>محمد دباس</t>
  </si>
  <si>
    <t>طيبة</t>
  </si>
  <si>
    <t>بنان زريع</t>
  </si>
  <si>
    <t>المدينه المنوره</t>
  </si>
  <si>
    <t>فراس عثمان</t>
  </si>
  <si>
    <t>ايهم خدام</t>
  </si>
  <si>
    <t>باسل عسكر</t>
  </si>
  <si>
    <t>سماح قاضي امين</t>
  </si>
  <si>
    <t>الليث المارديني</t>
  </si>
  <si>
    <t>بولص</t>
  </si>
  <si>
    <t>سامر المعطي</t>
  </si>
  <si>
    <t>المعتز بالله عمار</t>
  </si>
  <si>
    <t>غيثة</t>
  </si>
  <si>
    <t>عليا علوش</t>
  </si>
  <si>
    <t>امجد النيساني</t>
  </si>
  <si>
    <t>حُسن</t>
  </si>
  <si>
    <t>رنيم الدغلي</t>
  </si>
  <si>
    <t>مصباح</t>
  </si>
  <si>
    <t>نمريه</t>
  </si>
  <si>
    <t>باسل زيفا</t>
  </si>
  <si>
    <t>رمزه</t>
  </si>
  <si>
    <t xml:space="preserve">محمود </t>
  </si>
  <si>
    <t>قيس</t>
  </si>
  <si>
    <t>غزالة</t>
  </si>
  <si>
    <t>مجاهد</t>
  </si>
  <si>
    <t>ظريفه</t>
  </si>
  <si>
    <t>محمد عبده</t>
  </si>
  <si>
    <t>الحويش</t>
  </si>
  <si>
    <t>مروه مارديني</t>
  </si>
  <si>
    <t>احمد جقموق</t>
  </si>
  <si>
    <t>محمد يحيى محمد الخليل</t>
  </si>
  <si>
    <t>آلاء ابراهيم</t>
  </si>
  <si>
    <t xml:space="preserve">يرموك </t>
  </si>
  <si>
    <t>الديماس</t>
  </si>
  <si>
    <t>بشار صقر</t>
  </si>
  <si>
    <t>زاكية</t>
  </si>
  <si>
    <t>هلاله</t>
  </si>
  <si>
    <t>زينه</t>
  </si>
  <si>
    <t xml:space="preserve">سلميه </t>
  </si>
  <si>
    <t>لولا</t>
  </si>
  <si>
    <t>حازم</t>
  </si>
  <si>
    <t>رامه بيطار</t>
  </si>
  <si>
    <t>نادر مراد</t>
  </si>
  <si>
    <t>كاتيه الحسين</t>
  </si>
  <si>
    <t>زهوره</t>
  </si>
  <si>
    <t>ميمون</t>
  </si>
  <si>
    <t>بدريه غجيه</t>
  </si>
  <si>
    <t>ملحم خلوف</t>
  </si>
  <si>
    <t xml:space="preserve">نجاح </t>
  </si>
  <si>
    <t>لجين كليب</t>
  </si>
  <si>
    <t>نغم نصر</t>
  </si>
  <si>
    <t>عقبة ملحم</t>
  </si>
  <si>
    <t>محمد صقير</t>
  </si>
  <si>
    <t>منيف</t>
  </si>
  <si>
    <t>مسحره</t>
  </si>
  <si>
    <t>انوار محمد</t>
  </si>
  <si>
    <t>نايفة</t>
  </si>
  <si>
    <t>منيار الجرماني</t>
  </si>
  <si>
    <t>بهاء عبد الله</t>
  </si>
  <si>
    <t>سولار حمادة</t>
  </si>
  <si>
    <t>جميليه</t>
  </si>
  <si>
    <t>نسيم شقير</t>
  </si>
  <si>
    <t>سوسن بدر الدين</t>
  </si>
  <si>
    <t>ولاء سلوم</t>
  </si>
  <si>
    <t>رجب العواد</t>
  </si>
  <si>
    <t>احمد الجنادي</t>
  </si>
  <si>
    <t>نوره حافظ</t>
  </si>
  <si>
    <t>فراس ملا حمود</t>
  </si>
  <si>
    <t>لبيب حمدان</t>
  </si>
  <si>
    <t>براءه احمد</t>
  </si>
  <si>
    <t>عبد الله مهنا</t>
  </si>
  <si>
    <t>عواش</t>
  </si>
  <si>
    <t>نور نيساني</t>
  </si>
  <si>
    <t>العبر</t>
  </si>
  <si>
    <t>هيفاء الموهباني</t>
  </si>
  <si>
    <t xml:space="preserve">فرزات </t>
  </si>
  <si>
    <t>احسم</t>
  </si>
  <si>
    <t>جومرد شيخاني</t>
  </si>
  <si>
    <t>نوار التنك</t>
  </si>
  <si>
    <t>دعاء الشوا</t>
  </si>
  <si>
    <t>سومر خليل</t>
  </si>
  <si>
    <t>ناصيف</t>
  </si>
  <si>
    <t>قرب علي</t>
  </si>
  <si>
    <t>علي البغدادي</t>
  </si>
  <si>
    <t xml:space="preserve">حرية </t>
  </si>
  <si>
    <t>محمد ربيع الغنام</t>
  </si>
  <si>
    <t>مهى حتويك</t>
  </si>
  <si>
    <t>محمود دالاتي</t>
  </si>
  <si>
    <t>غفران سنوبر</t>
  </si>
  <si>
    <t>صالح عطا الله</t>
  </si>
  <si>
    <t>احمد الجمال</t>
  </si>
  <si>
    <t>امير صباغ</t>
  </si>
  <si>
    <t>صفيه شبيب</t>
  </si>
  <si>
    <t>اناس تليج</t>
  </si>
  <si>
    <t>جينيفر نكدريا</t>
  </si>
  <si>
    <t>آفين</t>
  </si>
  <si>
    <t>فيروز العلي</t>
  </si>
  <si>
    <t>مطيعه المحمد</t>
  </si>
  <si>
    <t>حديدي</t>
  </si>
  <si>
    <t>عريقة</t>
  </si>
  <si>
    <t>غيثاء حسن</t>
  </si>
  <si>
    <t>عين جندل</t>
  </si>
  <si>
    <t>اركان</t>
  </si>
  <si>
    <t xml:space="preserve"> دمشق</t>
  </si>
  <si>
    <t>نذير موسى</t>
  </si>
  <si>
    <t>ايمن ابو زيد</t>
  </si>
  <si>
    <t>السويدا</t>
  </si>
  <si>
    <t>حسين عمران</t>
  </si>
  <si>
    <t>منال بيجيرمي</t>
  </si>
  <si>
    <t>رأفت أبو نجم</t>
  </si>
  <si>
    <t>كفر زيتا</t>
  </si>
  <si>
    <t>ماهر الزمريني</t>
  </si>
  <si>
    <t>نورهان النداف</t>
  </si>
  <si>
    <t>حسين شحاده</t>
  </si>
  <si>
    <t>وهبه</t>
  </si>
  <si>
    <t>ماهر العبود</t>
  </si>
  <si>
    <t>امجد كبتوله</t>
  </si>
  <si>
    <t>دانيه المحمد</t>
  </si>
  <si>
    <t>مؤيد ابراهيم</t>
  </si>
  <si>
    <t>ميساء ابراهيم</t>
  </si>
  <si>
    <t>عبد الرحمن حافظ</t>
  </si>
  <si>
    <t>جهاد الدين</t>
  </si>
  <si>
    <t>الحسين العاني</t>
  </si>
  <si>
    <t>زكريا الصالح</t>
  </si>
  <si>
    <t>ريم الهدر</t>
  </si>
  <si>
    <t>لينا زين الدين</t>
  </si>
  <si>
    <t>نورس الحلبي</t>
  </si>
  <si>
    <t>نديمة</t>
  </si>
  <si>
    <t xml:space="preserve">فاطمة </t>
  </si>
  <si>
    <t>المثنى قريش</t>
  </si>
  <si>
    <t>مؤيد الحسين</t>
  </si>
  <si>
    <t>صديقه</t>
  </si>
  <si>
    <t>سمر قويدر</t>
  </si>
  <si>
    <t>غسان فرج</t>
  </si>
  <si>
    <t>فراس الشبلي</t>
  </si>
  <si>
    <t>سمر احمد</t>
  </si>
  <si>
    <t>جنه</t>
  </si>
  <si>
    <t>علي الجردي</t>
  </si>
  <si>
    <t>هديل السبيني</t>
  </si>
  <si>
    <t>ولاء عبود</t>
  </si>
  <si>
    <t>نور قره بولاد</t>
  </si>
  <si>
    <t>احمد الشياح</t>
  </si>
  <si>
    <t>دشمق</t>
  </si>
  <si>
    <t>محمد تلاج</t>
  </si>
  <si>
    <t>جهاد جمال الدين</t>
  </si>
  <si>
    <t>ميلاد علي</t>
  </si>
  <si>
    <t>الطمارقية</t>
  </si>
  <si>
    <t>هبه عبد الواحد</t>
  </si>
  <si>
    <t>محمد ثروت</t>
  </si>
  <si>
    <t>حسن عليشه</t>
  </si>
  <si>
    <t>نوره مطلق</t>
  </si>
  <si>
    <t>محمد طارق قولي</t>
  </si>
  <si>
    <t>بسام قولي</t>
  </si>
  <si>
    <t>رزان ورد</t>
  </si>
  <si>
    <t>ولاء مدني</t>
  </si>
  <si>
    <t>بشار صبره</t>
  </si>
  <si>
    <t>بيان الاشرم</t>
  </si>
  <si>
    <t>جودي صندوق</t>
  </si>
  <si>
    <t>حسين علعل</t>
  </si>
  <si>
    <t>دعاء الحموي</t>
  </si>
  <si>
    <t>ساره محمد</t>
  </si>
  <si>
    <t>علاء العطواني</t>
  </si>
  <si>
    <t xml:space="preserve">عرمان </t>
  </si>
  <si>
    <t>عمار عياره</t>
  </si>
  <si>
    <t>غيث غريب</t>
  </si>
  <si>
    <t>محمد فاتح</t>
  </si>
  <si>
    <t>قصي الدللي</t>
  </si>
  <si>
    <t>تل امير</t>
  </si>
  <si>
    <t>كمال ال امام</t>
  </si>
  <si>
    <t>صائمه</t>
  </si>
  <si>
    <t>لين المصري</t>
  </si>
  <si>
    <t>الجواديه</t>
  </si>
  <si>
    <t>محمد رامي جمال</t>
  </si>
  <si>
    <t>محمد سامر الحلبي</t>
  </si>
  <si>
    <t>محمد صبح</t>
  </si>
  <si>
    <t>مرح علي</t>
  </si>
  <si>
    <t>خطيره</t>
  </si>
  <si>
    <t>نادين وسوف</t>
  </si>
  <si>
    <t>نوره يونس</t>
  </si>
  <si>
    <t>هنادي صليبي</t>
  </si>
  <si>
    <t>وسيم قرقورا</t>
  </si>
  <si>
    <t>الزينة</t>
  </si>
  <si>
    <t>مروة اسكندراني</t>
  </si>
  <si>
    <t>حسام شحادة</t>
  </si>
  <si>
    <t>احمد النيساني</t>
  </si>
  <si>
    <t>ايه خليفه</t>
  </si>
  <si>
    <t>حلا العرسالي</t>
  </si>
  <si>
    <t>ريم محسن</t>
  </si>
  <si>
    <t>ريمان الجغامي</t>
  </si>
  <si>
    <t>تل اللوز</t>
  </si>
  <si>
    <t>غاده عبدو</t>
  </si>
  <si>
    <t>فراس المؤذن</t>
  </si>
  <si>
    <t>كوثر علي</t>
  </si>
  <si>
    <t>فطومه</t>
  </si>
  <si>
    <t>ابو دعمه</t>
  </si>
  <si>
    <t>عين بريتي</t>
  </si>
  <si>
    <t>محمد مروان الشافعي</t>
  </si>
  <si>
    <t>محمد هلال سويد</t>
  </si>
  <si>
    <t>ميار راضي</t>
  </si>
  <si>
    <t>نور القديمي</t>
  </si>
  <si>
    <t>بهاء الدين سويدان</t>
  </si>
  <si>
    <t>برزة</t>
  </si>
  <si>
    <t>غيث العباس</t>
  </si>
  <si>
    <t>اكتسار</t>
  </si>
  <si>
    <t>اسراء قاسم</t>
  </si>
  <si>
    <t>محمود جديد</t>
  </si>
  <si>
    <t>عمركريدي</t>
  </si>
  <si>
    <t>ناتاليا</t>
  </si>
  <si>
    <t>محمد انس العوض</t>
  </si>
  <si>
    <t>حسام العمري</t>
  </si>
  <si>
    <t>شمس الدين</t>
  </si>
  <si>
    <t>احمد نقرش</t>
  </si>
  <si>
    <t>غزل عيون</t>
  </si>
  <si>
    <t>دارين جاموس</t>
  </si>
  <si>
    <t>طالب حبيب</t>
  </si>
  <si>
    <t>صباح بدران</t>
  </si>
  <si>
    <t>زينب صالح</t>
  </si>
  <si>
    <t>احمد فؤاد</t>
  </si>
  <si>
    <t>فيصل الرجا</t>
  </si>
  <si>
    <t>خديجه الحسين</t>
  </si>
  <si>
    <t>جرمز</t>
  </si>
  <si>
    <t>يوسف الحشيش</t>
  </si>
  <si>
    <t>تلشهاب</t>
  </si>
  <si>
    <t>رشا يوسف</t>
  </si>
  <si>
    <t>مرح بغدادي</t>
  </si>
  <si>
    <t>غزوان مهنا</t>
  </si>
  <si>
    <t>اليابسة</t>
  </si>
  <si>
    <t>اسماء احمد</t>
  </si>
  <si>
    <t>جلين</t>
  </si>
  <si>
    <t>مروى وديع</t>
  </si>
  <si>
    <t xml:space="preserve">دمشق  </t>
  </si>
  <si>
    <t>روان شعيب</t>
  </si>
  <si>
    <t>رائده زيدان</t>
  </si>
  <si>
    <t>اياس اليغشي</t>
  </si>
  <si>
    <t>ايلي شلش</t>
  </si>
  <si>
    <t xml:space="preserve">مفيد </t>
  </si>
  <si>
    <t xml:space="preserve">ميساء </t>
  </si>
  <si>
    <t>بشرى نعمه</t>
  </si>
  <si>
    <t>نور زوده</t>
  </si>
  <si>
    <t>ذريفه</t>
  </si>
  <si>
    <t>خديجة عصفور</t>
  </si>
  <si>
    <t>روبا عيد</t>
  </si>
  <si>
    <t xml:space="preserve">قاسم </t>
  </si>
  <si>
    <t xml:space="preserve">ناهده </t>
  </si>
  <si>
    <t xml:space="preserve">زملكا </t>
  </si>
  <si>
    <t>ولاء شيخاني</t>
  </si>
  <si>
    <t xml:space="preserve">دارايا </t>
  </si>
  <si>
    <t>علاء العبد الله</t>
  </si>
  <si>
    <t>سويدان جزيره</t>
  </si>
  <si>
    <t>محمد يزن نجيبه</t>
  </si>
  <si>
    <t>مقداد داوود</t>
  </si>
  <si>
    <t>ايمان خوالدي</t>
  </si>
  <si>
    <t>آمنه سعديه</t>
  </si>
  <si>
    <t>الحسين عوده</t>
  </si>
  <si>
    <t>دانيا الصوصو</t>
  </si>
  <si>
    <t xml:space="preserve">خالد </t>
  </si>
  <si>
    <t xml:space="preserve">منا </t>
  </si>
  <si>
    <t>جعفر يونس</t>
  </si>
  <si>
    <t>ارواد</t>
  </si>
  <si>
    <t xml:space="preserve">جمال اسماعيل </t>
  </si>
  <si>
    <t xml:space="preserve">عيسى </t>
  </si>
  <si>
    <t xml:space="preserve">سلمى </t>
  </si>
  <si>
    <t>عبد الباسط البطي</t>
  </si>
  <si>
    <t>السكريه</t>
  </si>
  <si>
    <t>علي الحمصي</t>
  </si>
  <si>
    <t>محمد علي عاجي</t>
  </si>
  <si>
    <t>محمدموفق</t>
  </si>
  <si>
    <t>دنيا</t>
  </si>
  <si>
    <t>داليا الجبوري</t>
  </si>
  <si>
    <t>مكصد نايف</t>
  </si>
  <si>
    <t>سارة السيد</t>
  </si>
  <si>
    <t>جمانا</t>
  </si>
  <si>
    <t>اسراء المصري</t>
  </si>
  <si>
    <t>شيراز ناصر</t>
  </si>
  <si>
    <t>المعلقة</t>
  </si>
  <si>
    <t>حسن سعيد</t>
  </si>
  <si>
    <t>مياسة</t>
  </si>
  <si>
    <t>كرم المعصرة</t>
  </si>
  <si>
    <t>عمار علي</t>
  </si>
  <si>
    <t>لبنى القضماني</t>
  </si>
  <si>
    <t>عقبه موازيني</t>
  </si>
  <si>
    <t>رهام الشوا</t>
  </si>
  <si>
    <t>منال طالب</t>
  </si>
  <si>
    <t>بسام الديري</t>
  </si>
  <si>
    <t>علا السبع</t>
  </si>
  <si>
    <t>سومر محمود</t>
  </si>
  <si>
    <t>عز الدين النبكي</t>
  </si>
  <si>
    <t>محمد صقر</t>
  </si>
  <si>
    <t>ليلاس بكور الزيات</t>
  </si>
  <si>
    <t>نرمين زكور</t>
  </si>
  <si>
    <t>نجود العبد الله</t>
  </si>
  <si>
    <t>حوط</t>
  </si>
  <si>
    <t>اسامه الحوري</t>
  </si>
  <si>
    <t>محمد باسل ساعاتي</t>
  </si>
  <si>
    <t>مروان حوريه</t>
  </si>
  <si>
    <t>صبا اسماعيل</t>
  </si>
  <si>
    <t>مجد الابرش</t>
  </si>
  <si>
    <t xml:space="preserve">سمير </t>
  </si>
  <si>
    <t>ابراهيم شلهوب</t>
  </si>
  <si>
    <t>احمد عبد القادر</t>
  </si>
  <si>
    <t>احمد جدوع</t>
  </si>
  <si>
    <t>تركيا</t>
  </si>
  <si>
    <t>الاء الرهونجي</t>
  </si>
  <si>
    <t>مها عيسى</t>
  </si>
  <si>
    <t>نورس عيسى</t>
  </si>
  <si>
    <t>دالين الخياط</t>
  </si>
  <si>
    <t xml:space="preserve">جده </t>
  </si>
  <si>
    <t>وائل الدمني</t>
  </si>
  <si>
    <t>هزار مشمش</t>
  </si>
  <si>
    <t>نور الدين مدلل</t>
  </si>
  <si>
    <t>منال الحاج علي</t>
  </si>
  <si>
    <t xml:space="preserve">هيثم </t>
  </si>
  <si>
    <t>وائل الدوغري</t>
  </si>
  <si>
    <t>احمد ناربي</t>
  </si>
  <si>
    <t>عدنان ملا</t>
  </si>
  <si>
    <t>فادي عبد الرزاق</t>
  </si>
  <si>
    <t>حسان سلطان</t>
  </si>
  <si>
    <t>رشا نخال</t>
  </si>
  <si>
    <t>امل ابو طاقيه</t>
  </si>
  <si>
    <t>احمد الخضر</t>
  </si>
  <si>
    <t>روان ناصر</t>
  </si>
  <si>
    <t>منيرفا بدرا</t>
  </si>
  <si>
    <t>اياد اسلامبولي</t>
  </si>
  <si>
    <t>محمد موسى</t>
  </si>
  <si>
    <t>ضعنه</t>
  </si>
  <si>
    <t>احمد جود مشوح</t>
  </si>
  <si>
    <t>فداء اسعد</t>
  </si>
  <si>
    <t>احمد الباشا</t>
  </si>
  <si>
    <t>محمد نور كعدان</t>
  </si>
  <si>
    <t>فهد العايد</t>
  </si>
  <si>
    <t>الهوب</t>
  </si>
  <si>
    <t>ذيبان</t>
  </si>
  <si>
    <t>رنيم سرور</t>
  </si>
  <si>
    <t>علاء الدين الطحان</t>
  </si>
  <si>
    <t>اميره البخاري</t>
  </si>
  <si>
    <t>محمد مجد المدني</t>
  </si>
  <si>
    <t>حسين معروف</t>
  </si>
  <si>
    <t>كنده شريف</t>
  </si>
  <si>
    <t>حمزه اسماعيل</t>
  </si>
  <si>
    <t>كفى</t>
  </si>
  <si>
    <t>محمود عبدالعال</t>
  </si>
  <si>
    <t>نجمة</t>
  </si>
  <si>
    <t>كنان قداح</t>
  </si>
  <si>
    <t>محمد زهر الدين</t>
  </si>
  <si>
    <t>رنا بقله</t>
  </si>
  <si>
    <t>نور شيحة</t>
  </si>
  <si>
    <t>ايمان زعرور</t>
  </si>
  <si>
    <t>رهف ابراهيم</t>
  </si>
  <si>
    <t>ناهد شيخ احمد</t>
  </si>
  <si>
    <t>سامح النجم</t>
  </si>
  <si>
    <t>دعاء الشيخ ابراهيم</t>
  </si>
  <si>
    <t>مخلص الطويل</t>
  </si>
  <si>
    <t>مرجه</t>
  </si>
  <si>
    <t>خضر محمود</t>
  </si>
  <si>
    <t>ارجوان</t>
  </si>
  <si>
    <t>مريم احمد</t>
  </si>
  <si>
    <t>ولاء شحاده</t>
  </si>
  <si>
    <t>سهوة الخضر</t>
  </si>
  <si>
    <t>ايمان طعمه</t>
  </si>
  <si>
    <t>دير جبيه</t>
  </si>
  <si>
    <t>فراس حجه</t>
  </si>
  <si>
    <t>بشار بكوره</t>
  </si>
  <si>
    <t>صبر جمال</t>
  </si>
  <si>
    <t>محمد عبد الهادي داوود</t>
  </si>
  <si>
    <t>سبته</t>
  </si>
  <si>
    <t>هيا القباني</t>
  </si>
  <si>
    <t>ثائر الحميمي</t>
  </si>
  <si>
    <t>مروه زرزور</t>
  </si>
  <si>
    <t>امل عربشه</t>
  </si>
  <si>
    <t>باسل سليمان</t>
  </si>
  <si>
    <t>كفر كمره</t>
  </si>
  <si>
    <t>نورشان مسلم</t>
  </si>
  <si>
    <t>الاء المعلم</t>
  </si>
  <si>
    <t xml:space="preserve">القطيفة </t>
  </si>
  <si>
    <t>تركي محفوض</t>
  </si>
  <si>
    <t>قومات</t>
  </si>
  <si>
    <t>محمدأمير</t>
  </si>
  <si>
    <t>ذكاء حاج عبو</t>
  </si>
  <si>
    <t>محمد صبحي</t>
  </si>
  <si>
    <t>رقه</t>
  </si>
  <si>
    <t xml:space="preserve">هشام </t>
  </si>
  <si>
    <t>لين الجزار</t>
  </si>
  <si>
    <t xml:space="preserve">نسرين شحبر </t>
  </si>
  <si>
    <t>محمد يحيى حاج قطاشيه</t>
  </si>
  <si>
    <t>حسن الحلبي</t>
  </si>
  <si>
    <t>مروة خنجر</t>
  </si>
  <si>
    <t>نزار رسلان</t>
  </si>
  <si>
    <t xml:space="preserve">قاره </t>
  </si>
  <si>
    <t>حسين اسماعيل</t>
  </si>
  <si>
    <t>ماري شهاب</t>
  </si>
  <si>
    <t>كارمن</t>
  </si>
  <si>
    <t>البيرة</t>
  </si>
  <si>
    <t>مؤيد الحاج حمود</t>
  </si>
  <si>
    <t>جمانة</t>
  </si>
  <si>
    <t>لبابه عربي كاتبي</t>
  </si>
  <si>
    <t>رئيف</t>
  </si>
  <si>
    <t>مروه الشريده</t>
  </si>
  <si>
    <t>وعد الصالح</t>
  </si>
  <si>
    <t>خالد رحمه</t>
  </si>
  <si>
    <t>باسل الحرفوش</t>
  </si>
  <si>
    <t>امجد برهان</t>
  </si>
  <si>
    <t>هبه دياب</t>
  </si>
  <si>
    <t>هيثم الجابر</t>
  </si>
  <si>
    <t>نور متاعه عكاش</t>
  </si>
  <si>
    <t>جيهان بوحمدان</t>
  </si>
  <si>
    <t>رغد عزو رحيباني</t>
  </si>
  <si>
    <t>عقبه المحمد</t>
  </si>
  <si>
    <t>الطيف</t>
  </si>
  <si>
    <t>جوانا احمد</t>
  </si>
  <si>
    <t>وائل الحوراني</t>
  </si>
  <si>
    <t>فلك يوسف</t>
  </si>
  <si>
    <t>سهام الحاج رحمون</t>
  </si>
  <si>
    <t>ميساء البكور</t>
  </si>
  <si>
    <t>محمد غضبان</t>
  </si>
  <si>
    <t>عبد الباري</t>
  </si>
  <si>
    <t>لمى القصير</t>
  </si>
  <si>
    <t>محمود عزام</t>
  </si>
  <si>
    <t>علي نشاب</t>
  </si>
  <si>
    <t>سمير زعرور</t>
  </si>
  <si>
    <t>علا شرشرة</t>
  </si>
  <si>
    <t>محمد لطفي</t>
  </si>
  <si>
    <t>دعاء الغالول</t>
  </si>
  <si>
    <t>تنيه</t>
  </si>
  <si>
    <t>رهام حداد</t>
  </si>
  <si>
    <t>نور فياض</t>
  </si>
  <si>
    <t>ابراهيم النشوقاتي</t>
  </si>
  <si>
    <t>امير محمد</t>
  </si>
  <si>
    <t>دعاء صفايا</t>
  </si>
  <si>
    <t>روفائيل محمد</t>
  </si>
  <si>
    <t>ضياء برغله</t>
  </si>
  <si>
    <t>محمود الخرتلك</t>
  </si>
  <si>
    <t>باسل الكردي</t>
  </si>
  <si>
    <t>نبال البعلبكي</t>
  </si>
  <si>
    <t>محمد غالاتي</t>
  </si>
  <si>
    <t>عبير مللي</t>
  </si>
  <si>
    <t>جمال شرحه</t>
  </si>
  <si>
    <t>خلود علي</t>
  </si>
  <si>
    <t>شادي ضاهر</t>
  </si>
  <si>
    <t>نضار صادقه</t>
  </si>
  <si>
    <t>حسام الدين ايوبي</t>
  </si>
  <si>
    <t>اسماء الكيلاني</t>
  </si>
  <si>
    <t>عائشة الحمود</t>
  </si>
  <si>
    <t>محمود يوسف</t>
  </si>
  <si>
    <t>حمزه الحاج محمد</t>
  </si>
  <si>
    <t>خديحه</t>
  </si>
  <si>
    <t>ريم الشيخ</t>
  </si>
  <si>
    <t>بدران</t>
  </si>
  <si>
    <t>علي صالح</t>
  </si>
  <si>
    <t xml:space="preserve">ريم معقالي </t>
  </si>
  <si>
    <t xml:space="preserve">صفاء </t>
  </si>
  <si>
    <t>ماهر الخمري</t>
  </si>
  <si>
    <t>سها</t>
  </si>
  <si>
    <t>صايل</t>
  </si>
  <si>
    <t>عرسان</t>
  </si>
  <si>
    <t>شبعا</t>
  </si>
  <si>
    <t>سليمان المصري</t>
  </si>
  <si>
    <t>حارة التركمان</t>
  </si>
  <si>
    <t>محمدخير سليمان</t>
  </si>
  <si>
    <t>ولاء مكارم</t>
  </si>
  <si>
    <t>عمره</t>
  </si>
  <si>
    <t>احسان الاحمد الجمعة</t>
  </si>
  <si>
    <t>باسل ابو فخر</t>
  </si>
  <si>
    <t>هزيمه</t>
  </si>
  <si>
    <t>ريمه اللحف</t>
  </si>
  <si>
    <t>رشا ابراهيم</t>
  </si>
  <si>
    <t>سامر نقر</t>
  </si>
  <si>
    <t>عدي قسام</t>
  </si>
  <si>
    <t>جنان</t>
  </si>
  <si>
    <t>نور عبيد</t>
  </si>
  <si>
    <t xml:space="preserve">اماني بلال </t>
  </si>
  <si>
    <t xml:space="preserve">عبد الرحمن </t>
  </si>
  <si>
    <t xml:space="preserve">صبورة </t>
  </si>
  <si>
    <t xml:space="preserve">رأفت سعيد </t>
  </si>
  <si>
    <t xml:space="preserve">بلال </t>
  </si>
  <si>
    <t>غفران علي</t>
  </si>
  <si>
    <t>اسرار</t>
  </si>
  <si>
    <t>كناز عبيد</t>
  </si>
  <si>
    <t>ايهم قزيح</t>
  </si>
  <si>
    <t>حنين قرموشي</t>
  </si>
  <si>
    <t>صفاء الدروبي</t>
  </si>
  <si>
    <t>قورقانيا</t>
  </si>
  <si>
    <t>سندس الحبش</t>
  </si>
  <si>
    <t>داوود</t>
  </si>
  <si>
    <t>صوران</t>
  </si>
  <si>
    <t>حرجله</t>
  </si>
  <si>
    <t>محمد فرج</t>
  </si>
  <si>
    <t>مرام ميهوب</t>
  </si>
  <si>
    <t>نوره الخلف الشريده</t>
  </si>
  <si>
    <t>خالد العلي</t>
  </si>
  <si>
    <t>جراجير</t>
  </si>
  <si>
    <t>غزل تويم</t>
  </si>
  <si>
    <t>تغريد الباشا</t>
  </si>
  <si>
    <t>جعفر عيسى</t>
  </si>
  <si>
    <t>حسن عبد الحميد</t>
  </si>
  <si>
    <t>رزاز خضور</t>
  </si>
  <si>
    <t xml:space="preserve">الرصافي </t>
  </si>
  <si>
    <t>زينب السيروان</t>
  </si>
  <si>
    <t>سامر حمدان</t>
  </si>
  <si>
    <t>شام التركماني</t>
  </si>
  <si>
    <t>عزيزه حوا</t>
  </si>
  <si>
    <t>تلذهب</t>
  </si>
  <si>
    <t>نعمو الجرد</t>
  </si>
  <si>
    <t>هاجر الحمدان</t>
  </si>
  <si>
    <t>عذاب</t>
  </si>
  <si>
    <t>فريجه</t>
  </si>
  <si>
    <t>عدرا البلد</t>
  </si>
  <si>
    <t>بشار الصباغ</t>
  </si>
  <si>
    <t>هدى حسين</t>
  </si>
  <si>
    <t>الفت العيسى</t>
  </si>
  <si>
    <t>بشار خضور</t>
  </si>
  <si>
    <t>دنيا الحمادي</t>
  </si>
  <si>
    <t>صندلية صغير</t>
  </si>
  <si>
    <t>رنا تيرو</t>
  </si>
  <si>
    <t>والدتهاامل</t>
  </si>
  <si>
    <t>رهام السمان</t>
  </si>
  <si>
    <t>روان الناصر</t>
  </si>
  <si>
    <t>روان جاسم</t>
  </si>
  <si>
    <t>سمر فطيمه</t>
  </si>
  <si>
    <t>احمدسامر</t>
  </si>
  <si>
    <t>سناء الاحمد</t>
  </si>
  <si>
    <t>خربه خالد</t>
  </si>
  <si>
    <t>سها العلي</t>
  </si>
  <si>
    <t>علاء شحود</t>
  </si>
  <si>
    <t>عمار الجاسم</t>
  </si>
  <si>
    <t>غصون صالحه</t>
  </si>
  <si>
    <t>لؤي خريبوق</t>
  </si>
  <si>
    <t xml:space="preserve">حماه بلين </t>
  </si>
  <si>
    <t>مرح خرسه</t>
  </si>
  <si>
    <t>مصطفى النصار</t>
  </si>
  <si>
    <t>ميساء الحجازي</t>
  </si>
  <si>
    <t>تركية</t>
  </si>
  <si>
    <t>نبيله سلمان</t>
  </si>
  <si>
    <t>نور العبد الجبول</t>
  </si>
  <si>
    <t>هدى السعدي جباوي</t>
  </si>
  <si>
    <t>هديل الابراهيم</t>
  </si>
  <si>
    <t>توفيق قشقش</t>
  </si>
  <si>
    <t>احمد صخر</t>
  </si>
  <si>
    <t>نسرين سليمان</t>
  </si>
  <si>
    <t>عمار محمد</t>
  </si>
  <si>
    <t>اسامه الحداد</t>
  </si>
  <si>
    <t>بيلسان حديد</t>
  </si>
  <si>
    <t>طرنجة</t>
  </si>
  <si>
    <t>شذى صالح</t>
  </si>
  <si>
    <t>محمد سنقر</t>
  </si>
  <si>
    <t>حيدره صائمة</t>
  </si>
  <si>
    <t>قصي الجغامي</t>
  </si>
  <si>
    <t>حجلي</t>
  </si>
  <si>
    <t>نزار رواس</t>
  </si>
  <si>
    <t>روان النابلسي</t>
  </si>
  <si>
    <t>ريم حسين عزالدين</t>
  </si>
  <si>
    <t xml:space="preserve">دابق </t>
  </si>
  <si>
    <t>بلال جزعة</t>
  </si>
  <si>
    <t>ابراهيم ابو اللبن</t>
  </si>
  <si>
    <t>ايهم المقداد</t>
  </si>
  <si>
    <t>محمد رفعت</t>
  </si>
  <si>
    <t>فرنسا</t>
  </si>
  <si>
    <t>حمزه ناصر</t>
  </si>
  <si>
    <t>ديما فخور</t>
  </si>
  <si>
    <t>نهاد حسن</t>
  </si>
  <si>
    <t>الشيحه</t>
  </si>
  <si>
    <t>يعرب</t>
  </si>
  <si>
    <t>نور شلح</t>
  </si>
  <si>
    <t>ايناس تنبكجي</t>
  </si>
  <si>
    <t>احمد سرحان</t>
  </si>
  <si>
    <t>مجد الدين ناصر</t>
  </si>
  <si>
    <t>يامن الحناوي</t>
  </si>
  <si>
    <t>اسماعيل القاسم</t>
  </si>
  <si>
    <t>ايمن العقله</t>
  </si>
  <si>
    <t>رشا زوبلو</t>
  </si>
  <si>
    <t>الاء عكل</t>
  </si>
  <si>
    <t>نسيبه العنيد</t>
  </si>
  <si>
    <t>عذاري شومان</t>
  </si>
  <si>
    <t>راما طرقجي</t>
  </si>
  <si>
    <t>رنيم باكير</t>
  </si>
  <si>
    <t>لؤي خضره</t>
  </si>
  <si>
    <t>بشر كمال الدين</t>
  </si>
  <si>
    <t>باسمه عمايري</t>
  </si>
  <si>
    <t>روان مرعي</t>
  </si>
  <si>
    <t>مناف ابو حجيله</t>
  </si>
  <si>
    <t>ميشيل كاسوحه</t>
  </si>
  <si>
    <t>جاكلين</t>
  </si>
  <si>
    <t>حنين خالد</t>
  </si>
  <si>
    <t>اياد شاكر</t>
  </si>
  <si>
    <t>محمد عوض</t>
  </si>
  <si>
    <t>عبدالسلام</t>
  </si>
  <si>
    <t>حبابه</t>
  </si>
  <si>
    <t>حدية</t>
  </si>
  <si>
    <t>حلا البارودي</t>
  </si>
  <si>
    <t>نجيه</t>
  </si>
  <si>
    <t>عبدالرحمن المحيلج</t>
  </si>
  <si>
    <t>جسر الشغور</t>
  </si>
  <si>
    <t>احمد زيتون</t>
  </si>
  <si>
    <t>نسرين فياض</t>
  </si>
  <si>
    <t>علاء الجاسم</t>
  </si>
  <si>
    <t>حسن سلامه</t>
  </si>
  <si>
    <t>ايهم الشيخ</t>
  </si>
  <si>
    <t>القنيطرة حميدية</t>
  </si>
  <si>
    <t>علا محمد</t>
  </si>
  <si>
    <t>علاء الحاج</t>
  </si>
  <si>
    <t>محمد حج عوض</t>
  </si>
  <si>
    <t>شحود</t>
  </si>
  <si>
    <t>الهام ابو احمد</t>
  </si>
  <si>
    <t>سنا الشنيور</t>
  </si>
  <si>
    <t>شامان</t>
  </si>
  <si>
    <t>مقلبيبة</t>
  </si>
  <si>
    <t>فاطمه صالح</t>
  </si>
  <si>
    <t>مهران بستون</t>
  </si>
  <si>
    <t>منيفة</t>
  </si>
  <si>
    <t>يحيى بركات</t>
  </si>
  <si>
    <t xml:space="preserve">سحر </t>
  </si>
  <si>
    <t>صميد</t>
  </si>
  <si>
    <t>رشا الدباغ</t>
  </si>
  <si>
    <t>سوزي ابو عضل</t>
  </si>
  <si>
    <t>علي ناصيف</t>
  </si>
  <si>
    <t>وئام سليمان</t>
  </si>
  <si>
    <t>زانه</t>
  </si>
  <si>
    <t>غازي توتنجي</t>
  </si>
  <si>
    <t xml:space="preserve">محمد ندى </t>
  </si>
  <si>
    <t xml:space="preserve">ناهدة </t>
  </si>
  <si>
    <t>محمد مطلق</t>
  </si>
  <si>
    <t>شيمه</t>
  </si>
  <si>
    <t>وحيده احمد</t>
  </si>
  <si>
    <t>شكحه</t>
  </si>
  <si>
    <t>اصالة خضور</t>
  </si>
  <si>
    <t>شذى داود</t>
  </si>
  <si>
    <t>محمد مويد الخباز</t>
  </si>
  <si>
    <t>خالد دابله</t>
  </si>
  <si>
    <t>الدريج</t>
  </si>
  <si>
    <t>رنيم الزعبي</t>
  </si>
  <si>
    <t>منار حامد</t>
  </si>
  <si>
    <t>زياد نمر</t>
  </si>
  <si>
    <t>جهاد احمد علي</t>
  </si>
  <si>
    <t>راحيل حسن</t>
  </si>
  <si>
    <t>هاني عباس</t>
  </si>
  <si>
    <t>نور المصري</t>
  </si>
  <si>
    <t>انس الصالح</t>
  </si>
  <si>
    <t>حسين الخليل</t>
  </si>
  <si>
    <t>حسين عبد الحق</t>
  </si>
  <si>
    <t>منار المسالخي</t>
  </si>
  <si>
    <t>عاليه سمسميه</t>
  </si>
  <si>
    <t>خضر يعقوب</t>
  </si>
  <si>
    <t xml:space="preserve">كفى </t>
  </si>
  <si>
    <t>كنان متقلون</t>
  </si>
  <si>
    <t>ريما النجار</t>
  </si>
  <si>
    <t>علي الغرير</t>
  </si>
  <si>
    <t>حارس</t>
  </si>
  <si>
    <t>فصيحه</t>
  </si>
  <si>
    <t>هبه شعبان</t>
  </si>
  <si>
    <t>اسامه عبد المالك</t>
  </si>
  <si>
    <t>سلمى سوقي</t>
  </si>
  <si>
    <t>امل الملا</t>
  </si>
  <si>
    <t>امامه خلوف</t>
  </si>
  <si>
    <t>سامر حسن</t>
  </si>
  <si>
    <t>رنيم مصطفى الفاقي</t>
  </si>
  <si>
    <t>حنان قاتول</t>
  </si>
  <si>
    <t>نارفين حسين</t>
  </si>
  <si>
    <t>سويديه فوقاني</t>
  </si>
  <si>
    <t>جاكلين جوخدار</t>
  </si>
  <si>
    <t>طير جمله</t>
  </si>
  <si>
    <t>حنان صلاح</t>
  </si>
  <si>
    <t>رواد</t>
  </si>
  <si>
    <t>رنده عنبري</t>
  </si>
  <si>
    <t>محمدعزام</t>
  </si>
  <si>
    <t>ضرغام الحداد</t>
  </si>
  <si>
    <t>اليانا</t>
  </si>
  <si>
    <t>عبد الرزاق ناصر</t>
  </si>
  <si>
    <t>الدانا ادلب</t>
  </si>
  <si>
    <t>عبدالله يوسف</t>
  </si>
  <si>
    <t>حماه قمحانة</t>
  </si>
  <si>
    <t>علاء شميس</t>
  </si>
  <si>
    <t>هبه السلامه الرجب</t>
  </si>
  <si>
    <t>وداد الهلال</t>
  </si>
  <si>
    <t>عبد السلام حلاق</t>
  </si>
  <si>
    <t>عدي المصري</t>
  </si>
  <si>
    <t>احسان حكيمة ابو فخر</t>
  </si>
  <si>
    <t>نجيبة</t>
  </si>
  <si>
    <t>ريمة اللحف</t>
  </si>
  <si>
    <t>باسل الخير</t>
  </si>
  <si>
    <t>عيسى سلوم</t>
  </si>
  <si>
    <t>كينده حمود</t>
  </si>
  <si>
    <t>اللاذقيه</t>
  </si>
  <si>
    <t>محمد شعبان</t>
  </si>
  <si>
    <t>صافيتا بسدقين</t>
  </si>
  <si>
    <t>الصمدانية</t>
  </si>
  <si>
    <t>هيفاء سلحب</t>
  </si>
  <si>
    <t>وعد ابراهيم</t>
  </si>
  <si>
    <t>يارا الداغستاني</t>
  </si>
  <si>
    <t>ايهم يونس</t>
  </si>
  <si>
    <t>سلسم</t>
  </si>
  <si>
    <t>هدله</t>
  </si>
  <si>
    <t>غفران الزغلول</t>
  </si>
  <si>
    <t>اميره شكر</t>
  </si>
  <si>
    <t>سناء عربش</t>
  </si>
  <si>
    <t>ياسمين الحمد</t>
  </si>
  <si>
    <t>ايمان ابو خيط</t>
  </si>
  <si>
    <t>طارق الدمني</t>
  </si>
  <si>
    <t xml:space="preserve">عمرو المهنا </t>
  </si>
  <si>
    <t xml:space="preserve">مخلص </t>
  </si>
  <si>
    <t>سلام الحلبي</t>
  </si>
  <si>
    <t>سمر سمره</t>
  </si>
  <si>
    <t>معيصره</t>
  </si>
  <si>
    <t>نزار قباني</t>
  </si>
  <si>
    <t>سهام الفرج</t>
  </si>
  <si>
    <t>تل صاهود</t>
  </si>
  <si>
    <t>عمر الشمالي</t>
  </si>
  <si>
    <t>هزار بكراوي</t>
  </si>
  <si>
    <t>عزمي</t>
  </si>
  <si>
    <t>الحريه</t>
  </si>
  <si>
    <t>هنادي هيمو</t>
  </si>
  <si>
    <t>سامح الحاج علي</t>
  </si>
  <si>
    <t>احمد الصافتلي</t>
  </si>
  <si>
    <t>احمد الجبارين</t>
  </si>
  <si>
    <t>زيدون</t>
  </si>
  <si>
    <t>اروى الحبش</t>
  </si>
  <si>
    <t>داليا بغجاتي</t>
  </si>
  <si>
    <t>آيــــه حمد عزام</t>
  </si>
  <si>
    <t>حنان زبيدي</t>
  </si>
  <si>
    <t>سعود النجرس</t>
  </si>
  <si>
    <t xml:space="preserve">العشارة </t>
  </si>
  <si>
    <t>لؤي ديب</t>
  </si>
  <si>
    <t>باسل الصواف</t>
  </si>
  <si>
    <t>نيفين ملحم</t>
  </si>
  <si>
    <t>سالي طرحو</t>
  </si>
  <si>
    <t>غزل الصفدي</t>
  </si>
  <si>
    <t>بشيره ابو كيف</t>
  </si>
  <si>
    <t>رشا طنوس</t>
  </si>
  <si>
    <t>عبد الرحمن طيفور</t>
  </si>
  <si>
    <t>نسرين غفير</t>
  </si>
  <si>
    <t>زينب طالب</t>
  </si>
  <si>
    <t>امل عبد الملك</t>
  </si>
  <si>
    <t>ريمه موسى</t>
  </si>
  <si>
    <t>سامح المتني</t>
  </si>
  <si>
    <t>مقبوله</t>
  </si>
  <si>
    <t>الكسيب</t>
  </si>
  <si>
    <t>سليمان داؤد</t>
  </si>
  <si>
    <t>نهيده شهيره</t>
  </si>
  <si>
    <t>زنبورة</t>
  </si>
  <si>
    <t>محمد الحريري</t>
  </si>
  <si>
    <t>نور نصر</t>
  </si>
  <si>
    <t>باسل العنيزان</t>
  </si>
  <si>
    <t>جميله عبد السلام</t>
  </si>
  <si>
    <t>رامي فهد</t>
  </si>
  <si>
    <t>رهف الخضور</t>
  </si>
  <si>
    <t>سماره طانه</t>
  </si>
  <si>
    <t>عدنان زيتون</t>
  </si>
  <si>
    <t xml:space="preserve">برهليا </t>
  </si>
  <si>
    <t>يحيى القرصه</t>
  </si>
  <si>
    <t>غسان المصري</t>
  </si>
  <si>
    <t>محمد كلسلي</t>
  </si>
  <si>
    <t>فؤادمعتز</t>
  </si>
  <si>
    <t>نور حلبوني</t>
  </si>
  <si>
    <t>زينه صقر</t>
  </si>
  <si>
    <t>محمدطارق حميدة</t>
  </si>
  <si>
    <t>ناهد العنداري</t>
  </si>
  <si>
    <t>وفاء الغضبان</t>
  </si>
  <si>
    <t>احمد رشق</t>
  </si>
  <si>
    <t>قمر صلاحو</t>
  </si>
  <si>
    <t>أريحا</t>
  </si>
  <si>
    <t>زين علي</t>
  </si>
  <si>
    <t>عدنان عبد الله</t>
  </si>
  <si>
    <t>مهيدي</t>
  </si>
  <si>
    <t>فادي كناج</t>
  </si>
  <si>
    <t>ميعار شاكر</t>
  </si>
  <si>
    <t>علي غانم</t>
  </si>
  <si>
    <t>بيت الشيخ يونس</t>
  </si>
  <si>
    <t>مروه النصار</t>
  </si>
  <si>
    <t>حسن ونوس</t>
  </si>
  <si>
    <t>البجة</t>
  </si>
  <si>
    <t>عاصم الكوسا</t>
  </si>
  <si>
    <t>باسل الجعيدي</t>
  </si>
  <si>
    <t>علي الخنسه</t>
  </si>
  <si>
    <t>اسماء الرفاعي</t>
  </si>
  <si>
    <t>الاء عقله</t>
  </si>
  <si>
    <t>غيث الحلبي</t>
  </si>
  <si>
    <t>امينه ابو لبده</t>
  </si>
  <si>
    <t>مقيلبية</t>
  </si>
  <si>
    <t>ميس جبر</t>
  </si>
  <si>
    <t>وضاح ابو اسماعيل</t>
  </si>
  <si>
    <t>يونس حسن</t>
  </si>
  <si>
    <t>حداده</t>
  </si>
  <si>
    <t>اماني السمور</t>
  </si>
  <si>
    <t>فايز صفا</t>
  </si>
  <si>
    <t>محمد معتصم بالله نور</t>
  </si>
  <si>
    <t>مروه النحاس</t>
  </si>
  <si>
    <t>ساره عباس</t>
  </si>
  <si>
    <t>ادلب - عبريتا</t>
  </si>
  <si>
    <t>هديل صقر</t>
  </si>
  <si>
    <t>وديان غصيبة</t>
  </si>
  <si>
    <t>ماهر بري</t>
  </si>
  <si>
    <t>شروان</t>
  </si>
  <si>
    <t>صبوحه</t>
  </si>
  <si>
    <t>رهام الباشا</t>
  </si>
  <si>
    <t>المليحا</t>
  </si>
  <si>
    <t>ريم نبعه</t>
  </si>
  <si>
    <t>ماريا الناقولا</t>
  </si>
  <si>
    <t>هيا تركيه</t>
  </si>
  <si>
    <t>رهف عبود</t>
  </si>
  <si>
    <t>طلال ابراهيم</t>
  </si>
  <si>
    <t>محمد حرفوش</t>
  </si>
  <si>
    <t>رزان ابو زطام</t>
  </si>
  <si>
    <t>سهام حميدوش</t>
  </si>
  <si>
    <t>والدتهاابتسام</t>
  </si>
  <si>
    <t>بلين</t>
  </si>
  <si>
    <t>وسيله</t>
  </si>
  <si>
    <t>مرح سلامه</t>
  </si>
  <si>
    <t>لينا باجاري</t>
  </si>
  <si>
    <t>مسال</t>
  </si>
  <si>
    <t>نور الهدى خضره</t>
  </si>
  <si>
    <t>ياسمين مثقال</t>
  </si>
  <si>
    <t>بيان البشلاوي</t>
  </si>
  <si>
    <t>محمد عقله</t>
  </si>
  <si>
    <t>شهيرة العواك</t>
  </si>
  <si>
    <t xml:space="preserve">غزاله </t>
  </si>
  <si>
    <t>محمد قرجو</t>
  </si>
  <si>
    <t>سالي عربجي</t>
  </si>
  <si>
    <t>الكرك</t>
  </si>
  <si>
    <t>محمود حبيب</t>
  </si>
  <si>
    <t>رهف البردان</t>
  </si>
  <si>
    <t>ربى كريز</t>
  </si>
  <si>
    <t xml:space="preserve">كامل </t>
  </si>
  <si>
    <t>دعاء خليل</t>
  </si>
  <si>
    <t xml:space="preserve">خالده قرعوني </t>
  </si>
  <si>
    <t>عزات</t>
  </si>
  <si>
    <t>شروق عامود</t>
  </si>
  <si>
    <t>افراح</t>
  </si>
  <si>
    <t>صائب عوض</t>
  </si>
  <si>
    <t>صفاء المجاهد</t>
  </si>
  <si>
    <t>غفران الحبش</t>
  </si>
  <si>
    <t xml:space="preserve">مضايا </t>
  </si>
  <si>
    <t>رنيم امين السعدي</t>
  </si>
  <si>
    <t>كرجيه</t>
  </si>
  <si>
    <t>زبدين</t>
  </si>
  <si>
    <t>اسامه مخلوف</t>
  </si>
  <si>
    <t>الشيحا</t>
  </si>
  <si>
    <t>رامي ابو راس</t>
  </si>
  <si>
    <t>جمرو</t>
  </si>
  <si>
    <t>رافيا السبع</t>
  </si>
  <si>
    <t>رجاء اليوزباشي</t>
  </si>
  <si>
    <t>نور القطان</t>
  </si>
  <si>
    <t>اياد ناصيف</t>
  </si>
  <si>
    <t>مشايخ الكيمه</t>
  </si>
  <si>
    <t>باسل الاحمد</t>
  </si>
  <si>
    <t>زين العابدين عبود</t>
  </si>
  <si>
    <t>احمد صفيه</t>
  </si>
  <si>
    <t>زين رابعه</t>
  </si>
  <si>
    <t xml:space="preserve">ديما </t>
  </si>
  <si>
    <t>فاطمة صالح</t>
  </si>
  <si>
    <t>فايزه زين الدين</t>
  </si>
  <si>
    <t>هشام عوده</t>
  </si>
  <si>
    <t>رانيا عبد الهادي</t>
  </si>
  <si>
    <t>دعاء الخالدي</t>
  </si>
  <si>
    <t>محمد سرحان</t>
  </si>
  <si>
    <t>انس الموسى</t>
  </si>
  <si>
    <t xml:space="preserve">مساكن برزه </t>
  </si>
  <si>
    <t>كامله الاحمد</t>
  </si>
  <si>
    <t>سامر الخضر</t>
  </si>
  <si>
    <t>هلاله الهمام</t>
  </si>
  <si>
    <t>عهد البشير</t>
  </si>
  <si>
    <t>رشا الشيخ ديب</t>
  </si>
  <si>
    <t>محمد صبحي المهدي</t>
  </si>
  <si>
    <t>سلمان العلي الشيخ</t>
  </si>
  <si>
    <t>باسل العتروس</t>
  </si>
  <si>
    <t>تامبر طامزوق</t>
  </si>
  <si>
    <t>سعاد فليون</t>
  </si>
  <si>
    <t>سعدون الحاجي</t>
  </si>
  <si>
    <t>عبير حيدر</t>
  </si>
  <si>
    <t>صرنا</t>
  </si>
  <si>
    <t>محمد وحيد ابو ذراع</t>
  </si>
  <si>
    <t>نور جمعان</t>
  </si>
  <si>
    <t>يارا ولي الدين</t>
  </si>
  <si>
    <t>اسمهان اسبر</t>
  </si>
  <si>
    <t>ايمان البرشه</t>
  </si>
  <si>
    <t>نايا بدور</t>
  </si>
  <si>
    <t>فرح البحره</t>
  </si>
  <si>
    <t>محمد ادهم صفيه</t>
  </si>
  <si>
    <t>محمد السعدي</t>
  </si>
  <si>
    <t>محمد حازم الاورفه لي</t>
  </si>
  <si>
    <t>مروه الاحمر</t>
  </si>
  <si>
    <t>مؤمنة محمود</t>
  </si>
  <si>
    <t>هبه داؤود</t>
  </si>
  <si>
    <t>بهزات</t>
  </si>
  <si>
    <t>اسماعيل عبد الغني</t>
  </si>
  <si>
    <t>الاء زاده</t>
  </si>
  <si>
    <t>سارةابوحسن</t>
  </si>
  <si>
    <t>عائشه افندي</t>
  </si>
  <si>
    <t>افندي</t>
  </si>
  <si>
    <t>بتول ضميريه</t>
  </si>
  <si>
    <t>براء الصخني</t>
  </si>
  <si>
    <t>صافي ميكائيل</t>
  </si>
  <si>
    <t>لاذقية</t>
  </si>
  <si>
    <t>علا العقله</t>
  </si>
  <si>
    <t>علي بلول</t>
  </si>
  <si>
    <t xml:space="preserve">حبوس   </t>
  </si>
  <si>
    <t>تل التتن</t>
  </si>
  <si>
    <t>غيداء عوض</t>
  </si>
  <si>
    <t>كاترين الجوفاني</t>
  </si>
  <si>
    <t>نشأت شرف</t>
  </si>
  <si>
    <t>هبه بشير عبد الملك</t>
  </si>
  <si>
    <t>يوسف السلوم</t>
  </si>
  <si>
    <t>نرمين عشي</t>
  </si>
  <si>
    <t>ماهر الحموي</t>
  </si>
  <si>
    <t>المنصوره</t>
  </si>
  <si>
    <t>اروى السعود</t>
  </si>
  <si>
    <t>بتول سلوم</t>
  </si>
  <si>
    <t>خولا</t>
  </si>
  <si>
    <t>محمدعبدالقادر العش</t>
  </si>
  <si>
    <t>عبدالباسط</t>
  </si>
  <si>
    <t>رنده الخطيب</t>
  </si>
  <si>
    <t>مروه علي</t>
  </si>
  <si>
    <t>نجوم</t>
  </si>
  <si>
    <t>نفين عثمان</t>
  </si>
  <si>
    <t>همسه غنام</t>
  </si>
  <si>
    <t>علي خضور</t>
  </si>
  <si>
    <t>لانا ابو لباده</t>
  </si>
  <si>
    <t>محمد نهاد</t>
  </si>
  <si>
    <t>محمد عامر الكيال</t>
  </si>
  <si>
    <t xml:space="preserve">خليل الصالح </t>
  </si>
  <si>
    <t>باسل العمارين</t>
  </si>
  <si>
    <t>نور عرفة</t>
  </si>
  <si>
    <t>احمد معتز</t>
  </si>
  <si>
    <t>نور الناشف</t>
  </si>
  <si>
    <t>مهدي الجمعات</t>
  </si>
  <si>
    <t>غنوه القاق</t>
  </si>
  <si>
    <t>محمد ساري الدبوسي</t>
  </si>
  <si>
    <t>ميري</t>
  </si>
  <si>
    <t>يوسف خلوف</t>
  </si>
  <si>
    <t>ايه النويلاتي</t>
  </si>
  <si>
    <t>الاء تركيه</t>
  </si>
  <si>
    <t>لبابه</t>
  </si>
  <si>
    <t>جوانا البدي</t>
  </si>
  <si>
    <t>ديما شمعه</t>
  </si>
  <si>
    <t>طارق الغفير</t>
  </si>
  <si>
    <t>محمد زياد ابو سمره</t>
  </si>
  <si>
    <t>بنانه الدروبي</t>
  </si>
  <si>
    <t>محمد سامر الشاطر</t>
  </si>
  <si>
    <t>اريج عيسى</t>
  </si>
  <si>
    <t xml:space="preserve">العامرية </t>
  </si>
  <si>
    <t>دعاء سليمان</t>
  </si>
  <si>
    <t>غيث الديوب</t>
  </si>
  <si>
    <t>احمد الزبيدي</t>
  </si>
  <si>
    <t>ادهم صفا</t>
  </si>
  <si>
    <t>مهيبه</t>
  </si>
  <si>
    <t>اماني تيرو</t>
  </si>
  <si>
    <t>بثينه السمير</t>
  </si>
  <si>
    <t>ريم الاحمر</t>
  </si>
  <si>
    <t>شادي رميح</t>
  </si>
  <si>
    <t>عبد الله زوده</t>
  </si>
  <si>
    <t>علي القاسم</t>
  </si>
  <si>
    <t>لازر</t>
  </si>
  <si>
    <t>عمار الشعبان</t>
  </si>
  <si>
    <t>محمد الدسوقي</t>
  </si>
  <si>
    <t>هادي سعيد</t>
  </si>
  <si>
    <t xml:space="preserve">احمد بصبوص </t>
  </si>
  <si>
    <t xml:space="preserve">وهيبة </t>
  </si>
  <si>
    <t>باسل طلاس</t>
  </si>
  <si>
    <t>احمد عابدين حيدر</t>
  </si>
  <si>
    <t>بيان شوشان</t>
  </si>
  <si>
    <t>دعاء حمود</t>
  </si>
  <si>
    <t>ربا ياغي</t>
  </si>
  <si>
    <t>رشا المكاكي</t>
  </si>
  <si>
    <t>شروق حسن</t>
  </si>
  <si>
    <t>حمامه</t>
  </si>
  <si>
    <t>طالب الضاهر</t>
  </si>
  <si>
    <t>علا ذياب</t>
  </si>
  <si>
    <t>كنار شاهين</t>
  </si>
  <si>
    <t>لؤي ابو شقير</t>
  </si>
  <si>
    <t>لينا الخوري</t>
  </si>
  <si>
    <t>طوني</t>
  </si>
  <si>
    <t>نور الساطي</t>
  </si>
  <si>
    <t>هبه الناشف</t>
  </si>
  <si>
    <t>مايسه</t>
  </si>
  <si>
    <t>هديل كحيل</t>
  </si>
  <si>
    <t>روان ياغي</t>
  </si>
  <si>
    <t>سائره</t>
  </si>
  <si>
    <t>سلام جليلاتي</t>
  </si>
  <si>
    <t>طارق الفلو</t>
  </si>
  <si>
    <t xml:space="preserve">ايناس </t>
  </si>
  <si>
    <t>عبد الرحمن العبد الرجب</t>
  </si>
  <si>
    <t>آلاء ابو ارشيد</t>
  </si>
  <si>
    <t>عبير الأخرس</t>
  </si>
  <si>
    <t>خلدون موسى</t>
  </si>
  <si>
    <t>ريما حاغوج</t>
  </si>
  <si>
    <t>سليمان السيداحمد</t>
  </si>
  <si>
    <t>علي سلطاني</t>
  </si>
  <si>
    <t>هاني الحجي</t>
  </si>
  <si>
    <t>هناء تركمان</t>
  </si>
  <si>
    <t>جرابلس تحتاني</t>
  </si>
  <si>
    <t>وعد يوسف</t>
  </si>
  <si>
    <t>يولا شمه</t>
  </si>
  <si>
    <t>ايمن عيد</t>
  </si>
  <si>
    <t>رانيا علي</t>
  </si>
  <si>
    <t>روان فروج</t>
  </si>
  <si>
    <t>ريما تركي</t>
  </si>
  <si>
    <t>بنغازي</t>
  </si>
  <si>
    <t>ساره مرشد</t>
  </si>
  <si>
    <t>سائر الحسيان</t>
  </si>
  <si>
    <t>سدره علي</t>
  </si>
  <si>
    <t>كنان</t>
  </si>
  <si>
    <t>سناء ابوذراع</t>
  </si>
  <si>
    <t>علياء عبدالحميد</t>
  </si>
  <si>
    <t>غدير مقصود</t>
  </si>
  <si>
    <t>التواني</t>
  </si>
  <si>
    <t>مدين الدخل الله</t>
  </si>
  <si>
    <t>هبه حمدان</t>
  </si>
  <si>
    <t>سعيدة</t>
  </si>
  <si>
    <t>حياة البديوي</t>
  </si>
  <si>
    <t>ريتا محفوظ</t>
  </si>
  <si>
    <t>صالح الحسن</t>
  </si>
  <si>
    <t>غزل العبد</t>
  </si>
  <si>
    <t>محمد ماهر خطيب</t>
  </si>
  <si>
    <t>بيان ابو حلقه</t>
  </si>
  <si>
    <t>احمد الدياب</t>
  </si>
  <si>
    <t>اشرف غانم</t>
  </si>
  <si>
    <t>لبينه</t>
  </si>
  <si>
    <t>رباب هنيدي</t>
  </si>
  <si>
    <t>زهير علي</t>
  </si>
  <si>
    <t xml:space="preserve">عين بالوج </t>
  </si>
  <si>
    <t>سيلفا الفقير</t>
  </si>
  <si>
    <t>غسان محمود</t>
  </si>
  <si>
    <t>ماهر مسئلة</t>
  </si>
  <si>
    <t>ميساء خلف</t>
  </si>
  <si>
    <t>والدتهانوره</t>
  </si>
  <si>
    <t>هديل الجهماني</t>
  </si>
  <si>
    <t>هزار حسن</t>
  </si>
  <si>
    <t>هلال الديس</t>
  </si>
  <si>
    <t>زغرين</t>
  </si>
  <si>
    <t xml:space="preserve">محمد الموسى الصالح </t>
  </si>
  <si>
    <t xml:space="preserve">عطاالله </t>
  </si>
  <si>
    <t>سامي عمر</t>
  </si>
  <si>
    <t>هبه شنار</t>
  </si>
  <si>
    <t>يارا عبده</t>
  </si>
  <si>
    <t>دونا شيخ خميس</t>
  </si>
  <si>
    <t>نادر الشدايده</t>
  </si>
  <si>
    <t xml:space="preserve">يعقوب </t>
  </si>
  <si>
    <t>عرمتي</t>
  </si>
  <si>
    <t>حازم الطوقي</t>
  </si>
  <si>
    <t>عفراء قناه</t>
  </si>
  <si>
    <t>هديل ستستي</t>
  </si>
  <si>
    <t>حنان حبي</t>
  </si>
  <si>
    <t>حسان الحسان</t>
  </si>
  <si>
    <t>لينده</t>
  </si>
  <si>
    <t>كامل صقر</t>
  </si>
  <si>
    <t>جبل الشيخ بقعسم</t>
  </si>
  <si>
    <t>براء الحمدو</t>
  </si>
  <si>
    <t>السفيره</t>
  </si>
  <si>
    <t>مزيريب</t>
  </si>
  <si>
    <t>سعده كمال الدين</t>
  </si>
  <si>
    <t>ضحى مداح</t>
  </si>
  <si>
    <t>الطاف</t>
  </si>
  <si>
    <t>لبيب علي</t>
  </si>
  <si>
    <t>هدى عبداللطيف</t>
  </si>
  <si>
    <t>سمير الشقه</t>
  </si>
  <si>
    <t>عمار حسين</t>
  </si>
  <si>
    <t>حلة عارا</t>
  </si>
  <si>
    <t xml:space="preserve">اياد الماغوط </t>
  </si>
  <si>
    <t xml:space="preserve">جمال الدين </t>
  </si>
  <si>
    <t xml:space="preserve">انتصار </t>
  </si>
  <si>
    <t>غنى ونوس</t>
  </si>
  <si>
    <t xml:space="preserve">حوش عرب </t>
  </si>
  <si>
    <t>نافله</t>
  </si>
  <si>
    <t>سميرا</t>
  </si>
  <si>
    <t xml:space="preserve">محمد سعيد </t>
  </si>
  <si>
    <t>علي بلال</t>
  </si>
  <si>
    <t>عبد الله قطرميز</t>
  </si>
  <si>
    <t>هيفاء التيناوي</t>
  </si>
  <si>
    <t>ابراهيم المصري</t>
  </si>
  <si>
    <t>محمد معتصم</t>
  </si>
  <si>
    <t>ميمونة</t>
  </si>
  <si>
    <t>احمد الشوا</t>
  </si>
  <si>
    <t>اكرم البريدي</t>
  </si>
  <si>
    <t>اماني القاضي</t>
  </si>
  <si>
    <t>ايهم حمزه</t>
  </si>
  <si>
    <t>ابراهيم السكران</t>
  </si>
  <si>
    <t>كرمه عبد الله</t>
  </si>
  <si>
    <t>تمام ابراهيم</t>
  </si>
  <si>
    <t>الجديدة</t>
  </si>
  <si>
    <t>جميل شرف</t>
  </si>
  <si>
    <t>حيان الراس</t>
  </si>
  <si>
    <t>دلال راشد</t>
  </si>
  <si>
    <t>ربا ابو شناق</t>
  </si>
  <si>
    <t>بشره</t>
  </si>
  <si>
    <t>روان قزيز</t>
  </si>
  <si>
    <t>ريم شيبان</t>
  </si>
  <si>
    <t>زهير حريدين</t>
  </si>
  <si>
    <t>سيمون الخوري الياس</t>
  </si>
  <si>
    <t>صفاء السمان</t>
  </si>
  <si>
    <t>فلك أبو رميح</t>
  </si>
  <si>
    <t>بقعو</t>
  </si>
  <si>
    <t>غيداء منقاش</t>
  </si>
  <si>
    <t>جديدةالوادي</t>
  </si>
  <si>
    <t>فادي العبار</t>
  </si>
  <si>
    <t>مايا ورده</t>
  </si>
  <si>
    <t>ابراهيم ادهم</t>
  </si>
  <si>
    <t>مجد شاهين</t>
  </si>
  <si>
    <t>محمد سامر قويدر</t>
  </si>
  <si>
    <t>معن حميره</t>
  </si>
  <si>
    <t>نبال جمول</t>
  </si>
  <si>
    <t>نور الساعاتي</t>
  </si>
  <si>
    <t>سليمان ابراهيم</t>
  </si>
  <si>
    <t>ابراهيم حاج خليل</t>
  </si>
  <si>
    <t>استبرق</t>
  </si>
  <si>
    <t>امل شتيان</t>
  </si>
  <si>
    <t xml:space="preserve">صبحية </t>
  </si>
  <si>
    <t xml:space="preserve">السلمية </t>
  </si>
  <si>
    <t>مكرم</t>
  </si>
  <si>
    <t>احمد العقله</t>
  </si>
  <si>
    <t>اكرم الحلاق</t>
  </si>
  <si>
    <t>اميرة الرفاعي</t>
  </si>
  <si>
    <t>ايمان عثمان</t>
  </si>
  <si>
    <t>وفاء العبد</t>
  </si>
  <si>
    <t>راتب الزعبي</t>
  </si>
  <si>
    <t>شاكر طاهر</t>
  </si>
  <si>
    <t>سارة</t>
  </si>
  <si>
    <t>عادل حسيان</t>
  </si>
  <si>
    <t>عهد عمر</t>
  </si>
  <si>
    <t>قمر الحمصي</t>
  </si>
  <si>
    <t>مادلين حازم</t>
  </si>
  <si>
    <t>دانيال عبد الله</t>
  </si>
  <si>
    <t>يسن</t>
  </si>
  <si>
    <t>بيت العلوني</t>
  </si>
  <si>
    <t>عبد الرحمن الشحاده</t>
  </si>
  <si>
    <t>علاء الدين الجباوي</t>
  </si>
  <si>
    <t>غزوه النبعوني</t>
  </si>
  <si>
    <t>رائده ميرو</t>
  </si>
  <si>
    <t>فراس طيجون</t>
  </si>
  <si>
    <t>محمد بجبوج</t>
  </si>
  <si>
    <t>ناريمان حبال</t>
  </si>
  <si>
    <t>يونس معلباوي</t>
  </si>
  <si>
    <t>ايهم ابو لطيف</t>
  </si>
  <si>
    <t>علياء نصر</t>
  </si>
  <si>
    <t xml:space="preserve">الفندارة </t>
  </si>
  <si>
    <t>مسلم ابراهيم</t>
  </si>
  <si>
    <t>عمار خدام</t>
  </si>
  <si>
    <t>معاذ الحريري</t>
  </si>
  <si>
    <t>ابراهيم العسلي</t>
  </si>
  <si>
    <t>احمد اللحام</t>
  </si>
  <si>
    <t>مكة</t>
  </si>
  <si>
    <t>احمد عطيه</t>
  </si>
  <si>
    <t>ادريس سلامه</t>
  </si>
  <si>
    <t>اوس ابراهيم</t>
  </si>
  <si>
    <t>باسل الايوبي</t>
  </si>
  <si>
    <t>بيان عبد الباري</t>
  </si>
  <si>
    <t>خوله الزوربا</t>
  </si>
  <si>
    <t>رانيا عسيلا</t>
  </si>
  <si>
    <t>ربا الدخل الله</t>
  </si>
  <si>
    <t>ارزيه</t>
  </si>
  <si>
    <t>رجاء مصطفى</t>
  </si>
  <si>
    <t>ريم الفياض حرفوش</t>
  </si>
  <si>
    <t>عدنان العلي</t>
  </si>
  <si>
    <t>عقيل سلطان</t>
  </si>
  <si>
    <t>هيمه</t>
  </si>
  <si>
    <t>علا بدران</t>
  </si>
  <si>
    <t xml:space="preserve">ابتسام الصالح </t>
  </si>
  <si>
    <t>علي اصفهاني</t>
  </si>
  <si>
    <t>علي سريه</t>
  </si>
  <si>
    <t>عمار شام</t>
  </si>
  <si>
    <t>لبنى يونس</t>
  </si>
  <si>
    <t>ليلى الخيمي</t>
  </si>
  <si>
    <t>محمد مطاع</t>
  </si>
  <si>
    <t>ام</t>
  </si>
  <si>
    <t>مؤيد القبعاني</t>
  </si>
  <si>
    <t>شقحه</t>
  </si>
  <si>
    <t>مجد اللحام</t>
  </si>
  <si>
    <t>محمد يسار</t>
  </si>
  <si>
    <t>محمد حنش</t>
  </si>
  <si>
    <t>معاذ المحمود</t>
  </si>
  <si>
    <t>رهوه</t>
  </si>
  <si>
    <t>مها علقم</t>
  </si>
  <si>
    <t>ناديا بدران</t>
  </si>
  <si>
    <t>نسيم حجه</t>
  </si>
  <si>
    <t>موسكو</t>
  </si>
  <si>
    <t>هبه الوسي</t>
  </si>
  <si>
    <t>وسام علاء الدين</t>
  </si>
  <si>
    <t>وفاء الجغيني</t>
  </si>
  <si>
    <t>حيط</t>
  </si>
  <si>
    <t>يزن يونس</t>
  </si>
  <si>
    <t>الاء عواد</t>
  </si>
  <si>
    <t>تريز شوفان</t>
  </si>
  <si>
    <t>زيده</t>
  </si>
  <si>
    <t>ديالا شرف</t>
  </si>
  <si>
    <t>سلطان الموصلي</t>
  </si>
  <si>
    <t>ضياء نور الدين</t>
  </si>
  <si>
    <t>بحيره</t>
  </si>
  <si>
    <t>منشيه الشبيل</t>
  </si>
  <si>
    <t>عماد كحالة</t>
  </si>
  <si>
    <t>ميسره</t>
  </si>
  <si>
    <t>غياث تباب</t>
  </si>
  <si>
    <t>اليس المدعور</t>
  </si>
  <si>
    <t>بشرى الحاج احمد</t>
  </si>
  <si>
    <t xml:space="preserve">رحاب </t>
  </si>
  <si>
    <t>جاد عبد الله فريد ريك الجزائري</t>
  </si>
  <si>
    <t>نيكول</t>
  </si>
  <si>
    <t>هولندا امستردام</t>
  </si>
  <si>
    <t>خلدون الشوفي</t>
  </si>
  <si>
    <t>دانيا زاكياني</t>
  </si>
  <si>
    <t>دعاء الاوس</t>
  </si>
  <si>
    <t>رفاه مومني</t>
  </si>
  <si>
    <t>تمانية</t>
  </si>
  <si>
    <t>رقيه سنوبر</t>
  </si>
  <si>
    <t>رنيم شكري</t>
  </si>
  <si>
    <t>لبنى السابق</t>
  </si>
  <si>
    <t>لما قدور</t>
  </si>
  <si>
    <t>محمد ابراهيم مال</t>
  </si>
  <si>
    <t>مراد ابراهيم</t>
  </si>
  <si>
    <t>مروه الديري</t>
  </si>
  <si>
    <t>مريم البركات</t>
  </si>
  <si>
    <t>تمانعة الغاب</t>
  </si>
  <si>
    <t>ميناس ابراهيم</t>
  </si>
  <si>
    <t>غيده</t>
  </si>
  <si>
    <t>نسيم ديب</t>
  </si>
  <si>
    <t>وسام الخطيب</t>
  </si>
  <si>
    <t>رواد الفرح</t>
  </si>
  <si>
    <t>انسام السلامة</t>
  </si>
  <si>
    <t>بحري</t>
  </si>
  <si>
    <t>فداء ابو زيدان</t>
  </si>
  <si>
    <t>ايات فتوح</t>
  </si>
  <si>
    <t>لمى الخضري</t>
  </si>
  <si>
    <t>آلاء بازرباشي</t>
  </si>
  <si>
    <t>بسام الظاهر</t>
  </si>
  <si>
    <t>بسمة المسالمة</t>
  </si>
  <si>
    <t>بشرى علوان القاضي</t>
  </si>
  <si>
    <t>جعفر هيفا</t>
  </si>
  <si>
    <t>راما حمزه</t>
  </si>
  <si>
    <t>راميا خير بك</t>
  </si>
  <si>
    <t>روان مخول</t>
  </si>
  <si>
    <t>باسيل</t>
  </si>
  <si>
    <t>جانيت العسافين</t>
  </si>
  <si>
    <t>الحواش</t>
  </si>
  <si>
    <t>زين العابدين اسماعيل</t>
  </si>
  <si>
    <t>ساري حماد</t>
  </si>
  <si>
    <t>يسار</t>
  </si>
  <si>
    <t>سمر علي</t>
  </si>
  <si>
    <t>سمر موسى</t>
  </si>
  <si>
    <t>علي صقور</t>
  </si>
  <si>
    <t>غياث عز الدين</t>
  </si>
  <si>
    <t>فاطمة الشويكي</t>
  </si>
  <si>
    <t>محمد خير الدين</t>
  </si>
  <si>
    <t>فاطمة العربينية</t>
  </si>
  <si>
    <t>كوثر حمدوش</t>
  </si>
  <si>
    <t>محمد اديب طرابلسي</t>
  </si>
  <si>
    <t>رفيا</t>
  </si>
  <si>
    <t>محمد رغيد حلله لي</t>
  </si>
  <si>
    <t>محمد رمضان نعمان</t>
  </si>
  <si>
    <t>محمد غيث ايوبي</t>
  </si>
  <si>
    <t>محمد هادي عبود</t>
  </si>
  <si>
    <t>محمود خللو</t>
  </si>
  <si>
    <t>فكربه</t>
  </si>
  <si>
    <t>الراعي</t>
  </si>
  <si>
    <t>محمود شاكر</t>
  </si>
  <si>
    <t>مريم شهاب</t>
  </si>
  <si>
    <t>مضر خير</t>
  </si>
  <si>
    <t>ميناس عبد الغني</t>
  </si>
  <si>
    <t>نوال حميدوش</t>
  </si>
  <si>
    <t xml:space="preserve">حوا </t>
  </si>
  <si>
    <t>نور الصالح</t>
  </si>
  <si>
    <t>عائشه السعد</t>
  </si>
  <si>
    <t>وجدان بدر</t>
  </si>
  <si>
    <t>بارعة</t>
  </si>
  <si>
    <t>خالد العلوش</t>
  </si>
  <si>
    <t>علا عرفه</t>
  </si>
  <si>
    <t>آية الداوودي</t>
  </si>
  <si>
    <t>يحيى كمون</t>
  </si>
  <si>
    <t>لميه</t>
  </si>
  <si>
    <t>علي الغوثاني</t>
  </si>
  <si>
    <t>عبد الله عبد الله</t>
  </si>
  <si>
    <t>زين سليمان</t>
  </si>
  <si>
    <t>مؤيد بكار</t>
  </si>
  <si>
    <t>اخلاص الصالح</t>
  </si>
  <si>
    <t>احمد مصيني</t>
  </si>
  <si>
    <t>ميساء شيخ خليل</t>
  </si>
  <si>
    <t>حماة الغاب الحتان</t>
  </si>
  <si>
    <t>ريم حمود</t>
  </si>
  <si>
    <t>غانية</t>
  </si>
  <si>
    <t>يوسف الابراهيم</t>
  </si>
  <si>
    <t>لنده</t>
  </si>
  <si>
    <t>بشرى القزاز</t>
  </si>
  <si>
    <t>منى كركر</t>
  </si>
  <si>
    <t>عاشه</t>
  </si>
  <si>
    <t>مصطفى مالك</t>
  </si>
  <si>
    <t>نور الدين مكي</t>
  </si>
  <si>
    <t>هبه ناصر</t>
  </si>
  <si>
    <t>غاليه جبري</t>
  </si>
  <si>
    <t>ريفان متاعه</t>
  </si>
  <si>
    <t>حجيره</t>
  </si>
  <si>
    <t>محمد قباط الشهابي</t>
  </si>
  <si>
    <t>رافت الكنعان</t>
  </si>
  <si>
    <t>ذبحه</t>
  </si>
  <si>
    <t>رنا اسبر</t>
  </si>
  <si>
    <t>رابيا</t>
  </si>
  <si>
    <t>حيان يوسف</t>
  </si>
  <si>
    <t>ريم قوتلي</t>
  </si>
  <si>
    <t>امال السوادي</t>
  </si>
  <si>
    <t>منى الاسعد</t>
  </si>
  <si>
    <t>ربا السحلي</t>
  </si>
  <si>
    <t>رنا مظلوم</t>
  </si>
  <si>
    <t>الاء كنعان</t>
  </si>
  <si>
    <t>محمد عامر عرفه</t>
  </si>
  <si>
    <t>ريم الاسعد</t>
  </si>
  <si>
    <t>عماش</t>
  </si>
  <si>
    <t>نزها</t>
  </si>
  <si>
    <t>محمد معاذ الابيض</t>
  </si>
  <si>
    <t>رهف كرمان</t>
  </si>
  <si>
    <t>زهور دره</t>
  </si>
  <si>
    <t>ريموندا خولي</t>
  </si>
  <si>
    <t>احمد السندان</t>
  </si>
  <si>
    <t>الاحمدية</t>
  </si>
  <si>
    <t>عمر الكسم</t>
  </si>
  <si>
    <t>محمد عصام الدين</t>
  </si>
  <si>
    <t>ياسر الياسين</t>
  </si>
  <si>
    <t>معر شحور</t>
  </si>
  <si>
    <t>حسن عبود</t>
  </si>
  <si>
    <t>الصفصافة</t>
  </si>
  <si>
    <t>محمد زياد الخطيب</t>
  </si>
  <si>
    <t>ارمناز</t>
  </si>
  <si>
    <t>ساره بلول</t>
  </si>
  <si>
    <t>الماظه</t>
  </si>
  <si>
    <t>ماجده الجلاد</t>
  </si>
  <si>
    <t>عصام اسماعيل</t>
  </si>
  <si>
    <t>نمنوم</t>
  </si>
  <si>
    <t xml:space="preserve">طرطس </t>
  </si>
  <si>
    <t>نور الايمان دغمش</t>
  </si>
  <si>
    <t>رهف قطاش</t>
  </si>
  <si>
    <t>براءه عمر</t>
  </si>
  <si>
    <t>علي فرحات</t>
  </si>
  <si>
    <t>ربا ابراهيم</t>
  </si>
  <si>
    <t>برمانة المشايخ</t>
  </si>
  <si>
    <t>ايات باجاري</t>
  </si>
  <si>
    <t>الهام نصر</t>
  </si>
  <si>
    <t>هبا حجي</t>
  </si>
  <si>
    <t>رلا يوسف</t>
  </si>
  <si>
    <t>انس السقا</t>
  </si>
  <si>
    <t>علي سعود</t>
  </si>
  <si>
    <t>رولا شبلي</t>
  </si>
  <si>
    <t>راما نجمه</t>
  </si>
  <si>
    <t>ارتزاق</t>
  </si>
  <si>
    <t>محمد اشرف الذياب</t>
  </si>
  <si>
    <t>محمد فائق عبد العال</t>
  </si>
  <si>
    <t>خالود</t>
  </si>
  <si>
    <t>ايمان حجي</t>
  </si>
  <si>
    <t>محمد منذر العنيني</t>
  </si>
  <si>
    <t>نور رضوان</t>
  </si>
  <si>
    <t>غدير الضاهر</t>
  </si>
  <si>
    <t>ر. دمشق - قطنا - جديدة عرطوز</t>
  </si>
  <si>
    <t>علا السادات</t>
  </si>
  <si>
    <t>غدير يوسف</t>
  </si>
  <si>
    <t>قطيفه</t>
  </si>
  <si>
    <t>ابراهيم فرعه</t>
  </si>
  <si>
    <t>نهله ابو علي</t>
  </si>
  <si>
    <t>فراس غزال</t>
  </si>
  <si>
    <t>زينب خزنه</t>
  </si>
  <si>
    <t>رنا ناربي</t>
  </si>
  <si>
    <t>شذى يحيى</t>
  </si>
  <si>
    <t>السويداء - شهبا</t>
  </si>
  <si>
    <t>فرح ادهمي</t>
  </si>
  <si>
    <t>انس قزع</t>
  </si>
  <si>
    <t>لارا يونس</t>
  </si>
  <si>
    <t>محمود ابو راس</t>
  </si>
  <si>
    <t>محمد رامز الاكرمي</t>
  </si>
  <si>
    <t>سراج وادي</t>
  </si>
  <si>
    <t>حموده</t>
  </si>
  <si>
    <t>افين كيكي</t>
  </si>
  <si>
    <t>مجد اليحيى</t>
  </si>
  <si>
    <t>نيروز يوسف</t>
  </si>
  <si>
    <t xml:space="preserve">مخيم يرموك </t>
  </si>
  <si>
    <t>محمد النمر</t>
  </si>
  <si>
    <t>باسل هناوي</t>
  </si>
  <si>
    <t>أحمد الموات</t>
  </si>
  <si>
    <t>فتون زهوري</t>
  </si>
  <si>
    <t>هناء الزهوري</t>
  </si>
  <si>
    <t>نغم دليقان</t>
  </si>
  <si>
    <t>غفران حمود</t>
  </si>
  <si>
    <t>مهند مهنا</t>
  </si>
  <si>
    <t>مصطفى جبر</t>
  </si>
  <si>
    <t>عهد حبيب</t>
  </si>
  <si>
    <t>مجد ديوب</t>
  </si>
  <si>
    <t>دلدار اوسكو تكو</t>
  </si>
  <si>
    <t>نايف خلوف</t>
  </si>
  <si>
    <t>نور الهدى الزعبي</t>
  </si>
  <si>
    <t>بلال ايوبي</t>
  </si>
  <si>
    <t>علي طعمه</t>
  </si>
  <si>
    <t>شما طعمه</t>
  </si>
  <si>
    <t>سالم قريعوش</t>
  </si>
  <si>
    <t>هبه هلاله</t>
  </si>
  <si>
    <t>رزان برنبو</t>
  </si>
  <si>
    <t>هبه عبد الرزاق</t>
  </si>
  <si>
    <t>محمد اديب النوري</t>
  </si>
  <si>
    <t>محمد الطويل</t>
  </si>
  <si>
    <t>شاديه الزهر</t>
  </si>
  <si>
    <t>غيث اسماعيل</t>
  </si>
  <si>
    <t>سناء العلي</t>
  </si>
  <si>
    <t>المجيدل</t>
  </si>
  <si>
    <t>بسينه دباس</t>
  </si>
  <si>
    <t>رائده تقوى</t>
  </si>
  <si>
    <t>الاء عبد الله</t>
  </si>
  <si>
    <t>هبه محمدين</t>
  </si>
  <si>
    <t>يونس علي</t>
  </si>
  <si>
    <t>نور شقيره</t>
  </si>
  <si>
    <t xml:space="preserve">جدة </t>
  </si>
  <si>
    <t>غزل النابلسي</t>
  </si>
  <si>
    <t>سماهر اللحام</t>
  </si>
  <si>
    <t>فراس يعقوب</t>
  </si>
  <si>
    <t>سناء فرج</t>
  </si>
  <si>
    <t>نفين سعدون عمر</t>
  </si>
  <si>
    <t>ابرهيم محمد زينو</t>
  </si>
  <si>
    <t>اخترين</t>
  </si>
  <si>
    <t>محمد عبد الله نصري</t>
  </si>
  <si>
    <t>محمد نديم</t>
  </si>
  <si>
    <t>هدى الابراهيم</t>
  </si>
  <si>
    <t>شوحه</t>
  </si>
  <si>
    <t>منال عيد</t>
  </si>
  <si>
    <t>الاء حيبا</t>
  </si>
  <si>
    <t>لين عبيد</t>
  </si>
  <si>
    <t>هيثم قدو</t>
  </si>
  <si>
    <t>محمد الوتار</t>
  </si>
  <si>
    <t>رهام العلي</t>
  </si>
  <si>
    <t>الغسوله</t>
  </si>
  <si>
    <t>نور خير الله</t>
  </si>
  <si>
    <t>زين العابدين كرابيج</t>
  </si>
  <si>
    <t>ايمان عقل</t>
  </si>
  <si>
    <t>لبنه عليشه</t>
  </si>
  <si>
    <t>منى نعمو</t>
  </si>
  <si>
    <t>محمد شدهان</t>
  </si>
  <si>
    <t>ندى قطان</t>
  </si>
  <si>
    <t>صلاح العمر</t>
  </si>
  <si>
    <t>حويز تحتاني</t>
  </si>
  <si>
    <t>علاء الحموي</t>
  </si>
  <si>
    <t>هيام والي</t>
  </si>
  <si>
    <t xml:space="preserve">سيف الدين </t>
  </si>
  <si>
    <t>اباء حبيب</t>
  </si>
  <si>
    <t>دعاء جليلاتي</t>
  </si>
  <si>
    <t>حسن صقير</t>
  </si>
  <si>
    <t>ايمان القاضي</t>
  </si>
  <si>
    <t>احمد التقي</t>
  </si>
  <si>
    <t>احمد حمزه الامام</t>
  </si>
  <si>
    <t>احمد عبيد</t>
  </si>
  <si>
    <t>احمد قرجولي</t>
  </si>
  <si>
    <t>محمد فراس</t>
  </si>
  <si>
    <t>اشرف خلوف</t>
  </si>
  <si>
    <t>عيدة</t>
  </si>
  <si>
    <t>اكرم بدر</t>
  </si>
  <si>
    <t>الاء الاحمد الكوسا</t>
  </si>
  <si>
    <t>الاء بارافي</t>
  </si>
  <si>
    <t>الاء سقال</t>
  </si>
  <si>
    <t>الاء موسى</t>
  </si>
  <si>
    <t>الحسن الكيلاني</t>
  </si>
  <si>
    <t>امجد زاهده</t>
  </si>
  <si>
    <t xml:space="preserve">الحسينية  </t>
  </si>
  <si>
    <t>انس الحلبي</t>
  </si>
  <si>
    <t>ايمن خليفه</t>
  </si>
  <si>
    <t>ايه صافي</t>
  </si>
  <si>
    <t>باسل احمد</t>
  </si>
  <si>
    <t>بسام علوان</t>
  </si>
  <si>
    <t>بشار عثمان</t>
  </si>
  <si>
    <t>جاكلين تموز</t>
  </si>
  <si>
    <t>جمانه غزال</t>
  </si>
  <si>
    <t>جودت جندي</t>
  </si>
  <si>
    <t>حامد وسوف</t>
  </si>
  <si>
    <t>ترياق</t>
  </si>
  <si>
    <t>حسام الدين محمود</t>
  </si>
  <si>
    <t>حسان الاحمد</t>
  </si>
  <si>
    <t>حسان الهلال</t>
  </si>
  <si>
    <t>حسن عيسى</t>
  </si>
  <si>
    <t>حيدر سليمان</t>
  </si>
  <si>
    <t>دارين مرعي</t>
  </si>
  <si>
    <t>راني الدبس</t>
  </si>
  <si>
    <t>راويه عامر</t>
  </si>
  <si>
    <t>المتونة</t>
  </si>
  <si>
    <t>خربة عواد</t>
  </si>
  <si>
    <t>رشا القرعوش</t>
  </si>
  <si>
    <t xml:space="preserve">محمد سميرة </t>
  </si>
  <si>
    <t>رشا عبد الخالق</t>
  </si>
  <si>
    <t>دين</t>
  </si>
  <si>
    <t>رنا طراد</t>
  </si>
  <si>
    <t>مقيلبيه</t>
  </si>
  <si>
    <t>رنا معروف</t>
  </si>
  <si>
    <t>رنيم خلوف</t>
  </si>
  <si>
    <t>رهام شرفه</t>
  </si>
  <si>
    <t>رهام شريف</t>
  </si>
  <si>
    <t>رهف شاليش</t>
  </si>
  <si>
    <t>رهف صديق</t>
  </si>
  <si>
    <t>روان حيدر</t>
  </si>
  <si>
    <t>روان دللول</t>
  </si>
  <si>
    <t>روان محفوظ</t>
  </si>
  <si>
    <t>رولا عليان</t>
  </si>
  <si>
    <t>رويده الصغير</t>
  </si>
  <si>
    <t>زينب نعمي</t>
  </si>
  <si>
    <t>سعد الهفل</t>
  </si>
  <si>
    <t>سميره مذكور</t>
  </si>
  <si>
    <t>ليبيا جنزور</t>
  </si>
  <si>
    <t>سناء الملحم</t>
  </si>
  <si>
    <t>سوزان الكلاس</t>
  </si>
  <si>
    <t>سوزان عقيل</t>
  </si>
  <si>
    <t>سومر مرعي</t>
  </si>
  <si>
    <t>شادي الجاسم</t>
  </si>
  <si>
    <t>شذر شاكر</t>
  </si>
  <si>
    <t xml:space="preserve">وجيه </t>
  </si>
  <si>
    <t>اشرفية</t>
  </si>
  <si>
    <t>صفاء الخطيب</t>
  </si>
  <si>
    <t>احمد بشير</t>
  </si>
  <si>
    <t>عامر ابو زناق</t>
  </si>
  <si>
    <t>عبد الرحمن الحمصي</t>
  </si>
  <si>
    <t>عبد الرحمن ضاهر</t>
  </si>
  <si>
    <t>عبد الهادي طيان</t>
  </si>
  <si>
    <t>عبدالله ديبه</t>
  </si>
  <si>
    <t>عبدالله مراد</t>
  </si>
  <si>
    <t>عبير عيد</t>
  </si>
  <si>
    <t>علا تتني</t>
  </si>
  <si>
    <t>علاء الدين سلام</t>
  </si>
  <si>
    <t>علي الحسين</t>
  </si>
  <si>
    <t>علي عبد الواحد</t>
  </si>
  <si>
    <t>علي عيده</t>
  </si>
  <si>
    <t>علي هاجر</t>
  </si>
  <si>
    <t>عمار العوده</t>
  </si>
  <si>
    <t>غزل العمادي</t>
  </si>
  <si>
    <t>فادي ابو حمره</t>
  </si>
  <si>
    <t>فادي الحربات</t>
  </si>
  <si>
    <t>فادي عنبر</t>
  </si>
  <si>
    <t>فاطمه سيد احمد</t>
  </si>
  <si>
    <t>فاطمه عواد</t>
  </si>
  <si>
    <t>قاسم الشنان</t>
  </si>
  <si>
    <t>مساكن السيدة زينب</t>
  </si>
  <si>
    <t>قحطان حسن</t>
  </si>
  <si>
    <t>ليلى القطرنجي</t>
  </si>
  <si>
    <t>لين الاسعد</t>
  </si>
  <si>
    <t>ماهر الهندي</t>
  </si>
  <si>
    <t xml:space="preserve">مجد ناصر </t>
  </si>
  <si>
    <t>محسن ديب</t>
  </si>
  <si>
    <t>محمد الدرويش</t>
  </si>
  <si>
    <t xml:space="preserve">حمص الشرقية </t>
  </si>
  <si>
    <t>محمد الشيخ علي</t>
  </si>
  <si>
    <t>محمد الغزالي</t>
  </si>
  <si>
    <t>محمد الملط</t>
  </si>
  <si>
    <t xml:space="preserve">رضوان </t>
  </si>
  <si>
    <t>محمد جبه</t>
  </si>
  <si>
    <t>خصيم</t>
  </si>
  <si>
    <t>محمد حنبلوز</t>
  </si>
  <si>
    <t>محمد خانكان</t>
  </si>
  <si>
    <t>محمد صواف</t>
  </si>
  <si>
    <t>محمد عرابي</t>
  </si>
  <si>
    <t>محمد علي اوتاني</t>
  </si>
  <si>
    <t>محمد ملحم</t>
  </si>
  <si>
    <t>جنينة رسلان</t>
  </si>
  <si>
    <t>محمد هاجم عباس</t>
  </si>
  <si>
    <t>انغام</t>
  </si>
  <si>
    <t>محمود زيدان</t>
  </si>
  <si>
    <t>دير مقرن</t>
  </si>
  <si>
    <t>مرح الحجه</t>
  </si>
  <si>
    <t>مرح عزو رحيباني</t>
  </si>
  <si>
    <t>مضر زين العابدين</t>
  </si>
  <si>
    <t>ملك ناصر</t>
  </si>
  <si>
    <t>معارة اخوان</t>
  </si>
  <si>
    <t>منصور عيسى</t>
  </si>
  <si>
    <t>ميلاد حمود</t>
  </si>
  <si>
    <t>ناهده السبسبي</t>
  </si>
  <si>
    <t>الدناجي2</t>
  </si>
  <si>
    <t>نايف عمر</t>
  </si>
  <si>
    <t xml:space="preserve">الجبة </t>
  </si>
  <si>
    <t>نديم صابوني</t>
  </si>
  <si>
    <t>نسرين الابراهيم</t>
  </si>
  <si>
    <t>نسرين العوض</t>
  </si>
  <si>
    <t>نسرين هاشم</t>
  </si>
  <si>
    <t>نسيبه خضره</t>
  </si>
  <si>
    <t>نسيبه غباري</t>
  </si>
  <si>
    <t>نغم عبيد</t>
  </si>
  <si>
    <t>ريم ابوساعه</t>
  </si>
  <si>
    <t>نور الاصفر</t>
  </si>
  <si>
    <t>نور داود</t>
  </si>
  <si>
    <t>هديل العقاد</t>
  </si>
  <si>
    <t>هديل طقطق</t>
  </si>
  <si>
    <t>وداد النشار الرفاعي</t>
  </si>
  <si>
    <t>وديع حداد</t>
  </si>
  <si>
    <t>وسام باره</t>
  </si>
  <si>
    <t>يارا خنسه</t>
  </si>
  <si>
    <t>ياسمين نزيم</t>
  </si>
  <si>
    <t xml:space="preserve">المناجير </t>
  </si>
  <si>
    <t>يسرى ثابت</t>
  </si>
  <si>
    <t>يعقوب محمد</t>
  </si>
  <si>
    <t>يوسف قاشيط</t>
  </si>
  <si>
    <t>حليمه علي</t>
  </si>
  <si>
    <t>عرب شاه</t>
  </si>
  <si>
    <t>بتول قسطي</t>
  </si>
  <si>
    <t>فدره</t>
  </si>
  <si>
    <t>رانيا الحكيم</t>
  </si>
  <si>
    <t>رشا عويد</t>
  </si>
  <si>
    <t>ضياء الدين قسومة</t>
  </si>
  <si>
    <t>عبد الله العبد الله</t>
  </si>
  <si>
    <t>فوزة</t>
  </si>
  <si>
    <t>لوريس الصفدي</t>
  </si>
  <si>
    <t>نور الحسون</t>
  </si>
  <si>
    <t>اريج الحلاق</t>
  </si>
  <si>
    <t>الاء المارديني</t>
  </si>
  <si>
    <t>الين خليل</t>
  </si>
  <si>
    <t>اندريه</t>
  </si>
  <si>
    <t>بنان البقاعي</t>
  </si>
  <si>
    <t>حازم الحلاق</t>
  </si>
  <si>
    <t>فهد محمود</t>
  </si>
  <si>
    <t>مجد عرقوب</t>
  </si>
  <si>
    <t>محمد ماهر الحبال</t>
  </si>
  <si>
    <t>محمد نظمي نوري</t>
  </si>
  <si>
    <t>زهر الحلبي</t>
  </si>
  <si>
    <t>نائلة شداد</t>
  </si>
  <si>
    <t>حكوم</t>
  </si>
  <si>
    <t>ولاء هرموش</t>
  </si>
  <si>
    <t>عبد الكريم الضاهر</t>
  </si>
  <si>
    <t>رنداالقاسم</t>
  </si>
  <si>
    <t>ابتسام موعد</t>
  </si>
  <si>
    <t>حائل</t>
  </si>
  <si>
    <t>احمد الحرامي</t>
  </si>
  <si>
    <t>معدان جديد</t>
  </si>
  <si>
    <t>احمد القبلان</t>
  </si>
  <si>
    <t>احمد حايك</t>
  </si>
  <si>
    <t>احمد زغلول</t>
  </si>
  <si>
    <t>احمد سيف</t>
  </si>
  <si>
    <t>احمد محرم</t>
  </si>
  <si>
    <t>غزلانبة</t>
  </si>
  <si>
    <t>ادوار جربنده</t>
  </si>
  <si>
    <t>مخول</t>
  </si>
  <si>
    <t>اريج ابو زيد</t>
  </si>
  <si>
    <t>اريج ملحم</t>
  </si>
  <si>
    <t>اسامه الخطيب</t>
  </si>
  <si>
    <t>اسامه المصري</t>
  </si>
  <si>
    <t>اسامه ستوت</t>
  </si>
  <si>
    <t>اسراء عبد الحي</t>
  </si>
  <si>
    <t>اسراء عربش</t>
  </si>
  <si>
    <t>اصاله عليشه</t>
  </si>
  <si>
    <t>طفيل</t>
  </si>
  <si>
    <t>اغيد قنوع</t>
  </si>
  <si>
    <t>رغده المسلخ</t>
  </si>
  <si>
    <t>الاء العلي</t>
  </si>
  <si>
    <t>الفت الشحف</t>
  </si>
  <si>
    <t>الهام الخانجي</t>
  </si>
  <si>
    <t>الياس دحدل</t>
  </si>
  <si>
    <t xml:space="preserve">رنده </t>
  </si>
  <si>
    <t>الياس عرموش</t>
  </si>
  <si>
    <t>الماسه</t>
  </si>
  <si>
    <t>اماني سكر</t>
  </si>
  <si>
    <t>امل الشتار</t>
  </si>
  <si>
    <t>امنه اسماعيل</t>
  </si>
  <si>
    <t xml:space="preserve">عكوبر </t>
  </si>
  <si>
    <t>انس ابو غليون</t>
  </si>
  <si>
    <t>انس الشحف</t>
  </si>
  <si>
    <t xml:space="preserve">بشيره الشحف </t>
  </si>
  <si>
    <t>ايمن حوارنه</t>
  </si>
  <si>
    <t>باسل صالح</t>
  </si>
  <si>
    <t>بسام علي</t>
  </si>
  <si>
    <t>بشرى السالم</t>
  </si>
  <si>
    <t>بشير الابراهيم</t>
  </si>
  <si>
    <t>بيان شميس</t>
  </si>
  <si>
    <t>الثعله</t>
  </si>
  <si>
    <t>جعفر داوود</t>
  </si>
  <si>
    <t>نبهان</t>
  </si>
  <si>
    <t>سراب</t>
  </si>
  <si>
    <t>جمانه الشيبه</t>
  </si>
  <si>
    <t>جمانه عبد الدين</t>
  </si>
  <si>
    <t>حازم الشاهين ابو دهن</t>
  </si>
  <si>
    <t>حذيفه عليا</t>
  </si>
  <si>
    <t>حسنا المصري</t>
  </si>
  <si>
    <t>حسين الكدرو</t>
  </si>
  <si>
    <t>قادر</t>
  </si>
  <si>
    <t>شويحه خزناوي</t>
  </si>
  <si>
    <t>حمزه عبد الحق</t>
  </si>
  <si>
    <t>حنان قطيفاني</t>
  </si>
  <si>
    <t>خالد عواد</t>
  </si>
  <si>
    <t>خلدون غنام</t>
  </si>
  <si>
    <t>خلود صالح</t>
  </si>
  <si>
    <t>خليل الظاهر</t>
  </si>
  <si>
    <t>الحرمون</t>
  </si>
  <si>
    <t>دعاء المصري</t>
  </si>
  <si>
    <t>دعاء عبيد</t>
  </si>
  <si>
    <t>ديالا غزال</t>
  </si>
  <si>
    <t>راما الخباز</t>
  </si>
  <si>
    <t>رامي الزراعنه</t>
  </si>
  <si>
    <t>رشا المدني</t>
  </si>
  <si>
    <t>رغد السليمان</t>
  </si>
  <si>
    <t>تكوين</t>
  </si>
  <si>
    <t>رغدة الحليبي</t>
  </si>
  <si>
    <t>رنا السليمان</t>
  </si>
  <si>
    <t>رهام الشيخ عمر</t>
  </si>
  <si>
    <t>روان التلا</t>
  </si>
  <si>
    <t>رياض فضل الله</t>
  </si>
  <si>
    <t>ميمونه</t>
  </si>
  <si>
    <t>زاهر الجاسم</t>
  </si>
  <si>
    <t>زهراء البهاء الدين</t>
  </si>
  <si>
    <t>زهراء علي</t>
  </si>
  <si>
    <t>زياد غزالي</t>
  </si>
  <si>
    <t>زين الدين سلمان</t>
  </si>
  <si>
    <t>كندا</t>
  </si>
  <si>
    <t>زين العابدين عبيدو</t>
  </si>
  <si>
    <t>زينه الرفاعي</t>
  </si>
  <si>
    <t>ساره ركاب</t>
  </si>
  <si>
    <t xml:space="preserve">محمد عز الدين </t>
  </si>
  <si>
    <t>ساره شعبان</t>
  </si>
  <si>
    <t>ساره نفوس</t>
  </si>
  <si>
    <t>سامح شيحه</t>
  </si>
  <si>
    <t>كندو</t>
  </si>
  <si>
    <t>سطام الدندل</t>
  </si>
  <si>
    <t>مجحم</t>
  </si>
  <si>
    <t>سندس حلواني</t>
  </si>
  <si>
    <t>شريهان دياب</t>
  </si>
  <si>
    <t>شهد حوكان</t>
  </si>
  <si>
    <t>صفاء شرقي</t>
  </si>
  <si>
    <t>شمعة</t>
  </si>
  <si>
    <t>صفوان قرمان</t>
  </si>
  <si>
    <t>ضحى الدركزللي</t>
  </si>
  <si>
    <t>حكمه</t>
  </si>
  <si>
    <t>ضحى عدوان</t>
  </si>
  <si>
    <t>المقروصه</t>
  </si>
  <si>
    <t>طارق زيتون</t>
  </si>
  <si>
    <t>عبد الرحمن زعيتر</t>
  </si>
  <si>
    <t>عبد الرزاق الدعبول</t>
  </si>
  <si>
    <t>خشوف</t>
  </si>
  <si>
    <t>حريتان</t>
  </si>
  <si>
    <t>عبد الله بردان</t>
  </si>
  <si>
    <t>عبد الله سلهب</t>
  </si>
  <si>
    <t>عبد المنعم الخماش</t>
  </si>
  <si>
    <t>محمد منار</t>
  </si>
  <si>
    <t>عبير جغنون</t>
  </si>
  <si>
    <t xml:space="preserve">ضمير </t>
  </si>
  <si>
    <t>عفراء سلامي</t>
  </si>
  <si>
    <t>علا ابو ترابي</t>
  </si>
  <si>
    <t>علا جريده</t>
  </si>
  <si>
    <t>علا شبلي</t>
  </si>
  <si>
    <t>علاء الزعبي</t>
  </si>
  <si>
    <t>عماد العلي</t>
  </si>
  <si>
    <t>عمر العوده</t>
  </si>
  <si>
    <t>عمران الديري</t>
  </si>
  <si>
    <t>عهد الدقي</t>
  </si>
  <si>
    <t xml:space="preserve">كفر بطنا </t>
  </si>
  <si>
    <t>غاده مسعود</t>
  </si>
  <si>
    <t>غدير الحلبي</t>
  </si>
  <si>
    <t>غنوه مخللاتي</t>
  </si>
  <si>
    <t>احمد ربيع</t>
  </si>
  <si>
    <t>غيث صالح</t>
  </si>
  <si>
    <t>ايفا</t>
  </si>
  <si>
    <t>فاتنه بكداش</t>
  </si>
  <si>
    <t>فداء شلغين</t>
  </si>
  <si>
    <t>فراس نعيم</t>
  </si>
  <si>
    <t>فريال شنور</t>
  </si>
  <si>
    <t>فوزيه كمال الدين</t>
  </si>
  <si>
    <t xml:space="preserve">سرغايا </t>
  </si>
  <si>
    <t>كناز عبد ربه</t>
  </si>
  <si>
    <t>لميس ابو زيد</t>
  </si>
  <si>
    <t>لميس الحايك</t>
  </si>
  <si>
    <t>ليلى حقوق</t>
  </si>
  <si>
    <t>نور الدهر</t>
  </si>
  <si>
    <t>القاهره</t>
  </si>
  <si>
    <t>لينا المتني</t>
  </si>
  <si>
    <t>لينا دياب</t>
  </si>
  <si>
    <t>ليندا درويش</t>
  </si>
  <si>
    <t>رواء</t>
  </si>
  <si>
    <t>ماجد حلاويك</t>
  </si>
  <si>
    <t>سائد</t>
  </si>
  <si>
    <t>ماري خزعل</t>
  </si>
  <si>
    <t>ماري روز امين الثلاج</t>
  </si>
  <si>
    <t>ماسا قتوت</t>
  </si>
  <si>
    <t>مجد الدين اللحام</t>
  </si>
  <si>
    <t>مجد سعيدان</t>
  </si>
  <si>
    <t>مجيب زاهد</t>
  </si>
  <si>
    <t>محمد امين عتمه</t>
  </si>
  <si>
    <t>محمد بدر الدين الدح</t>
  </si>
  <si>
    <t>محمد جمال منقور</t>
  </si>
  <si>
    <t>محمد خالد الدالاتي</t>
  </si>
  <si>
    <t>محمد خير البوشي</t>
  </si>
  <si>
    <t>محمد سلمان مظلوم</t>
  </si>
  <si>
    <t>غسانه</t>
  </si>
  <si>
    <t>محمد عامر خطاب</t>
  </si>
  <si>
    <t>محمد علي البدوي</t>
  </si>
  <si>
    <t>محمد مبيرق</t>
  </si>
  <si>
    <t>محمد مهند سالم</t>
  </si>
  <si>
    <t>محمد نوري زرزور</t>
  </si>
  <si>
    <t>مرهف عبيد</t>
  </si>
  <si>
    <t>مريم اليونس</t>
  </si>
  <si>
    <t>مريم مدور</t>
  </si>
  <si>
    <t>منار خضر</t>
  </si>
  <si>
    <t>منى الجوخدار</t>
  </si>
  <si>
    <t>مها اسعد</t>
  </si>
  <si>
    <t>فاحل</t>
  </si>
  <si>
    <t>مهلائيل خازم</t>
  </si>
  <si>
    <t>مهند رشق</t>
  </si>
  <si>
    <t>ميرفت الخوري</t>
  </si>
  <si>
    <t>حبسه</t>
  </si>
  <si>
    <t>ناهد فتاش</t>
  </si>
  <si>
    <t>نور ابراهيم اغا</t>
  </si>
  <si>
    <t>نور الهدى العقال</t>
  </si>
  <si>
    <t>نور عابده</t>
  </si>
  <si>
    <t>نور عثمان</t>
  </si>
  <si>
    <t>احمد ياسر</t>
  </si>
  <si>
    <t>نورهان الموصلي</t>
  </si>
  <si>
    <t>نيرمين مرعي</t>
  </si>
  <si>
    <t>نيلم بلول</t>
  </si>
  <si>
    <t>هاديه الدرويش</t>
  </si>
  <si>
    <t>هاله ديب</t>
  </si>
  <si>
    <t>سركس</t>
  </si>
  <si>
    <t>هبه السقر</t>
  </si>
  <si>
    <t>هبه الشعبي</t>
  </si>
  <si>
    <t>هدى دنو</t>
  </si>
  <si>
    <t>هدير كيوان</t>
  </si>
  <si>
    <t>وطفا</t>
  </si>
  <si>
    <t>هزار الحجار</t>
  </si>
  <si>
    <t>همسه حمزه</t>
  </si>
  <si>
    <t>صونيه فرج</t>
  </si>
  <si>
    <t>هيلين شعبان</t>
  </si>
  <si>
    <t>واثق جمعه</t>
  </si>
  <si>
    <t>وسيم شلهوم</t>
  </si>
  <si>
    <t>وفاء حميدان</t>
  </si>
  <si>
    <t>ولاء الشيخ</t>
  </si>
  <si>
    <t>وليم الخالد</t>
  </si>
  <si>
    <t>المزيرعه</t>
  </si>
  <si>
    <t>ياسمين الدرويش</t>
  </si>
  <si>
    <t>ياسمين عابدين حيدر</t>
  </si>
  <si>
    <t>يزن النبلي</t>
  </si>
  <si>
    <t>يوسف قرمش</t>
  </si>
  <si>
    <t>ضمر</t>
  </si>
  <si>
    <t>ذكية</t>
  </si>
  <si>
    <t>الحمامة</t>
  </si>
  <si>
    <t>الاء الموسى</t>
  </si>
  <si>
    <t>اماني الترك</t>
  </si>
  <si>
    <t>امل الطالب</t>
  </si>
  <si>
    <t>اناس سمني</t>
  </si>
  <si>
    <t>بتول الحبش</t>
  </si>
  <si>
    <t>رشا المطر</t>
  </si>
  <si>
    <t>عدنان شقحبي</t>
  </si>
  <si>
    <t>كناز الجراح</t>
  </si>
  <si>
    <t>كنانه قاروط</t>
  </si>
  <si>
    <t>معلا عبد الرحمن</t>
  </si>
  <si>
    <t>نازك الكردي</t>
  </si>
  <si>
    <t>هاني دحدل</t>
  </si>
  <si>
    <t>هيا مدور</t>
  </si>
  <si>
    <t>وعد الحمود</t>
  </si>
  <si>
    <t xml:space="preserve">براغيدي </t>
  </si>
  <si>
    <t>الهام برانبو</t>
  </si>
  <si>
    <t>محمد معن</t>
  </si>
  <si>
    <t>انصاف زيتون</t>
  </si>
  <si>
    <t xml:space="preserve">راس المعرة </t>
  </si>
  <si>
    <t>ايمان البلبوص</t>
  </si>
  <si>
    <t>ايمان حماد</t>
  </si>
  <si>
    <t>حسناء حماده</t>
  </si>
  <si>
    <t>راما خوجه</t>
  </si>
  <si>
    <t>سميه جمعه</t>
  </si>
  <si>
    <t>لديده</t>
  </si>
  <si>
    <t>سومر عبد الرزاق</t>
  </si>
  <si>
    <t>عبد الكريم السيد</t>
  </si>
  <si>
    <t>حاكم</t>
  </si>
  <si>
    <t>باشه</t>
  </si>
  <si>
    <t>علا ابراهيم</t>
  </si>
  <si>
    <t>علاء مخلوف</t>
  </si>
  <si>
    <t>غفران العكله</t>
  </si>
  <si>
    <t>فارس حاج فارس</t>
  </si>
  <si>
    <t>فاطمه الفلاحه</t>
  </si>
  <si>
    <t>كفر ناسج</t>
  </si>
  <si>
    <t>ليلاس خولي</t>
  </si>
  <si>
    <t>مالدا الزيات</t>
  </si>
  <si>
    <t>راويه</t>
  </si>
  <si>
    <t>محمد سامر الحبال</t>
  </si>
  <si>
    <t>عصمان</t>
  </si>
  <si>
    <t>منتجب الخالد</t>
  </si>
  <si>
    <t>هشام الترك</t>
  </si>
  <si>
    <t>منهل عبد اللطيف</t>
  </si>
  <si>
    <t>عائشة العبود</t>
  </si>
  <si>
    <t>وسام االعواد</t>
  </si>
  <si>
    <t>هند العويد</t>
  </si>
  <si>
    <t>درزية</t>
  </si>
  <si>
    <t>ولاء حلوم</t>
  </si>
  <si>
    <t>احمد شاهين</t>
  </si>
  <si>
    <t>اريج العشعوش</t>
  </si>
  <si>
    <t>اعتدال رزمه</t>
  </si>
  <si>
    <t>البتول حسن</t>
  </si>
  <si>
    <t>الرباب محمد</t>
  </si>
  <si>
    <t>امجد عثمان</t>
  </si>
  <si>
    <t>ايمان محاسن</t>
  </si>
  <si>
    <t>أحمد طباع</t>
  </si>
  <si>
    <t>أمجد القنطار</t>
  </si>
  <si>
    <t>أيمن الدكاك</t>
  </si>
  <si>
    <t>أيمن الياسين</t>
  </si>
  <si>
    <t>أمينة</t>
  </si>
  <si>
    <t>أيمن سلوم</t>
  </si>
  <si>
    <t>باسل خليل</t>
  </si>
  <si>
    <t>درتي</t>
  </si>
  <si>
    <t>بتول البقاعي</t>
  </si>
  <si>
    <t>ديرالبخت</t>
  </si>
  <si>
    <t>براءة كوجك</t>
  </si>
  <si>
    <t>بسيم سليمان</t>
  </si>
  <si>
    <t>بشرى لهد</t>
  </si>
  <si>
    <t>متعب</t>
  </si>
  <si>
    <t>جدل</t>
  </si>
  <si>
    <t>بلال خضر</t>
  </si>
  <si>
    <t>تميم سلمون</t>
  </si>
  <si>
    <t>جوليا العباس</t>
  </si>
  <si>
    <t>مزيده</t>
  </si>
  <si>
    <t>حكمت شلحه</t>
  </si>
  <si>
    <t>حمزة المنطلب</t>
  </si>
  <si>
    <t>خالد العثمان</t>
  </si>
  <si>
    <t>خيرت مطر</t>
  </si>
  <si>
    <t>دارين سلوم</t>
  </si>
  <si>
    <t>دريد الكردي</t>
  </si>
  <si>
    <t>دعاء الحلبي</t>
  </si>
  <si>
    <t>ديما ربيع</t>
  </si>
  <si>
    <t>دينه الضاهر</t>
  </si>
  <si>
    <t>رستن</t>
  </si>
  <si>
    <t>رزان سعدالدين</t>
  </si>
  <si>
    <t>رنا ابونظام</t>
  </si>
  <si>
    <t>رهام الحضوة</t>
  </si>
  <si>
    <t>رهف ناصر</t>
  </si>
  <si>
    <t>رويده بوفاعور</t>
  </si>
  <si>
    <t>عقاب</t>
  </si>
  <si>
    <t>زينب الخالد</t>
  </si>
  <si>
    <t xml:space="preserve">دير خبية </t>
  </si>
  <si>
    <t>زينب الزير</t>
  </si>
  <si>
    <t>زينه نادر</t>
  </si>
  <si>
    <t>ساره صافيه</t>
  </si>
  <si>
    <t>سلام شرف</t>
  </si>
  <si>
    <t>سلوى شمالي</t>
  </si>
  <si>
    <t>سماح اسماعيل</t>
  </si>
  <si>
    <t>سمر الشيخ محمد</t>
  </si>
  <si>
    <t>سمر دبا</t>
  </si>
  <si>
    <t>سميع</t>
  </si>
  <si>
    <t>سمير خلف</t>
  </si>
  <si>
    <t>شروق السيد</t>
  </si>
  <si>
    <t>شيرين عباس</t>
  </si>
  <si>
    <t>صفاء الحنا</t>
  </si>
  <si>
    <t>قريتين</t>
  </si>
  <si>
    <t>عبدالرحمن اسعد</t>
  </si>
  <si>
    <t>عبدالهادي سعيد</t>
  </si>
  <si>
    <t>عدوان مراد</t>
  </si>
  <si>
    <t>علاءالدين علي</t>
  </si>
  <si>
    <t>بيت شوهر</t>
  </si>
  <si>
    <t>علي الحاتم</t>
  </si>
  <si>
    <t>ليدا</t>
  </si>
  <si>
    <t>عماد عسكر</t>
  </si>
  <si>
    <t>رفيقة</t>
  </si>
  <si>
    <t>عمار صيوح</t>
  </si>
  <si>
    <t>عمارالآغا</t>
  </si>
  <si>
    <t>عمران السيد حسين</t>
  </si>
  <si>
    <t>عيسى الاحمد</t>
  </si>
  <si>
    <t>غاليه ترو</t>
  </si>
  <si>
    <t xml:space="preserve">اديب </t>
  </si>
  <si>
    <t>فاتن زليخه</t>
  </si>
  <si>
    <t>فادي البصار</t>
  </si>
  <si>
    <t>فادي شحود</t>
  </si>
  <si>
    <t>فاطمه الحاج محمد</t>
  </si>
  <si>
    <t>نباتة كبيرة</t>
  </si>
  <si>
    <t>فاطمه الحميد</t>
  </si>
  <si>
    <t xml:space="preserve">البصيرة </t>
  </si>
  <si>
    <t>كنان الأحمر</t>
  </si>
  <si>
    <t>كندة يعقوب</t>
  </si>
  <si>
    <t>مجد هزه</t>
  </si>
  <si>
    <t>محمد الصدير</t>
  </si>
  <si>
    <t>بينين</t>
  </si>
  <si>
    <t>محمد صيدناوي</t>
  </si>
  <si>
    <t>مهدى</t>
  </si>
  <si>
    <t>محمد معلا</t>
  </si>
  <si>
    <t>محمود حسينو</t>
  </si>
  <si>
    <t>مدثر سندس</t>
  </si>
  <si>
    <t>مرام الدعبل</t>
  </si>
  <si>
    <t>مريم ونوسه</t>
  </si>
  <si>
    <t>مصطفى المصطفى العبدو</t>
  </si>
  <si>
    <t>غرور</t>
  </si>
  <si>
    <t>مؤيد شبيب</t>
  </si>
  <si>
    <t>ناهد يوسف</t>
  </si>
  <si>
    <t>نجوى الحسيني</t>
  </si>
  <si>
    <t>نعيم أمانة</t>
  </si>
  <si>
    <t>عبدالجليل</t>
  </si>
  <si>
    <t>نغم الاطرش</t>
  </si>
  <si>
    <t>نور بيازيد</t>
  </si>
  <si>
    <t xml:space="preserve">المعضمية  </t>
  </si>
  <si>
    <t>نورالدين البارودي</t>
  </si>
  <si>
    <t>لوزيه</t>
  </si>
  <si>
    <t>هبه السايس</t>
  </si>
  <si>
    <t>هدى رجب</t>
  </si>
  <si>
    <t>هلا عبيد</t>
  </si>
  <si>
    <t xml:space="preserve">سقبا </t>
  </si>
  <si>
    <t>هناء الشريده</t>
  </si>
  <si>
    <t>عويد</t>
  </si>
  <si>
    <t>هنادي ابودايس</t>
  </si>
  <si>
    <t>هند زيتون</t>
  </si>
  <si>
    <t>وفاء سلمان</t>
  </si>
  <si>
    <t>عين الكروم</t>
  </si>
  <si>
    <t>ولاء شاميه</t>
  </si>
  <si>
    <t>ولاء عشماوي</t>
  </si>
  <si>
    <t>ولاء محمود</t>
  </si>
  <si>
    <t>يامن بدريه</t>
  </si>
  <si>
    <t>يعرب الرفاعي</t>
  </si>
  <si>
    <t>اماني بربهان</t>
  </si>
  <si>
    <t>جمانه الاسعد</t>
  </si>
  <si>
    <t>حمزه الصالح</t>
  </si>
  <si>
    <t>دعاء شاويش</t>
  </si>
  <si>
    <t>علاء الحوشان</t>
  </si>
  <si>
    <t>غزل مرعي</t>
  </si>
  <si>
    <t>فردوس الرمضان</t>
  </si>
  <si>
    <t>بتول الفارس</t>
  </si>
  <si>
    <t>تهاني جوبان</t>
  </si>
  <si>
    <t>الميدان</t>
  </si>
  <si>
    <t>حلا القيم</t>
  </si>
  <si>
    <t>سلمى العاصي</t>
  </si>
  <si>
    <t xml:space="preserve">حسام </t>
  </si>
  <si>
    <t>سهام طقيقة</t>
  </si>
  <si>
    <t>عرفان ورور</t>
  </si>
  <si>
    <t>محمد الحبل</t>
  </si>
  <si>
    <t>محمد الحسن البغا</t>
  </si>
  <si>
    <t>محمد حموش</t>
  </si>
  <si>
    <t>منذر رباح</t>
  </si>
  <si>
    <t>علاء شحاده</t>
  </si>
  <si>
    <t>مجبل</t>
  </si>
  <si>
    <t>احمد الحسوني</t>
  </si>
  <si>
    <t>هدى عثمان</t>
  </si>
  <si>
    <t>الظاهرية</t>
  </si>
  <si>
    <t>باسل شهيب</t>
  </si>
  <si>
    <t xml:space="preserve">محمد رشيد </t>
  </si>
  <si>
    <t>نمر ديب</t>
  </si>
  <si>
    <t>ماريا</t>
  </si>
  <si>
    <t>دنيا السيروان</t>
  </si>
  <si>
    <t>انس بيرقدار</t>
  </si>
  <si>
    <t>أحمد نبيل</t>
  </si>
  <si>
    <t>حسن جعفر</t>
  </si>
  <si>
    <t>عين سليمو</t>
  </si>
  <si>
    <t>ابتسام مصطفى</t>
  </si>
  <si>
    <t>احلام الاشقر</t>
  </si>
  <si>
    <t>احلام الصفوري</t>
  </si>
  <si>
    <t>احمد اليوسف</t>
  </si>
  <si>
    <t>قرين</t>
  </si>
  <si>
    <t>احمد سعد</t>
  </si>
  <si>
    <t xml:space="preserve">سليمانية </t>
  </si>
  <si>
    <t>اسراء الخن</t>
  </si>
  <si>
    <t>اسراء نزال</t>
  </si>
  <si>
    <t>الورود خطيب</t>
  </si>
  <si>
    <t>معارة الارتيق</t>
  </si>
  <si>
    <t>اليس الحمد</t>
  </si>
  <si>
    <t>امل الناصر</t>
  </si>
  <si>
    <t>معشوق</t>
  </si>
  <si>
    <t>امنه المصري</t>
  </si>
  <si>
    <t>انسام الحسين</t>
  </si>
  <si>
    <t>أيوب</t>
  </si>
  <si>
    <t>ايات المؤذن</t>
  </si>
  <si>
    <t>زينب السيد</t>
  </si>
  <si>
    <t>ايفلين سلمون</t>
  </si>
  <si>
    <t>نيصاف</t>
  </si>
  <si>
    <t>ايمان مراد</t>
  </si>
  <si>
    <t>ايوب اسماعيل</t>
  </si>
  <si>
    <t>عيدي</t>
  </si>
  <si>
    <t>أسامه اتمت</t>
  </si>
  <si>
    <t>أماني الراعي</t>
  </si>
  <si>
    <t>أمل ناصر</t>
  </si>
  <si>
    <t>حربنوش</t>
  </si>
  <si>
    <t>آلاء عويتي</t>
  </si>
  <si>
    <t>دير ماكر</t>
  </si>
  <si>
    <t>آيه حمزه</t>
  </si>
  <si>
    <t>بدر الدين الاخرس</t>
  </si>
  <si>
    <t>بسام اشريفة</t>
  </si>
  <si>
    <t>بشار اسعد</t>
  </si>
  <si>
    <t>بشرى القصير</t>
  </si>
  <si>
    <t>بشرى عنوز</t>
  </si>
  <si>
    <t>بيان كيوان</t>
  </si>
  <si>
    <t>بيداء الحمود</t>
  </si>
  <si>
    <t>تامر صالح</t>
  </si>
  <si>
    <t>ثناء الحسين</t>
  </si>
  <si>
    <t>ام الطيور</t>
  </si>
  <si>
    <t>جميلة سكريه</t>
  </si>
  <si>
    <t>جواهر الجمعه</t>
  </si>
  <si>
    <t>حسام الأحمد</t>
  </si>
  <si>
    <t>حسين الصوص</t>
  </si>
  <si>
    <t>علي رضا</t>
  </si>
  <si>
    <t>حسين محي الدين</t>
  </si>
  <si>
    <t>حنين ديوب</t>
  </si>
  <si>
    <t>قديمسيه</t>
  </si>
  <si>
    <t>خالد خيرالدين</t>
  </si>
  <si>
    <t>خديجه حليمه</t>
  </si>
  <si>
    <t>خلود الغاوي</t>
  </si>
  <si>
    <t>ديانا عامر</t>
  </si>
  <si>
    <t>مشيره</t>
  </si>
  <si>
    <t>ديانه الصمادي</t>
  </si>
  <si>
    <t>ديما الملقي</t>
  </si>
  <si>
    <t>رازه صالح</t>
  </si>
  <si>
    <t>راما الهبول</t>
  </si>
  <si>
    <t>رامز غريب</t>
  </si>
  <si>
    <t>محرز</t>
  </si>
  <si>
    <t>رامي الياسين</t>
  </si>
  <si>
    <t>رامي غانم</t>
  </si>
  <si>
    <t>راميا الاشقر</t>
  </si>
  <si>
    <t>رالدا</t>
  </si>
  <si>
    <t>رانية البني</t>
  </si>
  <si>
    <t>سهاد الأحمر</t>
  </si>
  <si>
    <t>ربال ديب</t>
  </si>
  <si>
    <t>حبرون</t>
  </si>
  <si>
    <t>ربى الطواشي</t>
  </si>
  <si>
    <t>رزان زرقه</t>
  </si>
  <si>
    <t>رزان ياسين</t>
  </si>
  <si>
    <t>رشا المفلح</t>
  </si>
  <si>
    <t>رشا بدر</t>
  </si>
  <si>
    <t>رنا العثمان</t>
  </si>
  <si>
    <t>رنا المحضر</t>
  </si>
  <si>
    <t>رنا كيوان</t>
  </si>
  <si>
    <t>رنيم جبولي</t>
  </si>
  <si>
    <t>رنين يبرودي</t>
  </si>
  <si>
    <t>رهام السلطي</t>
  </si>
  <si>
    <t>رشيق</t>
  </si>
  <si>
    <t>رهام مستوكرديه</t>
  </si>
  <si>
    <t>رهام نكد</t>
  </si>
  <si>
    <t>متروك</t>
  </si>
  <si>
    <t>روان البريجاوي</t>
  </si>
  <si>
    <t>روان الشديدي</t>
  </si>
  <si>
    <t>روان طراف</t>
  </si>
  <si>
    <t>رويدا عطابه</t>
  </si>
  <si>
    <t>نزيرة</t>
  </si>
  <si>
    <t>ريم السليمان</t>
  </si>
  <si>
    <t>ريما ماشفج</t>
  </si>
  <si>
    <t>ريمه ابوفراج</t>
  </si>
  <si>
    <t>زكيه صالح</t>
  </si>
  <si>
    <t>زكيه كسر</t>
  </si>
  <si>
    <t>زياد الصفدي</t>
  </si>
  <si>
    <t>زينب النعسان</t>
  </si>
  <si>
    <t>زينه الكوكي</t>
  </si>
  <si>
    <t>سالي عرمان</t>
  </si>
  <si>
    <t>سامر عزيمة</t>
  </si>
  <si>
    <t>سامية بكار</t>
  </si>
  <si>
    <t>سراب محفوض</t>
  </si>
  <si>
    <t>الكامليه</t>
  </si>
  <si>
    <t>سلمان زعرور</t>
  </si>
  <si>
    <t>سليمان خليل</t>
  </si>
  <si>
    <t>سماح نوح</t>
  </si>
  <si>
    <t>ناجله</t>
  </si>
  <si>
    <t>سمر فنده</t>
  </si>
  <si>
    <t>سناء البيطار</t>
  </si>
  <si>
    <t>سهاد كيوان</t>
  </si>
  <si>
    <t>مياماس</t>
  </si>
  <si>
    <t>سوزان رحال</t>
  </si>
  <si>
    <t xml:space="preserve">جباتا الخشب </t>
  </si>
  <si>
    <t>سومر شاهين</t>
  </si>
  <si>
    <t>سيمون العكاري</t>
  </si>
  <si>
    <t>شادي البصار</t>
  </si>
  <si>
    <t>شذا السحلي</t>
  </si>
  <si>
    <t>شهزر الأديب</t>
  </si>
  <si>
    <t>صهيب</t>
  </si>
  <si>
    <t>صفاء بدور</t>
  </si>
  <si>
    <t>صفاء جركس</t>
  </si>
  <si>
    <t>صفاء كنعان</t>
  </si>
  <si>
    <t>طه الطحان</t>
  </si>
  <si>
    <t>عبدالرزاق فناش العمر</t>
  </si>
  <si>
    <t>عبير السيداحمد</t>
  </si>
  <si>
    <t>عبير خضير</t>
  </si>
  <si>
    <t>اوصاف</t>
  </si>
  <si>
    <t>عصام علي</t>
  </si>
  <si>
    <t>تالين</t>
  </si>
  <si>
    <t>عفراء كنوني عمروش</t>
  </si>
  <si>
    <t>علاء محفوظ</t>
  </si>
  <si>
    <t>ميار</t>
  </si>
  <si>
    <t>علي دو</t>
  </si>
  <si>
    <t>غرام ابراهيم</t>
  </si>
  <si>
    <t>موسى الحوله</t>
  </si>
  <si>
    <t>غزل العكش</t>
  </si>
  <si>
    <t>غصون منون</t>
  </si>
  <si>
    <t>عفيفه</t>
  </si>
  <si>
    <t>روضة الوعر</t>
  </si>
  <si>
    <t>فاتنه الراعي</t>
  </si>
  <si>
    <t>فادي فاخره</t>
  </si>
  <si>
    <t>فاطمه ابراهيم</t>
  </si>
  <si>
    <t>فايز ناصر</t>
  </si>
  <si>
    <t>فراس الحميدي</t>
  </si>
  <si>
    <t>رقيبه</t>
  </si>
  <si>
    <t>فرج الشيخ احمد</t>
  </si>
  <si>
    <t>فهميه كلاليب العشابي</t>
  </si>
  <si>
    <t>فوزيه خانم كبتول</t>
  </si>
  <si>
    <t>قمر الزيبق</t>
  </si>
  <si>
    <t>قمر دوابي</t>
  </si>
  <si>
    <t>همام</t>
  </si>
  <si>
    <t>كرم عبدالكريم</t>
  </si>
  <si>
    <t>كنده يوسف</t>
  </si>
  <si>
    <t>كوثر حسين</t>
  </si>
  <si>
    <t>كوكب الخلف</t>
  </si>
  <si>
    <t>لما اسماعيل</t>
  </si>
  <si>
    <t>لوسي الحاج علي</t>
  </si>
  <si>
    <t>ليالي خليل</t>
  </si>
  <si>
    <t>لينا محمود</t>
  </si>
  <si>
    <t>ماهر الدنف</t>
  </si>
  <si>
    <t>عبدالمطلب</t>
  </si>
  <si>
    <t>ماهر بعيون</t>
  </si>
  <si>
    <t>ماهر منافيخي</t>
  </si>
  <si>
    <t>احمدعدنان</t>
  </si>
  <si>
    <t>مايا ياسين</t>
  </si>
  <si>
    <t>مجتبى الخضر</t>
  </si>
  <si>
    <t>محمد الخليفه</t>
  </si>
  <si>
    <t>محمد حجازي خلف</t>
  </si>
  <si>
    <t>محمد زعبوط</t>
  </si>
  <si>
    <t>محمد عبدو دانية</t>
  </si>
  <si>
    <t>محمد هزاع</t>
  </si>
  <si>
    <t>محمد عزوز</t>
  </si>
  <si>
    <t>المنطار</t>
  </si>
  <si>
    <t>محمد قرش</t>
  </si>
  <si>
    <t>محمدعرب العبدالله</t>
  </si>
  <si>
    <t>محمدعلي الحمصي</t>
  </si>
  <si>
    <t>محمدمحروس اليسقي</t>
  </si>
  <si>
    <t>محمود المشيعل</t>
  </si>
  <si>
    <t>سعيفان</t>
  </si>
  <si>
    <t>عقيلة</t>
  </si>
  <si>
    <t>غديرالبستان</t>
  </si>
  <si>
    <t>مرام محمد</t>
  </si>
  <si>
    <t>مرام مربية</t>
  </si>
  <si>
    <t>مران اوشر</t>
  </si>
  <si>
    <t>مرح حسون</t>
  </si>
  <si>
    <t>مروه السيوري</t>
  </si>
  <si>
    <t>مريم القواريط</t>
  </si>
  <si>
    <t>مصطفى القاسم</t>
  </si>
  <si>
    <t>مفضل يونس</t>
  </si>
  <si>
    <t>مناس علوش</t>
  </si>
  <si>
    <t xml:space="preserve">رحيبه </t>
  </si>
  <si>
    <t>منتهى صبري</t>
  </si>
  <si>
    <t>عبدالباقي</t>
  </si>
  <si>
    <t>لمعه</t>
  </si>
  <si>
    <t>هلالية</t>
  </si>
  <si>
    <t>ميادة شلهوم</t>
  </si>
  <si>
    <t>منه</t>
  </si>
  <si>
    <t>ميساء عدره</t>
  </si>
  <si>
    <t>نادين شعبان</t>
  </si>
  <si>
    <t>نارت سطاس</t>
  </si>
  <si>
    <t>بيبرس</t>
  </si>
  <si>
    <t>نجلاء فرج</t>
  </si>
  <si>
    <t>نداء السمان</t>
  </si>
  <si>
    <t xml:space="preserve">شام </t>
  </si>
  <si>
    <t>ندى الحمزاوي</t>
  </si>
  <si>
    <t>ندى بعبع</t>
  </si>
  <si>
    <t>نسرين الرومللي</t>
  </si>
  <si>
    <t>نسرين هيفا</t>
  </si>
  <si>
    <t>نور الهدى حمزه</t>
  </si>
  <si>
    <t>نور عبد المالك</t>
  </si>
  <si>
    <t>نورالهدى حيدر</t>
  </si>
  <si>
    <t>نوره صبح</t>
  </si>
  <si>
    <t>هبة عوض</t>
  </si>
  <si>
    <t>هبةالله حسين</t>
  </si>
  <si>
    <t>هبه الحسن</t>
  </si>
  <si>
    <t>هدى حماد</t>
  </si>
  <si>
    <t>هناء الحمودالعبيد</t>
  </si>
  <si>
    <t>سوادي</t>
  </si>
  <si>
    <t>هند حسين</t>
  </si>
  <si>
    <t>هيسم هنيدي</t>
  </si>
  <si>
    <t>هيلين شيخ موسى</t>
  </si>
  <si>
    <t>وجيه الفضيل</t>
  </si>
  <si>
    <t>عدوان</t>
  </si>
  <si>
    <t>وسام حسن</t>
  </si>
  <si>
    <t>ولاء الدرويش</t>
  </si>
  <si>
    <t>باب الطاقة</t>
  </si>
  <si>
    <t>وليم جوني</t>
  </si>
  <si>
    <t>ياسر ناصر</t>
  </si>
  <si>
    <t>طلاع</t>
  </si>
  <si>
    <t>ياسمين موهباني</t>
  </si>
  <si>
    <t>يزيد كحيل</t>
  </si>
  <si>
    <t>يسرى علي</t>
  </si>
  <si>
    <t>ايمان المغتري</t>
  </si>
  <si>
    <t>المزريب</t>
  </si>
  <si>
    <t>أكارم عساف</t>
  </si>
  <si>
    <t>بهجة</t>
  </si>
  <si>
    <t>آلان الكركوتلي</t>
  </si>
  <si>
    <t>تاج الخطيب</t>
  </si>
  <si>
    <t>حسان زنبق</t>
  </si>
  <si>
    <t>رهف جلول</t>
  </si>
  <si>
    <t>ريما الزبدي</t>
  </si>
  <si>
    <t>سامر المدني</t>
  </si>
  <si>
    <t>الاء</t>
  </si>
  <si>
    <t>سيزار الحسين</t>
  </si>
  <si>
    <t>شريفه ديوب</t>
  </si>
  <si>
    <t>نوار</t>
  </si>
  <si>
    <t>الحارة القبلية</t>
  </si>
  <si>
    <t>علي الجوجي</t>
  </si>
  <si>
    <t>حطيبه</t>
  </si>
  <si>
    <t>فاتن النقار</t>
  </si>
  <si>
    <t>محمد بديع الخياط</t>
  </si>
  <si>
    <t>محمد صبحي القاضي</t>
  </si>
  <si>
    <t>محمد ماهر المنقل</t>
  </si>
  <si>
    <t>محمد غيث بكور</t>
  </si>
  <si>
    <t>هريرة</t>
  </si>
  <si>
    <t>نهى النجيب</t>
  </si>
  <si>
    <t>نور الكبيري</t>
  </si>
  <si>
    <t>مساكن برزه</t>
  </si>
  <si>
    <t>ولاء حسن</t>
  </si>
  <si>
    <t>يامن عياش</t>
  </si>
  <si>
    <t>يحيى شدود</t>
  </si>
  <si>
    <t>يحيى مهنا</t>
  </si>
  <si>
    <t>احمد التركماني</t>
  </si>
  <si>
    <t>احمد الخباز</t>
  </si>
  <si>
    <t>اكرم حبش</t>
  </si>
  <si>
    <t>الاء الخطيب</t>
  </si>
  <si>
    <t>امل عجاج</t>
  </si>
  <si>
    <t>آيه الشيخ علي</t>
  </si>
  <si>
    <t>رهام المشرف</t>
  </si>
  <si>
    <t>كنان خراطه</t>
  </si>
  <si>
    <t>محمد الاحمر</t>
  </si>
  <si>
    <t>مراد شدود</t>
  </si>
  <si>
    <t>نور الدين رجب</t>
  </si>
  <si>
    <t>نور الدين عزيزيه</t>
  </si>
  <si>
    <t>بتول سرميني</t>
  </si>
  <si>
    <t>علي نور الدين</t>
  </si>
  <si>
    <t>حطانيه</t>
  </si>
  <si>
    <t>محمد رضوان السويداني</t>
  </si>
  <si>
    <t>وضاح الحسين النايف</t>
  </si>
  <si>
    <t>سيناء</t>
  </si>
  <si>
    <t>احمد خاروفه</t>
  </si>
  <si>
    <t>معاره الاتارب</t>
  </si>
  <si>
    <t>غصون رفاعي</t>
  </si>
  <si>
    <t>ريم باقي</t>
  </si>
  <si>
    <t>رأفت الجباعي</t>
  </si>
  <si>
    <t>نائلة الطويل</t>
  </si>
  <si>
    <t>هندية</t>
  </si>
  <si>
    <t xml:space="preserve">اميرة خلوف </t>
  </si>
  <si>
    <t xml:space="preserve">فخريه </t>
  </si>
  <si>
    <t xml:space="preserve">بيان كلثوم </t>
  </si>
  <si>
    <t xml:space="preserve">ساره الفرخ </t>
  </si>
  <si>
    <t>هدى جيرودي</t>
  </si>
  <si>
    <t>المجوي</t>
  </si>
  <si>
    <t xml:space="preserve">تهاني سقور </t>
  </si>
  <si>
    <t>سرسكيه</t>
  </si>
  <si>
    <t xml:space="preserve">ديالا الجراح </t>
  </si>
  <si>
    <t xml:space="preserve">منذر </t>
  </si>
  <si>
    <t xml:space="preserve">عبد العزيز الخليل </t>
  </si>
  <si>
    <t xml:space="preserve">محمد اياد الموصللي </t>
  </si>
  <si>
    <t xml:space="preserve">نور الهدى المشوط </t>
  </si>
  <si>
    <t xml:space="preserve">اماني </t>
  </si>
  <si>
    <t xml:space="preserve">ايهم عزيمه </t>
  </si>
  <si>
    <t xml:space="preserve">سماح </t>
  </si>
  <si>
    <t xml:space="preserve">بشائر التركاوي </t>
  </si>
  <si>
    <t xml:space="preserve">تمام </t>
  </si>
  <si>
    <t xml:space="preserve">روعة </t>
  </si>
  <si>
    <t xml:space="preserve">محمد سعيد البيرقدار </t>
  </si>
  <si>
    <t xml:space="preserve">عمار </t>
  </si>
  <si>
    <t xml:space="preserve">لينه </t>
  </si>
  <si>
    <t xml:space="preserve">ملك النقري </t>
  </si>
  <si>
    <t xml:space="preserve">فهيم </t>
  </si>
  <si>
    <t xml:space="preserve">كريمه </t>
  </si>
  <si>
    <t>رام العنز</t>
  </si>
  <si>
    <t xml:space="preserve">نقولا بدر </t>
  </si>
  <si>
    <t xml:space="preserve">راغدة </t>
  </si>
  <si>
    <t xml:space="preserve">النزهة </t>
  </si>
  <si>
    <t xml:space="preserve">ندى الساجر </t>
  </si>
  <si>
    <t>هره</t>
  </si>
  <si>
    <t>الانبار</t>
  </si>
  <si>
    <t>فداء المحمد</t>
  </si>
  <si>
    <t>ديالا الحكيم</t>
  </si>
  <si>
    <t>سلفانا نحيلي</t>
  </si>
  <si>
    <t>احمد الناطور</t>
  </si>
  <si>
    <t>مهند علي</t>
  </si>
  <si>
    <t>فؤاد بوز</t>
  </si>
  <si>
    <t>ربيع صقر</t>
  </si>
  <si>
    <t>احمد القدسي</t>
  </si>
  <si>
    <t>تمام عيسى</t>
  </si>
  <si>
    <t>عبير مكارم</t>
  </si>
  <si>
    <t>عطا الفارس</t>
  </si>
  <si>
    <t>فضة أبو سرحان</t>
  </si>
  <si>
    <t>قصي اسكندراني</t>
  </si>
  <si>
    <t>شذى الحصني</t>
  </si>
  <si>
    <t>مصطفى جنيد</t>
  </si>
  <si>
    <t>وعد الضيا</t>
  </si>
  <si>
    <t>عبد الله زهوه</t>
  </si>
  <si>
    <t>وصفه</t>
  </si>
  <si>
    <t>موثبين</t>
  </si>
  <si>
    <t>ولاء الجاسم</t>
  </si>
  <si>
    <t>حمزه الشمايله</t>
  </si>
  <si>
    <t>الزرقاء</t>
  </si>
  <si>
    <t>رنا خرمه</t>
  </si>
  <si>
    <t>زياد اسبر</t>
  </si>
  <si>
    <t>سليمان احمد</t>
  </si>
  <si>
    <t>جمانا عدره</t>
  </si>
  <si>
    <t>احمد العميان</t>
  </si>
  <si>
    <t>اماني الزيلع</t>
  </si>
  <si>
    <t>عبد العزيز الرداد</t>
  </si>
  <si>
    <t>غايده</t>
  </si>
  <si>
    <t>الكالطه</t>
  </si>
  <si>
    <t>عبد الغني حموده</t>
  </si>
  <si>
    <t>عاطفة</t>
  </si>
  <si>
    <t>عمر روميه</t>
  </si>
  <si>
    <t>قاسم الصيص</t>
  </si>
  <si>
    <t>محمد حاكمه</t>
  </si>
  <si>
    <t>مرهف المصطفى</t>
  </si>
  <si>
    <t>تيزين</t>
  </si>
  <si>
    <t>هنادا دندش</t>
  </si>
  <si>
    <t>رسيم</t>
  </si>
  <si>
    <t>يمان السعيد الخلف</t>
  </si>
  <si>
    <t>نجوا</t>
  </si>
  <si>
    <t>فداء الحبالتي</t>
  </si>
  <si>
    <t>هاله جراح</t>
  </si>
  <si>
    <t>وسام اللحام</t>
  </si>
  <si>
    <t>احمد كوسه</t>
  </si>
  <si>
    <t>زين العابدين البرباري</t>
  </si>
  <si>
    <t>نداء جوهر</t>
  </si>
  <si>
    <t>افلين شقير</t>
  </si>
  <si>
    <t xml:space="preserve">ام رواق </t>
  </si>
  <si>
    <t>ايناس كيلاني</t>
  </si>
  <si>
    <t>عربي</t>
  </si>
  <si>
    <t>لما دوفش</t>
  </si>
  <si>
    <t>محمد سمور</t>
  </si>
  <si>
    <t>ناصر شيحا</t>
  </si>
  <si>
    <t xml:space="preserve">يحيى </t>
  </si>
  <si>
    <t xml:space="preserve">زينات </t>
  </si>
  <si>
    <t>محمد فوزي ليلا</t>
  </si>
  <si>
    <t>اسراء نابوش</t>
  </si>
  <si>
    <t>عمار يوسف</t>
  </si>
  <si>
    <t>الاء حبش</t>
  </si>
  <si>
    <t>ديما الكفري</t>
  </si>
  <si>
    <t>ايهم السوسي</t>
  </si>
  <si>
    <t>عماد قباط الشهابي</t>
  </si>
  <si>
    <t>فادي المحمد</t>
  </si>
  <si>
    <t>كوثر محمد</t>
  </si>
  <si>
    <t>فاطمه شاهين</t>
  </si>
  <si>
    <t>دانه الدليل</t>
  </si>
  <si>
    <t>ادهم كاسوحه</t>
  </si>
  <si>
    <t>وسيم القصيباتي</t>
  </si>
  <si>
    <t>ثريا كنينه</t>
  </si>
  <si>
    <t>ديانا زعرور</t>
  </si>
  <si>
    <t>عبير قريش</t>
  </si>
  <si>
    <t>علاء رستم</t>
  </si>
  <si>
    <t>ابراهيم علي</t>
  </si>
  <si>
    <t>رؤى داود</t>
  </si>
  <si>
    <t>حنين فروج</t>
  </si>
  <si>
    <t>عزيزه عبد العال</t>
  </si>
  <si>
    <t>ريم الاطرش</t>
  </si>
  <si>
    <t>نور الهدى شباط</t>
  </si>
  <si>
    <t>بيان راشد</t>
  </si>
  <si>
    <t>امبره</t>
  </si>
  <si>
    <t>ابراهيم حامض</t>
  </si>
  <si>
    <t>احمد السماره</t>
  </si>
  <si>
    <t>احمد غصن</t>
  </si>
  <si>
    <t>المى سلهب</t>
  </si>
  <si>
    <t>انصاف شيحة</t>
  </si>
  <si>
    <t>قلمون</t>
  </si>
  <si>
    <t>ايناس العدوج</t>
  </si>
  <si>
    <t>ايناس فاطمه</t>
  </si>
  <si>
    <t>جمال حسن</t>
  </si>
  <si>
    <t>حبيب سليمان</t>
  </si>
  <si>
    <t>رنا رشيد</t>
  </si>
  <si>
    <t>رنيم دعبول</t>
  </si>
  <si>
    <t>رواد الزير</t>
  </si>
  <si>
    <t>رولى عكش</t>
  </si>
  <si>
    <t>سماح حطيني</t>
  </si>
  <si>
    <t>برموك</t>
  </si>
  <si>
    <t>سها خليفة</t>
  </si>
  <si>
    <t>سهاد صافي</t>
  </si>
  <si>
    <t>فهدي</t>
  </si>
  <si>
    <t>عروه كيوان</t>
  </si>
  <si>
    <t>عمر فاروسي</t>
  </si>
  <si>
    <t>غدير زلفو</t>
  </si>
  <si>
    <t>فادي الصباح</t>
  </si>
  <si>
    <t>لين شبيرو</t>
  </si>
  <si>
    <t>مجد العمادي</t>
  </si>
  <si>
    <t>محمد خير هزاع</t>
  </si>
  <si>
    <t>محمد قزيز</t>
  </si>
  <si>
    <t>محمد قسوم</t>
  </si>
  <si>
    <t>مرح عثمان</t>
  </si>
  <si>
    <t>احمد البدوي</t>
  </si>
  <si>
    <t>مصعب الحمدان</t>
  </si>
  <si>
    <t>ناجي قسام</t>
  </si>
  <si>
    <t>نور بكر</t>
  </si>
  <si>
    <t>نور كيوان</t>
  </si>
  <si>
    <t>هبه خان شيخون</t>
  </si>
  <si>
    <t>يوسف ياسين</t>
  </si>
  <si>
    <t>نور العبد الله العبد الرحمن</t>
  </si>
  <si>
    <t>ماريه الحجار</t>
  </si>
  <si>
    <t>مجدولين مصطفى</t>
  </si>
  <si>
    <t>محمد القصير</t>
  </si>
  <si>
    <t>معاذ الحمصي</t>
  </si>
  <si>
    <t>محمود سروجي</t>
  </si>
  <si>
    <t xml:space="preserve">محمد سليم </t>
  </si>
  <si>
    <t>عزت قاضي امين</t>
  </si>
  <si>
    <t>خالد عكاشه</t>
  </si>
  <si>
    <t>اسماء الدمشقي</t>
  </si>
  <si>
    <t>امير جاويش</t>
  </si>
  <si>
    <t>اميره الباشا</t>
  </si>
  <si>
    <t>بدور العلي</t>
  </si>
  <si>
    <t>الطيانة</t>
  </si>
  <si>
    <t>جمال الهنيدي</t>
  </si>
  <si>
    <t xml:space="preserve">رشيد </t>
  </si>
  <si>
    <t>جهان كلا</t>
  </si>
  <si>
    <t>الماريه</t>
  </si>
  <si>
    <t>حمزه الدبس</t>
  </si>
  <si>
    <t>حمزه فواز</t>
  </si>
  <si>
    <t>جرماتي</t>
  </si>
  <si>
    <t>خالد بدير</t>
  </si>
  <si>
    <t>ديالا مهره</t>
  </si>
  <si>
    <t>راما الحلبي</t>
  </si>
  <si>
    <t>ربيع سليمان</t>
  </si>
  <si>
    <t>رغده الحجي</t>
  </si>
  <si>
    <t>ميثة</t>
  </si>
  <si>
    <t>الكوم</t>
  </si>
  <si>
    <t>رنا ونوس</t>
  </si>
  <si>
    <t>رنيم ضاهر</t>
  </si>
  <si>
    <t>ريم اومري</t>
  </si>
  <si>
    <t>زيد هلال</t>
  </si>
  <si>
    <t>سعد الدين سلامه</t>
  </si>
  <si>
    <t>نديده</t>
  </si>
  <si>
    <t xml:space="preserve">جباب </t>
  </si>
  <si>
    <t>طارق النعسان</t>
  </si>
  <si>
    <t>عائشه سرجاوي</t>
  </si>
  <si>
    <t>كفرحايا</t>
  </si>
  <si>
    <t>عبد الله ابو هلال</t>
  </si>
  <si>
    <t>عبد الهادي ياسين</t>
  </si>
  <si>
    <t>عمار هناوي</t>
  </si>
  <si>
    <t>غفران الطويل</t>
  </si>
  <si>
    <t>محمد عبد الكريم</t>
  </si>
  <si>
    <t>فاطمه ذيب</t>
  </si>
  <si>
    <t>رباب</t>
  </si>
  <si>
    <t>قيس طه</t>
  </si>
  <si>
    <t>لانا بيروتي</t>
  </si>
  <si>
    <t>لينا كلثوم</t>
  </si>
  <si>
    <t>مجد الزعبي</t>
  </si>
  <si>
    <t>يبرد</t>
  </si>
  <si>
    <t>محمد رامز سبيناتي</t>
  </si>
  <si>
    <t>محمد محفوظ</t>
  </si>
  <si>
    <t>مروه الغصين</t>
  </si>
  <si>
    <t>مقداد فياض</t>
  </si>
  <si>
    <t>مؤيد عوض</t>
  </si>
  <si>
    <t xml:space="preserve">الروضة </t>
  </si>
  <si>
    <t>نجلاء عجي</t>
  </si>
  <si>
    <t>نجم الدين العبيد</t>
  </si>
  <si>
    <t>نيفين الهرن</t>
  </si>
  <si>
    <t>هاديه الذياب</t>
  </si>
  <si>
    <t>هبه زبيدي</t>
  </si>
  <si>
    <t>هديل الجباعي</t>
  </si>
  <si>
    <t>هديل غرز الدين</t>
  </si>
  <si>
    <t>هنادي محمد</t>
  </si>
  <si>
    <t>ورده الابراهيم</t>
  </si>
  <si>
    <t xml:space="preserve">دروشا </t>
  </si>
  <si>
    <t>وعد ابو صالحه</t>
  </si>
  <si>
    <t>تبارك دلة</t>
  </si>
  <si>
    <t>جمعه الشتيوي</t>
  </si>
  <si>
    <t>مرزوق</t>
  </si>
  <si>
    <t>البحدليه</t>
  </si>
  <si>
    <t>عمر الحسون</t>
  </si>
  <si>
    <t>محمد فراس حمود</t>
  </si>
  <si>
    <t>ناهد الحمد</t>
  </si>
  <si>
    <t>هبه شحاده</t>
  </si>
  <si>
    <t>الصور</t>
  </si>
  <si>
    <t>وسام ابراهيم اغا</t>
  </si>
  <si>
    <t>بهاء ابو ذياب</t>
  </si>
  <si>
    <t>خالد خير الدين</t>
  </si>
  <si>
    <t>عبادة طقش</t>
  </si>
  <si>
    <t>ترمالين</t>
  </si>
  <si>
    <t>عبد الكريم العلي</t>
  </si>
  <si>
    <t>ندى الحنش</t>
  </si>
  <si>
    <t>نزار حسن</t>
  </si>
  <si>
    <t>طرطرس</t>
  </si>
  <si>
    <t>غاده الصارم</t>
  </si>
  <si>
    <t>الكرامة</t>
  </si>
  <si>
    <t>الاء الحسن</t>
  </si>
  <si>
    <t>الاء الفهد</t>
  </si>
  <si>
    <t>بشار الحداد</t>
  </si>
  <si>
    <t>تمام حلوم</t>
  </si>
  <si>
    <t>حليم</t>
  </si>
  <si>
    <t>رشا الطراد</t>
  </si>
  <si>
    <t>ريما البني</t>
  </si>
  <si>
    <t>سمير عوده</t>
  </si>
  <si>
    <t>سهى الشحاده</t>
  </si>
  <si>
    <t>عبد الهادي حيدر</t>
  </si>
  <si>
    <t>عقبه ابواللبن</t>
  </si>
  <si>
    <t>ماوية المحمد</t>
  </si>
  <si>
    <t>محمدوليد</t>
  </si>
  <si>
    <t>محمد بالوش</t>
  </si>
  <si>
    <t>مرام شيخاني</t>
  </si>
  <si>
    <t>مضر سميا</t>
  </si>
  <si>
    <t>وسام الحسن</t>
  </si>
  <si>
    <t>ولاء الحموي</t>
  </si>
  <si>
    <t>تلقطا</t>
  </si>
  <si>
    <t>يسرى قوادري</t>
  </si>
  <si>
    <t>سامر صالح</t>
  </si>
  <si>
    <t>ابراهيم العمار</t>
  </si>
  <si>
    <t>اسعد قزح</t>
  </si>
  <si>
    <t>اسما الزعبي</t>
  </si>
  <si>
    <t>ايفانا النجم</t>
  </si>
  <si>
    <t>ايهم اسعد</t>
  </si>
  <si>
    <t>مفيده جدوع</t>
  </si>
  <si>
    <t>حماه المشفى الوطني</t>
  </si>
  <si>
    <t>أيهم محمد</t>
  </si>
  <si>
    <t>آلاء مراد</t>
  </si>
  <si>
    <t>محمدتيسير</t>
  </si>
  <si>
    <t>بشرى الشام</t>
  </si>
  <si>
    <t>فاطم</t>
  </si>
  <si>
    <t>جوى جديد</t>
  </si>
  <si>
    <t>حسام الصالح</t>
  </si>
  <si>
    <t>حسين فروخ</t>
  </si>
  <si>
    <t>حلا العبود</t>
  </si>
  <si>
    <t>مخرم فوقاني</t>
  </si>
  <si>
    <t>خوله نجمه</t>
  </si>
  <si>
    <t>دانيا الطويل</t>
  </si>
  <si>
    <t>دعاء الشوحه</t>
  </si>
  <si>
    <t>محمد اياد</t>
  </si>
  <si>
    <t>دعاء بليش</t>
  </si>
  <si>
    <t>ديما النجار</t>
  </si>
  <si>
    <t>رانيا العكله</t>
  </si>
  <si>
    <t>رزان حوش</t>
  </si>
  <si>
    <t>محمد تحسين</t>
  </si>
  <si>
    <t>رشا سليمان</t>
  </si>
  <si>
    <t>جاهده</t>
  </si>
  <si>
    <t>رهام حمزة</t>
  </si>
  <si>
    <t>رهام كرادو</t>
  </si>
  <si>
    <t>رهام لمع</t>
  </si>
  <si>
    <t>حوى</t>
  </si>
  <si>
    <t>مسلاته ليبيا</t>
  </si>
  <si>
    <t>زينو بشبش</t>
  </si>
  <si>
    <t>ديرعطيه</t>
  </si>
  <si>
    <t>سعد الشحود</t>
  </si>
  <si>
    <t>سعود العمر</t>
  </si>
  <si>
    <t>عوده</t>
  </si>
  <si>
    <t>سلوى صالح</t>
  </si>
  <si>
    <t>سوريه دره</t>
  </si>
  <si>
    <t>عبدالعال عيطة</t>
  </si>
  <si>
    <t>عدنان مرجان</t>
  </si>
  <si>
    <t>عزيزه سعيد</t>
  </si>
  <si>
    <t>روزه المنصور</t>
  </si>
  <si>
    <t>الخنساء</t>
  </si>
  <si>
    <t>علا ونوس</t>
  </si>
  <si>
    <t>علي عليان</t>
  </si>
  <si>
    <t>عماد الدين الميداني</t>
  </si>
  <si>
    <t>عمر نصار</t>
  </si>
  <si>
    <t>عيدة عرعور</t>
  </si>
  <si>
    <t>عيسى السلامة</t>
  </si>
  <si>
    <t>خلفة</t>
  </si>
  <si>
    <t>ضمان</t>
  </si>
  <si>
    <t>غسان مطر</t>
  </si>
  <si>
    <t>القطيلبية</t>
  </si>
  <si>
    <t>فاديا الزعبي</t>
  </si>
  <si>
    <t>فاضل يسوف</t>
  </si>
  <si>
    <t>فاطمه الزهراء الطويل</t>
  </si>
  <si>
    <t>فراس الجوماني</t>
  </si>
  <si>
    <t>قمر مصري</t>
  </si>
  <si>
    <t>لجين الدركون</t>
  </si>
  <si>
    <t>لور برصه</t>
  </si>
  <si>
    <t>روز</t>
  </si>
  <si>
    <t>لؤي رضوان</t>
  </si>
  <si>
    <t>محمد زهير الهابط</t>
  </si>
  <si>
    <t>محمد غسان الزلق</t>
  </si>
  <si>
    <t>محمدعزالدين حصوه</t>
  </si>
  <si>
    <t>مروه ابودرهمين</t>
  </si>
  <si>
    <t>مروه النعسان</t>
  </si>
  <si>
    <t>مريم كسيري</t>
  </si>
  <si>
    <t>نانسي اشقر</t>
  </si>
  <si>
    <t>بطرس جورج</t>
  </si>
  <si>
    <t>نبراس أحمد</t>
  </si>
  <si>
    <t>نور حمدي</t>
  </si>
  <si>
    <t>نورا ناصر</t>
  </si>
  <si>
    <t>نيرمين يوسف</t>
  </si>
  <si>
    <t>هبه البدوي</t>
  </si>
  <si>
    <t>هبه السليمان</t>
  </si>
  <si>
    <t>هبى ابورايد</t>
  </si>
  <si>
    <t>نوفليه</t>
  </si>
  <si>
    <t>هشام عبدالكريم</t>
  </si>
  <si>
    <t>هلا نعيم</t>
  </si>
  <si>
    <t>هيا درويش</t>
  </si>
  <si>
    <t>كرناز</t>
  </si>
  <si>
    <t>وريف خزعل</t>
  </si>
  <si>
    <t>يزن بلال</t>
  </si>
  <si>
    <t>يوسف العيد</t>
  </si>
  <si>
    <t>إثراء شبيب</t>
  </si>
  <si>
    <t>بتول زيادة</t>
  </si>
  <si>
    <t>بهاء الدين محمود</t>
  </si>
  <si>
    <t>جمان مشوح</t>
  </si>
  <si>
    <t>حامد محرز</t>
  </si>
  <si>
    <t>زينة خضيرة</t>
  </si>
  <si>
    <t>سليمان عتال</t>
  </si>
  <si>
    <t>ملك تللو</t>
  </si>
  <si>
    <t>ميسره الشيبي</t>
  </si>
  <si>
    <t>نور الورع</t>
  </si>
  <si>
    <t>نيرمين السعيد</t>
  </si>
  <si>
    <t>محمد وئام درويش</t>
  </si>
  <si>
    <t>رهف البيطار</t>
  </si>
  <si>
    <t>سلهب</t>
  </si>
  <si>
    <t>نور الهدى العسه</t>
  </si>
  <si>
    <t>وسيم كركزتلي</t>
  </si>
  <si>
    <t>زهراء كرمانشاهي نو</t>
  </si>
  <si>
    <t>احمد الكنعان</t>
  </si>
  <si>
    <t>اراء حيدر</t>
  </si>
  <si>
    <t>صعيد</t>
  </si>
  <si>
    <t>اروى الرحيل</t>
  </si>
  <si>
    <t xml:space="preserve">جب الصفا </t>
  </si>
  <si>
    <t>اسامة ديوب</t>
  </si>
  <si>
    <t>عبلا</t>
  </si>
  <si>
    <t>الورديه</t>
  </si>
  <si>
    <t>اسامه النبهان</t>
  </si>
  <si>
    <t>شوكه</t>
  </si>
  <si>
    <t>اكرم العليان</t>
  </si>
  <si>
    <t>داشه</t>
  </si>
  <si>
    <t>الاء سنجاب</t>
  </si>
  <si>
    <t>الاء ملي</t>
  </si>
  <si>
    <t>الهام عبد اللة</t>
  </si>
  <si>
    <t>امجد حسين</t>
  </si>
  <si>
    <t>ميكائيل</t>
  </si>
  <si>
    <t>امل السماعيل</t>
  </si>
  <si>
    <t>فائقة</t>
  </si>
  <si>
    <t xml:space="preserve">دير شميل </t>
  </si>
  <si>
    <t>امنه ادريس</t>
  </si>
  <si>
    <t>امير حكوم</t>
  </si>
  <si>
    <t>امين القنطار</t>
  </si>
  <si>
    <t>انتصار الحموي</t>
  </si>
  <si>
    <t>ايات ديري</t>
  </si>
  <si>
    <t>ايات محمد</t>
  </si>
  <si>
    <t xml:space="preserve">محمد وليد </t>
  </si>
  <si>
    <t>ايمان محسن</t>
  </si>
  <si>
    <t>ايناس قشقو</t>
  </si>
  <si>
    <t>ايهم ديوب</t>
  </si>
  <si>
    <t>باسل زيدو</t>
  </si>
  <si>
    <t>تمينة</t>
  </si>
  <si>
    <t>عين الشمس</t>
  </si>
  <si>
    <t>باسل عبد الله</t>
  </si>
  <si>
    <t>باسل قاسم</t>
  </si>
  <si>
    <t>بثينه عمران</t>
  </si>
  <si>
    <t>الكنيسه</t>
  </si>
  <si>
    <t>بشرى ديب</t>
  </si>
  <si>
    <t>بشرى زريقه</t>
  </si>
  <si>
    <t>بنان الصيداوي</t>
  </si>
  <si>
    <t>تمارا الشوفي</t>
  </si>
  <si>
    <t>ثائر اللطيف</t>
  </si>
  <si>
    <t>جرجس عفيصة</t>
  </si>
  <si>
    <t>جومانه دياب</t>
  </si>
  <si>
    <t>حبيب محمد</t>
  </si>
  <si>
    <t>اللاذقية بعبده</t>
  </si>
  <si>
    <t>حسام رجب</t>
  </si>
  <si>
    <t>حسين ابو شاهين</t>
  </si>
  <si>
    <t>حنان الغوش</t>
  </si>
  <si>
    <t>محمد بدر</t>
  </si>
  <si>
    <t>أشرفية الوادي</t>
  </si>
  <si>
    <t>حنان القطان</t>
  </si>
  <si>
    <t>اكمال</t>
  </si>
  <si>
    <t>الريحان</t>
  </si>
  <si>
    <t>خلود الرفاعي</t>
  </si>
  <si>
    <t>خلود شعبان</t>
  </si>
  <si>
    <t xml:space="preserve">دارين جريدي </t>
  </si>
  <si>
    <t>دعاء الغاوي</t>
  </si>
  <si>
    <t>ديالا حامد</t>
  </si>
  <si>
    <t>راغب معروف</t>
  </si>
  <si>
    <t xml:space="preserve">عوينات </t>
  </si>
  <si>
    <t>ربا اسماعيل</t>
  </si>
  <si>
    <t>ربا السليمان</t>
  </si>
  <si>
    <t>ربى محمد</t>
  </si>
  <si>
    <t>رشا بدران</t>
  </si>
  <si>
    <t>رضا ديب</t>
  </si>
  <si>
    <t>رغد الجوهري</t>
  </si>
  <si>
    <t>دينا</t>
  </si>
  <si>
    <t xml:space="preserve">رغد فهد الحناوي </t>
  </si>
  <si>
    <t xml:space="preserve">ظافر </t>
  </si>
  <si>
    <t xml:space="preserve">عبير </t>
  </si>
  <si>
    <t>رغد وهبه</t>
  </si>
  <si>
    <t>رنا علو</t>
  </si>
  <si>
    <t>رنجس الغش</t>
  </si>
  <si>
    <t>رهام دباس</t>
  </si>
  <si>
    <t>رهف ابو بكر</t>
  </si>
  <si>
    <t>رهف العذبة</t>
  </si>
  <si>
    <t xml:space="preserve">رهف سيد احمد </t>
  </si>
  <si>
    <t xml:space="preserve">سعود </t>
  </si>
  <si>
    <t>روان محسن</t>
  </si>
  <si>
    <t>عاهده</t>
  </si>
  <si>
    <t>رودين شكوه</t>
  </si>
  <si>
    <t>روضة الدبش</t>
  </si>
  <si>
    <t>روعة زريقة</t>
  </si>
  <si>
    <t xml:space="preserve">هاشم </t>
  </si>
  <si>
    <t>رونه عجز</t>
  </si>
  <si>
    <t>ريم تكريتي</t>
  </si>
  <si>
    <t xml:space="preserve">مريمين </t>
  </si>
  <si>
    <t>ريما نقرش</t>
  </si>
  <si>
    <t>ريناز الحداد</t>
  </si>
  <si>
    <t>ساري عيسى</t>
  </si>
  <si>
    <t>كفركمرة</t>
  </si>
  <si>
    <t>سائر علي</t>
  </si>
  <si>
    <t>سعاد اللحام</t>
  </si>
  <si>
    <t xml:space="preserve">سلسبيل الكريم </t>
  </si>
  <si>
    <t>سلمان ربيع</t>
  </si>
  <si>
    <t>ثوثم</t>
  </si>
  <si>
    <t>سلوى الخطيب</t>
  </si>
  <si>
    <t>سهام الاحمد</t>
  </si>
  <si>
    <t>شادي الدره</t>
  </si>
  <si>
    <t>شذى قاسم</t>
  </si>
  <si>
    <t>شيرين عبد الرحمن</t>
  </si>
  <si>
    <t>صفاء الحلبي</t>
  </si>
  <si>
    <t>لاهثه</t>
  </si>
  <si>
    <t>صفاء الساعاتي</t>
  </si>
  <si>
    <t>صفاء سلمان</t>
  </si>
  <si>
    <t>عين الكرم</t>
  </si>
  <si>
    <t>صلاح الدين يوسف</t>
  </si>
  <si>
    <t>ضحى السلمان</t>
  </si>
  <si>
    <t>عامر عبد الله</t>
  </si>
  <si>
    <t>عائشه عيسى</t>
  </si>
  <si>
    <t>عبير الاحمد</t>
  </si>
  <si>
    <t>عبير السعد</t>
  </si>
  <si>
    <t>قطنه</t>
  </si>
  <si>
    <t>عبير درويش</t>
  </si>
  <si>
    <t>علا شحود</t>
  </si>
  <si>
    <t>علا فضه</t>
  </si>
  <si>
    <t>علاء ابو زكي</t>
  </si>
  <si>
    <t>شاهين ابو زكي</t>
  </si>
  <si>
    <t>نجدية ابو راس</t>
  </si>
  <si>
    <t>علاء عبود</t>
  </si>
  <si>
    <t>علي الداهوك</t>
  </si>
  <si>
    <t>علي الشحود</t>
  </si>
  <si>
    <t>عهد الجغامي</t>
  </si>
  <si>
    <t>عيسى عبد الله</t>
  </si>
  <si>
    <t>غانه زويهد</t>
  </si>
  <si>
    <t>غدق صوفاناتي</t>
  </si>
  <si>
    <t>غزل الصغير</t>
  </si>
  <si>
    <t>غصون رمضان</t>
  </si>
  <si>
    <t>غيداء المحمد</t>
  </si>
  <si>
    <t>فاتن غزال</t>
  </si>
  <si>
    <t>فاتن كيوان</t>
  </si>
  <si>
    <t>سهوه الخضر</t>
  </si>
  <si>
    <t>فادي اشقر</t>
  </si>
  <si>
    <t>فاديا حسون</t>
  </si>
  <si>
    <t>جويز</t>
  </si>
  <si>
    <t>فارس نصر</t>
  </si>
  <si>
    <t xml:space="preserve">نجران </t>
  </si>
  <si>
    <t>فاطمه الخضر</t>
  </si>
  <si>
    <t>فاطمه علي</t>
  </si>
  <si>
    <t>دوير بعبده</t>
  </si>
  <si>
    <t>فاطمه نقرش</t>
  </si>
  <si>
    <t>فداء صالح</t>
  </si>
  <si>
    <t>فراس زهر الدين</t>
  </si>
  <si>
    <t>فطوم معاد</t>
  </si>
  <si>
    <t>حميره</t>
  </si>
  <si>
    <t>فؤاد السطم العلي</t>
  </si>
  <si>
    <t>عليوي</t>
  </si>
  <si>
    <t>الحوايج</t>
  </si>
  <si>
    <t>كاترين حسن</t>
  </si>
  <si>
    <t>كاترين عساف</t>
  </si>
  <si>
    <t>كفاح زين الدين</t>
  </si>
  <si>
    <t>لبانة عدس</t>
  </si>
  <si>
    <t>لطيفه الخراط</t>
  </si>
  <si>
    <t>لقاء صقر</t>
  </si>
  <si>
    <t>لورا احمد</t>
  </si>
  <si>
    <t>لؤي الحسن</t>
  </si>
  <si>
    <t>مزنه</t>
  </si>
  <si>
    <t>الموعه</t>
  </si>
  <si>
    <t>لينا فطوم</t>
  </si>
  <si>
    <t>ماجده ابراهيم</t>
  </si>
  <si>
    <t>ماري محمد</t>
  </si>
  <si>
    <t>محمد الاسماعيل</t>
  </si>
  <si>
    <t>محمد الندى</t>
  </si>
  <si>
    <t>هيلة</t>
  </si>
  <si>
    <t>سويسة</t>
  </si>
  <si>
    <t>محمد رامز القهوجي</t>
  </si>
  <si>
    <t xml:space="preserve">محمد بشار </t>
  </si>
  <si>
    <t>محمود طه</t>
  </si>
  <si>
    <t>السلوكيه</t>
  </si>
  <si>
    <t>مرام السوادي</t>
  </si>
  <si>
    <t>سونا</t>
  </si>
  <si>
    <t>مضر برهوم</t>
  </si>
  <si>
    <t>مفيدا</t>
  </si>
  <si>
    <t>ملك عبد القادر</t>
  </si>
  <si>
    <t>عتيبة</t>
  </si>
  <si>
    <t>منال الجلاب</t>
  </si>
  <si>
    <t>منال علوش</t>
  </si>
  <si>
    <t>منتهى سليمان الاشقر</t>
  </si>
  <si>
    <t>منى روميه</t>
  </si>
  <si>
    <t xml:space="preserve">منى يوسف </t>
  </si>
  <si>
    <t>اصيله</t>
  </si>
  <si>
    <t>مها الشوا</t>
  </si>
  <si>
    <t>دوير الشوا</t>
  </si>
  <si>
    <t>مها حمد</t>
  </si>
  <si>
    <t>مها عباس</t>
  </si>
  <si>
    <t>جب رمله</t>
  </si>
  <si>
    <t>مهران عليوي</t>
  </si>
  <si>
    <t>مي دانون</t>
  </si>
  <si>
    <t>مياده الصالح</t>
  </si>
  <si>
    <t>عكرمه</t>
  </si>
  <si>
    <t>المصلخه</t>
  </si>
  <si>
    <t>ميسر السعد</t>
  </si>
  <si>
    <t>ميناس حبيب</t>
  </si>
  <si>
    <t>جدعة</t>
  </si>
  <si>
    <t>نجاح غزال</t>
  </si>
  <si>
    <t>نجد العجي</t>
  </si>
  <si>
    <t>نسرين شوقل</t>
  </si>
  <si>
    <t>نسيم محمد</t>
  </si>
  <si>
    <t xml:space="preserve">باب النور </t>
  </si>
  <si>
    <t>نهله المقداد</t>
  </si>
  <si>
    <t>خان الشيح</t>
  </si>
  <si>
    <t>نهى عوض</t>
  </si>
  <si>
    <t>نور الفندي</t>
  </si>
  <si>
    <t>هبه العبود</t>
  </si>
  <si>
    <t>هبه العذبه</t>
  </si>
  <si>
    <t>هلا الحمصي</t>
  </si>
  <si>
    <t>هنادي السيد</t>
  </si>
  <si>
    <t>والدتهافائزة</t>
  </si>
  <si>
    <t>هيا سعد الدين</t>
  </si>
  <si>
    <t>وفاء الحاج خلوف</t>
  </si>
  <si>
    <t>والدتهافاطمه</t>
  </si>
  <si>
    <t>ولاء الجندي</t>
  </si>
  <si>
    <t>ولاء الصالح</t>
  </si>
  <si>
    <t>مليحه العطش</t>
  </si>
  <si>
    <t>يعرب القباقلي</t>
  </si>
  <si>
    <t>ثوريا</t>
  </si>
  <si>
    <t>يعرب محمد</t>
  </si>
  <si>
    <t>كسرى</t>
  </si>
  <si>
    <t xml:space="preserve">حسن  امون </t>
  </si>
  <si>
    <t>اللاذقية-جبلة</t>
  </si>
  <si>
    <t>ثائر الحاج محمد</t>
  </si>
  <si>
    <t xml:space="preserve">دعاء الخطيب </t>
  </si>
  <si>
    <t xml:space="preserve">صفوات </t>
  </si>
  <si>
    <t xml:space="preserve">دنيا </t>
  </si>
  <si>
    <t xml:space="preserve">علي الرحيه </t>
  </si>
  <si>
    <t>فراس يونس</t>
  </si>
  <si>
    <t xml:space="preserve">صالحة </t>
  </si>
  <si>
    <t>نهلة الاحمد</t>
  </si>
  <si>
    <t>ولاء المصري</t>
  </si>
  <si>
    <t>زياد القاضي</t>
  </si>
  <si>
    <t>جاسم حسين</t>
  </si>
  <si>
    <t>شاه</t>
  </si>
  <si>
    <t xml:space="preserve">شادي عون </t>
  </si>
  <si>
    <t xml:space="preserve">ماري ابو عقل </t>
  </si>
  <si>
    <t>عبد الله حيدر</t>
  </si>
  <si>
    <t xml:space="preserve">حيدر </t>
  </si>
  <si>
    <t xml:space="preserve">ليال البللول </t>
  </si>
  <si>
    <t>لينا فرح</t>
  </si>
  <si>
    <t>محمد اياد مزرزع</t>
  </si>
  <si>
    <t>محمد محفوض</t>
  </si>
  <si>
    <t>لوريس</t>
  </si>
  <si>
    <t>هديل الحلبي</t>
  </si>
  <si>
    <t>نور الهدى عياد</t>
  </si>
  <si>
    <t>احمد نمر</t>
  </si>
  <si>
    <t>محمود حمادة</t>
  </si>
  <si>
    <t>حسن السيد</t>
  </si>
  <si>
    <t>رغدا العيسى</t>
  </si>
  <si>
    <t>هندا</t>
  </si>
  <si>
    <t>علي محمد المشرقي</t>
  </si>
  <si>
    <t>الحسنة</t>
  </si>
  <si>
    <t>سعيد احمد</t>
  </si>
  <si>
    <t>بلسم</t>
  </si>
  <si>
    <t>وفاء احمد</t>
  </si>
  <si>
    <t>طارق علي</t>
  </si>
  <si>
    <t>مجدولين البيضه</t>
  </si>
  <si>
    <t>ساره الباش</t>
  </si>
  <si>
    <t>محمد العكام</t>
  </si>
  <si>
    <t>محمد سعيد حيدر</t>
  </si>
  <si>
    <t>ميزر النعمات النعيمي</t>
  </si>
  <si>
    <t>علاء الدين عيد</t>
  </si>
  <si>
    <t>ديمه الصالح المغير</t>
  </si>
  <si>
    <t>م</t>
  </si>
  <si>
    <t>فصل ثاني 2021-2022</t>
  </si>
  <si>
    <t>فصل أول 2022-2023</t>
  </si>
  <si>
    <t>فصل ثاني 2022-2023</t>
  </si>
  <si>
    <t>DAMASCUS</t>
  </si>
  <si>
    <t>Damascus</t>
  </si>
  <si>
    <t>damas</t>
  </si>
  <si>
    <t xml:space="preserve">DAMASCOUS </t>
  </si>
  <si>
    <t>DAMAS SUBRUB</t>
  </si>
  <si>
    <t>damascous</t>
  </si>
  <si>
    <t>LATTAKIA</t>
  </si>
  <si>
    <t>RIF DAMASCUS</t>
  </si>
  <si>
    <t>NAHLA</t>
  </si>
  <si>
    <t>aldaksha</t>
  </si>
  <si>
    <t xml:space="preserve">RIF DAMASCUS </t>
  </si>
  <si>
    <t>SALAMIAH</t>
  </si>
  <si>
    <t>Dummar</t>
  </si>
  <si>
    <t>في حال وجود أي خطأ البيانات يمكنك التعديل من هنا</t>
  </si>
  <si>
    <t>شريعة</t>
  </si>
  <si>
    <t>الفصل الأول 2022-2023</t>
  </si>
  <si>
    <t>الفصل الثاني 2022-2023</t>
  </si>
  <si>
    <t>الفصل الثاني 2021-2022</t>
  </si>
  <si>
    <t>اعادة ارتباط من 2019-2020</t>
  </si>
  <si>
    <t>مستنفذ بنتيجة امتحانات الفصل الثاني للعام 2022-2023</t>
  </si>
  <si>
    <t>اعادة ارتباط ف2 2021-2022</t>
  </si>
  <si>
    <t>ضعف الرسوم</t>
  </si>
  <si>
    <t>اعادة ارتباط من ف1 2023</t>
  </si>
  <si>
    <t>اعادة ارتباط من ف1 2022-2023</t>
  </si>
  <si>
    <t>اعادة ارتباط ف1 2021-2022</t>
  </si>
  <si>
    <t>اعادة ارتباط من ف2 2020-2021</t>
  </si>
  <si>
    <t>اعادة ارتباط ف1 2023</t>
  </si>
  <si>
    <t>اعادة تسجيل من ف1 2023</t>
  </si>
  <si>
    <t>اعادة ارتباط من ف 1 2021-2022</t>
  </si>
  <si>
    <t>مستنفذ بنتيجة الفصل الثاني للعام 2020-2021</t>
  </si>
  <si>
    <t>مستنفذ بنتيجة الفصل الأول للعام 2021-2022</t>
  </si>
  <si>
    <t>مستنفذ بنتيجة الفصل الأول للعام 2022-2023</t>
  </si>
  <si>
    <t>مستنفذ بنتيجة الفصل الثاني للعام 2021-2022</t>
  </si>
  <si>
    <t>مستنفذ بنتيجة الفصل الاول للعام 2021-2022</t>
  </si>
  <si>
    <t>مستنفذ بنتيجة الفصل الاول 2022-2023</t>
  </si>
  <si>
    <t>اعادة ارتباط الفصل الأول 2022-2023</t>
  </si>
  <si>
    <t>اعادة ارتباط الفصل الأول 2023-2024</t>
  </si>
  <si>
    <t>إعادة ارتباط فصل أول 2023-2024</t>
  </si>
  <si>
    <t>ر</t>
  </si>
  <si>
    <t>رج</t>
  </si>
  <si>
    <t>إعادة تسجيل</t>
  </si>
  <si>
    <t>إعادة تسجيل فصل أول 2023-2024</t>
  </si>
  <si>
    <t>أعادة تسجيل</t>
  </si>
  <si>
    <t>سدره السروجي</t>
  </si>
  <si>
    <t>منهل الخضر</t>
  </si>
  <si>
    <t>شادي اسماعيل</t>
  </si>
  <si>
    <t>أحمد دعبول</t>
  </si>
  <si>
    <t>ديما هيلمية</t>
  </si>
  <si>
    <t>امجد الخطيب</t>
  </si>
  <si>
    <t>باسل الخضر</t>
  </si>
  <si>
    <t>مهند هواش</t>
  </si>
  <si>
    <t>خلدون سلامه</t>
  </si>
  <si>
    <t>صفوح</t>
  </si>
  <si>
    <t>طلال خطيب</t>
  </si>
  <si>
    <t>وائل ياغي</t>
  </si>
  <si>
    <t>ملك طباع</t>
  </si>
  <si>
    <t>حمزه العبد الله</t>
  </si>
  <si>
    <t>باسل الحشيش</t>
  </si>
  <si>
    <t>عيسى النابلسي</t>
  </si>
  <si>
    <t>ادريسي</t>
  </si>
  <si>
    <t>لطيفه بلول</t>
  </si>
  <si>
    <t>محمود صادق</t>
  </si>
  <si>
    <t>محمد صافي</t>
  </si>
  <si>
    <t>مراد الحاج محمد اليونس</t>
  </si>
  <si>
    <t>عامر بشارة</t>
  </si>
  <si>
    <t>شهد الأسعد البكري</t>
  </si>
  <si>
    <t>خالد القصار</t>
  </si>
  <si>
    <t>كرم السلامه</t>
  </si>
  <si>
    <t>خلدون عوض</t>
  </si>
  <si>
    <t>شادي عبد الكريم</t>
  </si>
  <si>
    <t>عبد الباسط النعمات</t>
  </si>
  <si>
    <t>رزم عيسى</t>
  </si>
  <si>
    <t xml:space="preserve">جومانا </t>
  </si>
  <si>
    <t>عبد المنعم الموسى</t>
  </si>
  <si>
    <t>هديه خليل</t>
  </si>
  <si>
    <t>ياسين الطحان</t>
  </si>
  <si>
    <t>طحان</t>
  </si>
  <si>
    <t>نصار عبدو</t>
  </si>
  <si>
    <t>ميادة كركر</t>
  </si>
  <si>
    <t>مصطفى نجار</t>
  </si>
  <si>
    <t>محمود الزعبي</t>
  </si>
  <si>
    <t>محمد صدر</t>
  </si>
  <si>
    <t>محمد سلمان</t>
  </si>
  <si>
    <t>رحاب عباس</t>
  </si>
  <si>
    <t>مجد رستم</t>
  </si>
  <si>
    <t>عدلا سليمان</t>
  </si>
  <si>
    <t>مايا سبيناتي</t>
  </si>
  <si>
    <t>ماجد العليوي</t>
  </si>
  <si>
    <t>عمار زيتون</t>
  </si>
  <si>
    <t>عليا زيتون</t>
  </si>
  <si>
    <t>علياء مسرابي</t>
  </si>
  <si>
    <t>علي  درويش</t>
  </si>
  <si>
    <t>عبد الله تينه</t>
  </si>
  <si>
    <t>ساميه غزال</t>
  </si>
  <si>
    <t>صلاح الدين الحموي</t>
  </si>
  <si>
    <t>شادي شريف</t>
  </si>
  <si>
    <t>نجاح سليمون</t>
  </si>
  <si>
    <t>رابح اتمت</t>
  </si>
  <si>
    <t>رؤى عباس</t>
  </si>
  <si>
    <t>حيدر سرحان</t>
  </si>
  <si>
    <t>تفاحة</t>
  </si>
  <si>
    <t>بشرا عنيزة</t>
  </si>
  <si>
    <t>باسل المحمد</t>
  </si>
  <si>
    <t>باسل الاسدي</t>
  </si>
  <si>
    <t>باسل إبراهيم</t>
  </si>
  <si>
    <t>ايمان كايد</t>
  </si>
  <si>
    <t>ايفلين اسعد</t>
  </si>
  <si>
    <t>انيسه الحراكي</t>
  </si>
  <si>
    <t>احسان كنفاني</t>
  </si>
  <si>
    <t>نبيلية</t>
  </si>
  <si>
    <t>تمرة</t>
  </si>
  <si>
    <t>دريد علان</t>
  </si>
  <si>
    <t>خلف العبد</t>
  </si>
  <si>
    <t>خاتون</t>
  </si>
  <si>
    <t>تميم المقداد</t>
  </si>
  <si>
    <t>فصل أول 2023-2024</t>
  </si>
  <si>
    <t>الفصل الأول 2023-2024</t>
  </si>
  <si>
    <t>مستنفذ بنتيجة امتحانات الفصل الأول من العام الدراسي 2022-2023</t>
  </si>
  <si>
    <t>مستنفذ بنتيجة امتحانات الفصل الأول من العام الدراسي 2023-2024</t>
  </si>
  <si>
    <t>الاستمارة الخاصة بتسجيل طلاب برنامج الدراسات القانونية في الفصل الثاني للعام الدراسي 2024/2023</t>
  </si>
  <si>
    <t>حرمان أربع دورات امتحانية - عقوبة مضاعفة لتكرارها - وسيلة غش في متناول اليد</t>
  </si>
  <si>
    <t>حرمان ثلاث  دورات امتحانية  بما فيها دورة للممانعة  - ضبط وسيلة غش في متناول اليد تمنع عن تسليمها</t>
  </si>
  <si>
    <t>حرمان ثلاث دورات امتحانية - ادخال ورقة من خارج القاعة</t>
  </si>
  <si>
    <t>حرمان ثلاث دورات امتحانية - ف1 -22-23</t>
  </si>
  <si>
    <t>حرمان ثلاث دورات بما فيها دورة للممانعة - ضبط وسيلة الغش في متناول اليد تمنعت عن تسليمها</t>
  </si>
  <si>
    <t>حرمان دورتين  - ضبط وسيلة الغش في متناول اليد</t>
  </si>
  <si>
    <t xml:space="preserve">حرمان دورتين امتحانيتين - بسبب ضبط وسيلة الغش  في متناول اليد </t>
  </si>
  <si>
    <t>حرمان دورتين امتحانيتين - ضبط وسيلة غش في متناول اليد</t>
  </si>
  <si>
    <t>حرمان دورتين امتحانيتين - ف1 -22-23</t>
  </si>
  <si>
    <t>حرمان دورتين امتحانيتين - وسيلة غش في متناول اليد</t>
  </si>
  <si>
    <t>فصل نهائي - جهاز موبايل مع سماعة بلوتوث أرسلت للرقابة  الداخلية</t>
  </si>
  <si>
    <t>فصل نهائي  - رفض تسليم جهازه الخليوي</t>
  </si>
  <si>
    <t>محال إلى الانضباط</t>
  </si>
  <si>
    <t>إرسال ملف الإستمارة (Excel ) عبر البريد الإلكتروني إلى العنوان التالي :
legopenlearning115@hotmail.com 
ويجب أن يكون موضوع الإيميل هو الرقم الامتحاني للطالب</t>
  </si>
  <si>
    <r>
      <t xml:space="preserve">ثم تسليم استمارة التسجيل مع إيصال المصرف إلى شؤون طلاب الدراسات القانونية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</si>
  <si>
    <t>قانون الدولي الجزائي</t>
  </si>
  <si>
    <t>حرمان دورتين امتحانيتين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</si>
</sst>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000]yyyy/mm/dd;@"/>
    <numFmt numFmtId="165" formatCode="#,##0\ &quot;ل.س.‏&quot;"/>
  </numFmts>
  <fonts count="8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2"/>
      <name val="Arial"/>
      <family val="2"/>
    </font>
    <font>
      <b/>
      <sz val="12"/>
      <name val="Sakkal Majalla"/>
    </font>
    <font>
      <b/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sz val="11"/>
      <color theme="0"/>
      <name val="Arial"/>
      <family val="2"/>
      <scheme val="minor"/>
    </font>
    <font>
      <u/>
      <sz val="10"/>
      <color theme="10"/>
      <name val="Arial"/>
      <family val="2"/>
    </font>
    <font>
      <sz val="11"/>
      <color rgb="FFFF0000"/>
      <name val="Arial"/>
      <family val="2"/>
      <scheme val="minor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Sakkal Majalla"/>
    </font>
    <font>
      <b/>
      <sz val="16"/>
      <color theme="0"/>
      <name val="Arial"/>
      <family val="2"/>
    </font>
    <font>
      <b/>
      <sz val="11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4"/>
      <color theme="8" tint="-0.249977111117893"/>
      <name val="Arial"/>
      <family val="2"/>
      <scheme val="minor"/>
    </font>
    <font>
      <b/>
      <sz val="14"/>
      <name val="Arial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Arial"/>
      <family val="2"/>
      <scheme val="minor"/>
    </font>
    <font>
      <b/>
      <sz val="10"/>
      <color theme="0"/>
      <name val="Arial"/>
      <family val="2"/>
    </font>
    <font>
      <b/>
      <sz val="14"/>
      <color theme="1"/>
      <name val="Sakkal Majalla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8"/>
      <color rgb="FFFF0000"/>
      <name val="Sakkal Majalla"/>
    </font>
    <font>
      <b/>
      <sz val="14"/>
      <color theme="0"/>
      <name val="Sakkal Majalla"/>
    </font>
    <font>
      <b/>
      <u/>
      <sz val="14"/>
      <color theme="0"/>
      <name val="Sakkal Majalla"/>
    </font>
    <font>
      <sz val="14"/>
      <color theme="0"/>
      <name val="Sakkal Majalla"/>
    </font>
    <font>
      <sz val="11"/>
      <color theme="0"/>
      <name val="Sakkal Majalla"/>
    </font>
    <font>
      <sz val="14"/>
      <color theme="1"/>
      <name val="Sakkal Majalla"/>
    </font>
    <font>
      <b/>
      <u/>
      <sz val="16"/>
      <color theme="0"/>
      <name val="Sakkal Majalla"/>
    </font>
    <font>
      <b/>
      <sz val="16"/>
      <color rgb="FFFF0000"/>
      <name val="Sakkal Majalla"/>
    </font>
    <font>
      <b/>
      <u/>
      <sz val="12"/>
      <color theme="10"/>
      <name val="Sakkal Majalla"/>
    </font>
    <font>
      <b/>
      <sz val="16"/>
      <color rgb="FF0070C0"/>
      <name val="Sakkal Majalla"/>
    </font>
    <font>
      <b/>
      <u/>
      <sz val="12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b/>
      <u/>
      <sz val="12"/>
      <color theme="0"/>
      <name val="Arial"/>
      <family val="2"/>
    </font>
    <font>
      <sz val="14"/>
      <color theme="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  <scheme val="minor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u/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14"/>
      <color rgb="FF002060"/>
      <name val="Arial"/>
      <family val="2"/>
    </font>
    <font>
      <sz val="11"/>
      <name val="Arial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8"/>
      <color theme="0"/>
      <name val="Arial"/>
      <family val="2"/>
    </font>
    <font>
      <sz val="11"/>
      <name val="Arial"/>
      <family val="2"/>
    </font>
    <font>
      <sz val="8"/>
      <color theme="0"/>
      <name val="Arial"/>
      <family val="2"/>
    </font>
    <font>
      <b/>
      <sz val="12"/>
      <color rgb="FF002060"/>
      <name val="Arial"/>
      <family val="2"/>
    </font>
    <font>
      <sz val="10"/>
      <color theme="0"/>
      <name val="Arial"/>
      <family val="2"/>
    </font>
    <font>
      <sz val="12"/>
      <color rgb="FF002060"/>
      <name val="Arial"/>
      <family val="2"/>
    </font>
    <font>
      <b/>
      <sz val="18"/>
      <color rgb="FFFF0000"/>
      <name val="Arial"/>
      <family val="2"/>
    </font>
    <font>
      <b/>
      <sz val="14"/>
      <color theme="7" tint="0.79998168889431442"/>
      <name val="Arial"/>
      <family val="2"/>
      <scheme val="minor"/>
    </font>
    <font>
      <b/>
      <sz val="16"/>
      <color theme="0"/>
      <name val="Sakkal Majalla"/>
    </font>
    <font>
      <sz val="14"/>
      <name val="Sakkal Majalla"/>
    </font>
    <font>
      <sz val="14"/>
      <color rgb="FFFF0000"/>
      <name val="Sakkal Majalla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2060"/>
      <name val="Arial"/>
      <family val="2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b/>
      <sz val="11"/>
      <color rgb="FFFF0000"/>
      <name val="Arial"/>
      <family val="2"/>
      <scheme val="minor"/>
    </font>
    <font>
      <b/>
      <sz val="11"/>
      <color theme="0"/>
      <name val="Sakkal Majalla"/>
    </font>
    <font>
      <sz val="12"/>
      <color rgb="FFFF0000"/>
      <name val="Arial"/>
      <family val="2"/>
      <scheme val="minor"/>
    </font>
    <font>
      <sz val="16"/>
      <color theme="1"/>
      <name val="Sakkal Majalla"/>
    </font>
    <font>
      <sz val="11"/>
      <name val="Sakkal Majalla"/>
    </font>
    <font>
      <sz val="11"/>
      <color rgb="FF0070C0"/>
      <name val="Sakkal Majalla"/>
    </font>
    <font>
      <b/>
      <sz val="16"/>
      <name val="Sakkal Majalla"/>
    </font>
    <font>
      <b/>
      <sz val="11"/>
      <color theme="0"/>
      <name val="Arial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855A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6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0"/>
      </bottom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dashDotDot">
        <color theme="0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">
        <color theme="0"/>
      </left>
      <right style="dashDot">
        <color theme="0"/>
      </right>
      <top/>
      <bottom style="medium">
        <color theme="0"/>
      </bottom>
      <diagonal/>
    </border>
    <border>
      <left style="dashDot">
        <color theme="0"/>
      </left>
      <right/>
      <top/>
      <bottom/>
      <diagonal/>
    </border>
    <border>
      <left style="dashDot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dashDotDot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">
        <color auto="1"/>
      </left>
      <right style="mediumDashDot">
        <color auto="1"/>
      </right>
      <top/>
      <bottom style="medium">
        <color auto="1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ashed">
        <color theme="0"/>
      </right>
      <top style="thin">
        <color theme="0"/>
      </top>
      <bottom style="thin">
        <color theme="0"/>
      </bottom>
      <diagonal/>
    </border>
    <border>
      <left style="dashed">
        <color theme="0"/>
      </left>
      <right style="dashed">
        <color theme="0"/>
      </right>
      <top style="thin">
        <color theme="0"/>
      </top>
      <bottom style="thin">
        <color theme="0"/>
      </bottom>
      <diagonal/>
    </border>
    <border>
      <left style="dashed">
        <color theme="0"/>
      </left>
      <right style="double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double">
        <color auto="1"/>
      </left>
      <right/>
      <top style="double">
        <color auto="1"/>
      </top>
      <bottom style="thin">
        <color theme="0"/>
      </bottom>
      <diagonal/>
    </border>
    <border>
      <left/>
      <right/>
      <top style="double">
        <color auto="1"/>
      </top>
      <bottom style="thin">
        <color theme="0"/>
      </bottom>
      <diagonal/>
    </border>
    <border>
      <left/>
      <right style="dashed">
        <color theme="0"/>
      </right>
      <top style="double">
        <color auto="1"/>
      </top>
      <bottom style="thin">
        <color theme="0"/>
      </bottom>
      <diagonal/>
    </border>
    <border>
      <left style="dashed">
        <color theme="0"/>
      </left>
      <right/>
      <top style="double">
        <color auto="1"/>
      </top>
      <bottom style="thin">
        <color theme="0"/>
      </bottom>
      <diagonal/>
    </border>
    <border>
      <left/>
      <right style="double">
        <color auto="1"/>
      </right>
      <top style="double">
        <color auto="1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ashed">
        <color theme="0"/>
      </right>
      <top style="thin">
        <color theme="0"/>
      </top>
      <bottom style="double">
        <color indexed="64"/>
      </bottom>
      <diagonal/>
    </border>
    <border>
      <left style="dashed">
        <color theme="0"/>
      </left>
      <right style="dashed">
        <color theme="0"/>
      </right>
      <top style="thin">
        <color theme="0"/>
      </top>
      <bottom style="double">
        <color indexed="64"/>
      </bottom>
      <diagonal/>
    </border>
    <border>
      <left style="dashed">
        <color theme="0"/>
      </left>
      <right style="double">
        <color auto="1"/>
      </right>
      <top style="thin">
        <color theme="0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/>
      <top style="thin">
        <color theme="0"/>
      </top>
      <bottom style="thin">
        <color theme="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3855A6"/>
      </left>
      <right/>
      <top style="thick">
        <color rgb="FF3855A6"/>
      </top>
      <bottom/>
      <diagonal/>
    </border>
    <border>
      <left/>
      <right/>
      <top style="thick">
        <color rgb="FF3855A6"/>
      </top>
      <bottom/>
      <diagonal/>
    </border>
    <border>
      <left/>
      <right style="thick">
        <color rgb="FF3855A6"/>
      </right>
      <top style="thick">
        <color rgb="FF3855A6"/>
      </top>
      <bottom/>
      <diagonal/>
    </border>
    <border>
      <left style="thick">
        <color rgb="FF3855A6"/>
      </left>
      <right/>
      <top/>
      <bottom style="thick">
        <color rgb="FF3855A6"/>
      </bottom>
      <diagonal/>
    </border>
    <border>
      <left/>
      <right/>
      <top/>
      <bottom style="thick">
        <color rgb="FF3855A6"/>
      </bottom>
      <diagonal/>
    </border>
    <border>
      <left/>
      <right style="thick">
        <color rgb="FF3855A6"/>
      </right>
      <top/>
      <bottom style="thick">
        <color rgb="FF3855A6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theme="0"/>
      </top>
      <bottom style="thin">
        <color theme="0"/>
      </bottom>
      <diagonal/>
    </border>
    <border>
      <left/>
      <right/>
      <top style="double">
        <color theme="0"/>
      </top>
      <bottom style="thin">
        <color theme="0"/>
      </bottom>
      <diagonal/>
    </border>
    <border>
      <left/>
      <right style="double">
        <color auto="1"/>
      </right>
      <top style="double">
        <color theme="0"/>
      </top>
      <bottom style="thin">
        <color theme="0"/>
      </bottom>
      <diagonal/>
    </border>
    <border>
      <left style="double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auto="1"/>
      </right>
      <top style="thin">
        <color theme="0"/>
      </top>
      <bottom style="thin">
        <color indexed="64"/>
      </bottom>
      <diagonal/>
    </border>
    <border>
      <left/>
      <right style="double">
        <color auto="1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theme="0"/>
      </bottom>
      <diagonal/>
    </border>
    <border>
      <left/>
      <right style="medium">
        <color auto="1"/>
      </right>
      <top style="medium">
        <color auto="1"/>
      </top>
      <bottom style="thin">
        <color theme="0"/>
      </bottom>
      <diagonal/>
    </border>
    <border>
      <left/>
      <right style="medium">
        <color auto="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auto="1"/>
      </bottom>
      <diagonal/>
    </border>
    <border>
      <left/>
      <right style="medium">
        <color auto="1"/>
      </right>
      <top style="thin">
        <color theme="0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7" fillId="0" borderId="0"/>
    <xf numFmtId="0" fontId="8" fillId="0" borderId="0"/>
    <xf numFmtId="0" fontId="7" fillId="0" borderId="0"/>
    <xf numFmtId="0" fontId="41" fillId="0" borderId="0"/>
    <xf numFmtId="0" fontId="1" fillId="0" borderId="0"/>
  </cellStyleXfs>
  <cellXfs count="510">
    <xf numFmtId="0" fontId="0" fillId="0" borderId="0" xfId="0"/>
    <xf numFmtId="0" fontId="0" fillId="0" borderId="0" xfId="0" applyProtection="1">
      <protection hidden="1"/>
    </xf>
    <xf numFmtId="0" fontId="12" fillId="0" borderId="0" xfId="0" applyFont="1" applyAlignment="1" applyProtection="1">
      <alignment vertical="center"/>
      <protection hidden="1"/>
    </xf>
    <xf numFmtId="0" fontId="9" fillId="0" borderId="0" xfId="0" applyFont="1"/>
    <xf numFmtId="49" fontId="0" fillId="0" borderId="0" xfId="0" applyNumberFormat="1"/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vertical="center" shrinkToFit="1"/>
      <protection hidden="1"/>
    </xf>
    <xf numFmtId="0" fontId="0" fillId="0" borderId="0" xfId="0" applyAlignment="1" applyProtection="1">
      <alignment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4" fillId="0" borderId="0" xfId="0" applyFont="1" applyProtection="1">
      <protection hidden="1"/>
    </xf>
    <xf numFmtId="0" fontId="21" fillId="9" borderId="21" xfId="0" applyFont="1" applyFill="1" applyBorder="1" applyAlignment="1" applyProtection="1">
      <alignment horizontal="center" vertical="center"/>
      <protection hidden="1"/>
    </xf>
    <xf numFmtId="0" fontId="21" fillId="9" borderId="22" xfId="0" applyFont="1" applyFill="1" applyBorder="1" applyAlignment="1" applyProtection="1">
      <alignment horizontal="center" vertical="center"/>
      <protection hidden="1"/>
    </xf>
    <xf numFmtId="14" fontId="21" fillId="9" borderId="22" xfId="0" applyNumberFormat="1" applyFont="1" applyFill="1" applyBorder="1" applyAlignment="1" applyProtection="1">
      <alignment horizontal="center" vertical="center"/>
      <protection hidden="1"/>
    </xf>
    <xf numFmtId="14" fontId="0" fillId="0" borderId="0" xfId="0" applyNumberFormat="1" applyProtection="1">
      <protection hidden="1"/>
    </xf>
    <xf numFmtId="0" fontId="0" fillId="0" borderId="0" xfId="0" applyAlignment="1">
      <alignment wrapText="1"/>
    </xf>
    <xf numFmtId="0" fontId="27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32" fillId="9" borderId="59" xfId="1" applyFont="1" applyFill="1" applyBorder="1"/>
    <xf numFmtId="0" fontId="35" fillId="0" borderId="0" xfId="0" applyFont="1"/>
    <xf numFmtId="0" fontId="35" fillId="0" borderId="0" xfId="0" applyFont="1" applyAlignment="1">
      <alignment horizontal="center"/>
    </xf>
    <xf numFmtId="0" fontId="38" fillId="0" borderId="0" xfId="1" applyFont="1" applyFill="1" applyBorder="1" applyAlignment="1">
      <alignment vertical="center" wrapText="1"/>
    </xf>
    <xf numFmtId="0" fontId="38" fillId="0" borderId="0" xfId="1" applyFont="1" applyFill="1" applyAlignment="1"/>
    <xf numFmtId="0" fontId="18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23" fillId="0" borderId="0" xfId="0" applyFont="1" applyAlignment="1" applyProtection="1">
      <alignment vertical="center" shrinkToFit="1"/>
      <protection hidden="1"/>
    </xf>
    <xf numFmtId="0" fontId="23" fillId="0" borderId="0" xfId="0" applyFont="1" applyProtection="1">
      <protection hidden="1"/>
    </xf>
    <xf numFmtId="0" fontId="47" fillId="0" borderId="0" xfId="0" applyFont="1" applyAlignment="1" applyProtection="1">
      <alignment vertical="center"/>
      <protection hidden="1"/>
    </xf>
    <xf numFmtId="0" fontId="43" fillId="0" borderId="0" xfId="1" applyFont="1" applyFill="1" applyBorder="1" applyAlignment="1" applyProtection="1">
      <alignment vertical="center"/>
      <protection hidden="1"/>
    </xf>
    <xf numFmtId="0" fontId="43" fillId="0" borderId="0" xfId="1" applyFont="1" applyFill="1" applyBorder="1" applyAlignment="1" applyProtection="1">
      <alignment vertical="center" wrapText="1"/>
      <protection hidden="1"/>
    </xf>
    <xf numFmtId="0" fontId="44" fillId="0" borderId="0" xfId="1" applyFont="1" applyFill="1" applyBorder="1" applyAlignment="1" applyProtection="1">
      <alignment vertical="center" wrapText="1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23" fillId="0" borderId="0" xfId="0" applyFont="1" applyAlignment="1" applyProtection="1">
      <alignment vertical="center" textRotation="90"/>
      <protection hidden="1"/>
    </xf>
    <xf numFmtId="0" fontId="25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alignment vertical="center" wrapText="1"/>
      <protection hidden="1"/>
    </xf>
    <xf numFmtId="0" fontId="48" fillId="0" borderId="0" xfId="0" applyFont="1" applyAlignment="1" applyProtection="1">
      <alignment vertical="center"/>
      <protection hidden="1"/>
    </xf>
    <xf numFmtId="0" fontId="48" fillId="0" borderId="0" xfId="0" applyFont="1" applyAlignment="1" applyProtection="1">
      <alignment horizontal="right" vertical="center"/>
      <protection hidden="1"/>
    </xf>
    <xf numFmtId="0" fontId="49" fillId="0" borderId="0" xfId="1" applyFont="1" applyFill="1" applyBorder="1" applyProtection="1">
      <protection hidden="1"/>
    </xf>
    <xf numFmtId="0" fontId="25" fillId="0" borderId="0" xfId="0" applyFont="1" applyAlignment="1" applyProtection="1">
      <alignment horizontal="center" vertical="center" wrapText="1"/>
      <protection hidden="1"/>
    </xf>
    <xf numFmtId="0" fontId="45" fillId="0" borderId="0" xfId="0" applyFont="1" applyAlignment="1" applyProtection="1">
      <alignment shrinkToFit="1"/>
      <protection hidden="1"/>
    </xf>
    <xf numFmtId="0" fontId="50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vertical="center" shrinkToFit="1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center"/>
      <protection hidden="1"/>
    </xf>
    <xf numFmtId="0" fontId="51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alignment horizontal="right"/>
      <protection hidden="1"/>
    </xf>
    <xf numFmtId="0" fontId="52" fillId="0" borderId="0" xfId="1" applyFont="1" applyFill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4" fillId="0" borderId="0" xfId="0" applyFont="1" applyAlignment="1" applyProtection="1">
      <alignment horizontal="center" vertical="center"/>
      <protection hidden="1"/>
    </xf>
    <xf numFmtId="0" fontId="54" fillId="0" borderId="0" xfId="0" applyFont="1" applyProtection="1">
      <protection hidden="1"/>
    </xf>
    <xf numFmtId="0" fontId="55" fillId="0" borderId="0" xfId="0" applyFont="1" applyProtection="1">
      <protection hidden="1"/>
    </xf>
    <xf numFmtId="0" fontId="13" fillId="0" borderId="0" xfId="0" applyFont="1" applyAlignment="1" applyProtection="1">
      <alignment vertical="center"/>
      <protection hidden="1"/>
    </xf>
    <xf numFmtId="0" fontId="56" fillId="0" borderId="0" xfId="0" applyFont="1" applyAlignment="1" applyProtection="1">
      <alignment vertical="center"/>
      <protection hidden="1"/>
    </xf>
    <xf numFmtId="0" fontId="56" fillId="0" borderId="0" xfId="0" applyFont="1" applyAlignment="1" applyProtection="1">
      <alignment horizontal="right" vertical="center"/>
      <protection hidden="1"/>
    </xf>
    <xf numFmtId="0" fontId="57" fillId="0" borderId="0" xfId="0" applyFont="1" applyAlignment="1" applyProtection="1">
      <alignment vertical="center"/>
      <protection hidden="1"/>
    </xf>
    <xf numFmtId="0" fontId="58" fillId="0" borderId="0" xfId="0" applyFont="1" applyAlignment="1" applyProtection="1">
      <alignment shrinkToFit="1"/>
      <protection hidden="1"/>
    </xf>
    <xf numFmtId="0" fontId="59" fillId="0" borderId="0" xfId="0" applyFont="1" applyAlignment="1" applyProtection="1">
      <alignment vertical="center"/>
      <protection hidden="1"/>
    </xf>
    <xf numFmtId="0" fontId="60" fillId="0" borderId="0" xfId="0" applyFont="1" applyAlignment="1" applyProtection="1">
      <alignment vertical="center"/>
      <protection hidden="1"/>
    </xf>
    <xf numFmtId="0" fontId="23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0" fontId="59" fillId="0" borderId="0" xfId="0" applyFont="1" applyProtection="1">
      <protection hidden="1"/>
    </xf>
    <xf numFmtId="0" fontId="50" fillId="0" borderId="0" xfId="0" applyFont="1" applyProtection="1">
      <protection hidden="1"/>
    </xf>
    <xf numFmtId="0" fontId="62" fillId="0" borderId="0" xfId="0" applyFont="1" applyProtection="1">
      <protection hidden="1"/>
    </xf>
    <xf numFmtId="0" fontId="64" fillId="0" borderId="0" xfId="0" applyFont="1" applyProtection="1">
      <protection hidden="1"/>
    </xf>
    <xf numFmtId="0" fontId="63" fillId="0" borderId="0" xfId="0" applyFont="1" applyProtection="1">
      <protection hidden="1"/>
    </xf>
    <xf numFmtId="0" fontId="63" fillId="0" borderId="0" xfId="0" applyFont="1" applyAlignment="1" applyProtection="1">
      <alignment shrinkToFit="1"/>
      <protection hidden="1"/>
    </xf>
    <xf numFmtId="0" fontId="65" fillId="0" borderId="0" xfId="0" applyFont="1" applyProtection="1"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0" fillId="15" borderId="0" xfId="0" applyFill="1" applyProtection="1">
      <protection hidden="1"/>
    </xf>
    <xf numFmtId="0" fontId="0" fillId="15" borderId="0" xfId="0" applyFill="1" applyAlignment="1" applyProtection="1">
      <alignment horizontal="center" vertical="center"/>
      <protection hidden="1"/>
    </xf>
    <xf numFmtId="0" fontId="0" fillId="15" borderId="0" xfId="0" applyFill="1" applyAlignment="1" applyProtection="1">
      <alignment horizontal="center" vertical="center" wrapText="1"/>
      <protection hidden="1"/>
    </xf>
    <xf numFmtId="0" fontId="75" fillId="0" borderId="0" xfId="0" applyFont="1" applyAlignment="1" applyProtection="1">
      <alignment horizontal="center" vertical="center" shrinkToFit="1"/>
      <protection hidden="1"/>
    </xf>
    <xf numFmtId="0" fontId="74" fillId="0" borderId="78" xfId="0" applyFont="1" applyBorder="1" applyAlignment="1" applyProtection="1">
      <alignment horizontal="center" vertical="center" shrinkToFit="1"/>
      <protection hidden="1"/>
    </xf>
    <xf numFmtId="0" fontId="74" fillId="2" borderId="0" xfId="0" applyFont="1" applyFill="1" applyAlignment="1" applyProtection="1">
      <alignment horizontal="center" vertical="center" shrinkToFit="1"/>
      <protection hidden="1"/>
    </xf>
    <xf numFmtId="0" fontId="65" fillId="0" borderId="0" xfId="0" applyFont="1" applyAlignment="1" applyProtection="1">
      <alignment horizontal="center" vertical="center" shrinkToFit="1"/>
      <protection hidden="1"/>
    </xf>
    <xf numFmtId="0" fontId="74" fillId="0" borderId="75" xfId="0" applyFont="1" applyBorder="1" applyAlignment="1" applyProtection="1">
      <alignment horizontal="center" vertical="center" shrinkToFit="1"/>
      <protection hidden="1"/>
    </xf>
    <xf numFmtId="0" fontId="75" fillId="0" borderId="14" xfId="0" applyFont="1" applyBorder="1" applyAlignment="1" applyProtection="1">
      <alignment horizontal="center" vertical="center" shrinkToFit="1"/>
      <protection hidden="1"/>
    </xf>
    <xf numFmtId="0" fontId="75" fillId="0" borderId="77" xfId="0" applyFont="1" applyBorder="1" applyAlignment="1" applyProtection="1">
      <alignment horizontal="center" vertical="center" shrinkToFit="1"/>
      <protection hidden="1"/>
    </xf>
    <xf numFmtId="0" fontId="75" fillId="0" borderId="76" xfId="0" applyFont="1" applyBorder="1" applyAlignment="1" applyProtection="1">
      <alignment horizontal="center" vertical="center" shrinkToFit="1"/>
      <protection hidden="1"/>
    </xf>
    <xf numFmtId="0" fontId="7" fillId="0" borderId="7" xfId="0" applyFont="1" applyBorder="1" applyAlignment="1" applyProtection="1">
      <alignment vertical="center" shrinkToFit="1"/>
      <protection hidden="1"/>
    </xf>
    <xf numFmtId="0" fontId="75" fillId="0" borderId="0" xfId="0" applyFont="1" applyAlignment="1" applyProtection="1">
      <alignment shrinkToFit="1"/>
      <protection hidden="1"/>
    </xf>
    <xf numFmtId="0" fontId="75" fillId="3" borderId="7" xfId="0" applyFont="1" applyFill="1" applyBorder="1" applyAlignment="1" applyProtection="1">
      <alignment vertical="center" shrinkToFit="1"/>
      <protection hidden="1"/>
    </xf>
    <xf numFmtId="0" fontId="75" fillId="3" borderId="101" xfId="0" applyFont="1" applyFill="1" applyBorder="1" applyAlignment="1" applyProtection="1">
      <alignment vertical="center" shrinkToFit="1"/>
      <protection hidden="1"/>
    </xf>
    <xf numFmtId="0" fontId="73" fillId="16" borderId="0" xfId="0" applyFont="1" applyFill="1" applyAlignment="1" applyProtection="1">
      <alignment horizontal="center" vertical="center" shrinkToFit="1"/>
      <protection hidden="1"/>
    </xf>
    <xf numFmtId="165" fontId="73" fillId="16" borderId="0" xfId="0" applyNumberFormat="1" applyFont="1" applyFill="1" applyAlignment="1" applyProtection="1">
      <alignment horizontal="center" vertical="center" shrinkToFit="1"/>
      <protection hidden="1"/>
    </xf>
    <xf numFmtId="165" fontId="73" fillId="16" borderId="103" xfId="0" applyNumberFormat="1" applyFont="1" applyFill="1" applyBorder="1" applyAlignment="1" applyProtection="1">
      <alignment horizontal="center" vertical="center" shrinkToFit="1"/>
      <protection hidden="1"/>
    </xf>
    <xf numFmtId="0" fontId="76" fillId="6" borderId="104" xfId="0" applyFont="1" applyFill="1" applyBorder="1" applyAlignment="1" applyProtection="1">
      <alignment horizontal="center" vertical="center" shrinkToFit="1"/>
      <protection hidden="1"/>
    </xf>
    <xf numFmtId="0" fontId="74" fillId="0" borderId="41" xfId="0" applyFont="1" applyBorder="1" applyAlignment="1" applyProtection="1">
      <alignment vertical="center" textRotation="90" shrinkToFit="1"/>
      <protection hidden="1"/>
    </xf>
    <xf numFmtId="0" fontId="75" fillId="0" borderId="41" xfId="0" applyFont="1" applyBorder="1" applyAlignment="1" applyProtection="1">
      <alignment horizontal="center" vertical="center" shrinkToFit="1"/>
      <protection hidden="1"/>
    </xf>
    <xf numFmtId="0" fontId="74" fillId="0" borderId="42" xfId="0" applyFont="1" applyBorder="1" applyAlignment="1" applyProtection="1">
      <alignment vertical="center" textRotation="90" shrinkToFit="1"/>
      <protection hidden="1"/>
    </xf>
    <xf numFmtId="0" fontId="75" fillId="0" borderId="42" xfId="0" applyFont="1" applyBorder="1" applyAlignment="1" applyProtection="1">
      <alignment horizontal="center" vertical="center" shrinkToFit="1"/>
      <protection hidden="1"/>
    </xf>
    <xf numFmtId="0" fontId="75" fillId="0" borderId="0" xfId="0" applyFont="1" applyProtection="1">
      <protection hidden="1"/>
    </xf>
    <xf numFmtId="0" fontId="75" fillId="0" borderId="108" xfId="0" applyFont="1" applyBorder="1" applyProtection="1">
      <protection hidden="1"/>
    </xf>
    <xf numFmtId="0" fontId="78" fillId="0" borderId="45" xfId="0" applyFont="1" applyBorder="1" applyAlignment="1">
      <alignment horizontal="center" vertical="center"/>
    </xf>
    <xf numFmtId="0" fontId="76" fillId="6" borderId="6" xfId="0" applyFont="1" applyFill="1" applyBorder="1" applyAlignment="1" applyProtection="1">
      <alignment horizontal="center" vertical="center" shrinkToFit="1"/>
      <protection hidden="1"/>
    </xf>
    <xf numFmtId="0" fontId="7" fillId="3" borderId="7" xfId="0" applyFont="1" applyFill="1" applyBorder="1" applyAlignment="1" applyProtection="1">
      <alignment horizontal="center" vertical="center" shrinkToFit="1"/>
      <protection hidden="1"/>
    </xf>
    <xf numFmtId="0" fontId="75" fillId="0" borderId="7" xfId="0" applyFont="1" applyBorder="1" applyAlignment="1" applyProtection="1">
      <alignment horizontal="center" vertical="center" shrinkToFit="1"/>
      <protection hidden="1"/>
    </xf>
    <xf numFmtId="0" fontId="74" fillId="0" borderId="0" xfId="0" applyFont="1" applyAlignment="1" applyProtection="1">
      <alignment horizontal="center" vertical="center" shrinkToFit="1"/>
      <protection hidden="1"/>
    </xf>
    <xf numFmtId="0" fontId="74" fillId="0" borderId="41" xfId="0" applyFont="1" applyBorder="1" applyAlignment="1" applyProtection="1">
      <alignment horizontal="center" vertical="top" shrinkToFit="1"/>
      <protection hidden="1"/>
    </xf>
    <xf numFmtId="0" fontId="74" fillId="0" borderId="42" xfId="0" applyFont="1" applyBorder="1" applyAlignment="1" applyProtection="1">
      <alignment horizontal="center" vertical="top" shrinkToFit="1"/>
      <protection hidden="1"/>
    </xf>
    <xf numFmtId="0" fontId="78" fillId="5" borderId="13" xfId="0" applyFont="1" applyFill="1" applyBorder="1" applyAlignment="1" applyProtection="1">
      <alignment horizontal="center" vertical="center" wrapText="1"/>
      <protection locked="0"/>
    </xf>
    <xf numFmtId="0" fontId="72" fillId="0" borderId="0" xfId="0" applyFont="1" applyAlignment="1">
      <alignment shrinkToFit="1"/>
    </xf>
    <xf numFmtId="49" fontId="72" fillId="0" borderId="0" xfId="0" applyNumberFormat="1" applyFont="1" applyAlignment="1">
      <alignment shrinkToFit="1"/>
    </xf>
    <xf numFmtId="0" fontId="16" fillId="0" borderId="0" xfId="0" applyFont="1" applyAlignment="1">
      <alignment vertical="center"/>
    </xf>
    <xf numFmtId="0" fontId="20" fillId="9" borderId="21" xfId="0" applyFont="1" applyFill="1" applyBorder="1" applyAlignment="1">
      <alignment horizontal="center" vertical="center"/>
    </xf>
    <xf numFmtId="0" fontId="20" fillId="9" borderId="22" xfId="0" applyFont="1" applyFill="1" applyBorder="1" applyAlignment="1">
      <alignment horizontal="center" vertical="center"/>
    </xf>
    <xf numFmtId="14" fontId="20" fillId="9" borderId="22" xfId="0" applyNumberFormat="1" applyFont="1" applyFill="1" applyBorder="1" applyAlignment="1">
      <alignment horizontal="center" vertical="center"/>
    </xf>
    <xf numFmtId="49" fontId="20" fillId="9" borderId="22" xfId="0" applyNumberFormat="1" applyFont="1" applyFill="1" applyBorder="1" applyAlignment="1">
      <alignment horizontal="center" vertical="center"/>
    </xf>
    <xf numFmtId="0" fontId="70" fillId="16" borderId="23" xfId="0" applyFont="1" applyFill="1" applyBorder="1" applyAlignment="1">
      <alignment horizontal="center"/>
    </xf>
    <xf numFmtId="164" fontId="70" fillId="16" borderId="23" xfId="0" applyNumberFormat="1" applyFont="1" applyFill="1" applyBorder="1" applyAlignment="1">
      <alignment horizontal="center"/>
    </xf>
    <xf numFmtId="49" fontId="70" fillId="16" borderId="23" xfId="0" applyNumberFormat="1" applyFont="1" applyFill="1" applyBorder="1" applyAlignment="1">
      <alignment horizontal="center"/>
    </xf>
    <xf numFmtId="0" fontId="70" fillId="16" borderId="24" xfId="0" applyFont="1" applyFill="1" applyBorder="1" applyAlignment="1">
      <alignment horizontal="center"/>
    </xf>
    <xf numFmtId="0" fontId="70" fillId="16" borderId="30" xfId="0" applyFont="1" applyFill="1" applyBorder="1" applyAlignment="1">
      <alignment horizontal="center"/>
    </xf>
    <xf numFmtId="0" fontId="70" fillId="16" borderId="25" xfId="0" applyFont="1" applyFill="1" applyBorder="1" applyAlignment="1">
      <alignment horizontal="center"/>
    </xf>
    <xf numFmtId="0" fontId="70" fillId="16" borderId="118" xfId="0" applyFont="1" applyFill="1" applyBorder="1" applyAlignment="1">
      <alignment horizontal="center"/>
    </xf>
    <xf numFmtId="0" fontId="53" fillId="0" borderId="0" xfId="0" applyFont="1"/>
    <xf numFmtId="0" fontId="70" fillId="3" borderId="114" xfId="0" applyFont="1" applyFill="1" applyBorder="1" applyAlignment="1">
      <alignment horizontal="center" vertical="center"/>
    </xf>
    <xf numFmtId="0" fontId="70" fillId="3" borderId="13" xfId="0" applyFont="1" applyFill="1" applyBorder="1" applyAlignment="1">
      <alignment horizontal="center" vertical="center"/>
    </xf>
    <xf numFmtId="1" fontId="70" fillId="3" borderId="115" xfId="0" applyNumberFormat="1" applyFont="1" applyFill="1" applyBorder="1" applyAlignment="1">
      <alignment horizontal="center"/>
    </xf>
    <xf numFmtId="0" fontId="70" fillId="3" borderId="115" xfId="0" applyFont="1" applyFill="1" applyBorder="1" applyAlignment="1">
      <alignment horizontal="center"/>
    </xf>
    <xf numFmtId="0" fontId="70" fillId="3" borderId="114" xfId="0" applyFont="1" applyFill="1" applyBorder="1" applyAlignment="1">
      <alignment horizontal="center"/>
    </xf>
    <xf numFmtId="0" fontId="70" fillId="3" borderId="13" xfId="0" applyFont="1" applyFill="1" applyBorder="1" applyAlignment="1">
      <alignment horizontal="center"/>
    </xf>
    <xf numFmtId="0" fontId="71" fillId="3" borderId="13" xfId="0" applyFont="1" applyFill="1" applyBorder="1" applyAlignment="1">
      <alignment horizontal="center"/>
    </xf>
    <xf numFmtId="0" fontId="70" fillId="3" borderId="13" xfId="0" applyFont="1" applyFill="1" applyBorder="1"/>
    <xf numFmtId="0" fontId="70" fillId="3" borderId="115" xfId="0" applyFont="1" applyFill="1" applyBorder="1" applyAlignment="1">
      <alignment horizontal="center" vertical="center"/>
    </xf>
    <xf numFmtId="0" fontId="11" fillId="0" borderId="0" xfId="0" applyFont="1"/>
    <xf numFmtId="14" fontId="0" fillId="0" borderId="0" xfId="0" applyNumberFormat="1"/>
    <xf numFmtId="0" fontId="0" fillId="15" borderId="121" xfId="0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2" fillId="22" borderId="0" xfId="0" applyFont="1" applyFill="1" applyAlignment="1" applyProtection="1">
      <alignment horizontal="center" vertical="center"/>
      <protection hidden="1"/>
    </xf>
    <xf numFmtId="0" fontId="4" fillId="22" borderId="0" xfId="0" applyFont="1" applyFill="1" applyAlignment="1" applyProtection="1">
      <alignment horizontal="center" vertical="center"/>
      <protection hidden="1"/>
    </xf>
    <xf numFmtId="0" fontId="62" fillId="22" borderId="0" xfId="0" applyFont="1" applyFill="1" applyProtection="1">
      <protection hidden="1"/>
    </xf>
    <xf numFmtId="0" fontId="13" fillId="0" borderId="20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79" fillId="0" borderId="0" xfId="0" applyFont="1" applyAlignment="1" applyProtection="1">
      <alignment vertical="center"/>
      <protection hidden="1"/>
    </xf>
    <xf numFmtId="0" fontId="79" fillId="0" borderId="0" xfId="0" applyFont="1" applyAlignment="1" applyProtection="1">
      <alignment vertical="center" shrinkToFit="1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vertical="center" textRotation="90" shrinkToFit="1"/>
      <protection hidden="1"/>
    </xf>
    <xf numFmtId="0" fontId="50" fillId="0" borderId="0" xfId="0" applyFont="1" applyAlignment="1" applyProtection="1">
      <alignment shrinkToFit="1"/>
      <protection hidden="1"/>
    </xf>
    <xf numFmtId="0" fontId="25" fillId="0" borderId="0" xfId="0" applyFont="1" applyAlignment="1" applyProtection="1">
      <alignment horizontal="center" vertical="center" shrinkToFit="1"/>
      <protection hidden="1"/>
    </xf>
    <xf numFmtId="0" fontId="25" fillId="0" borderId="0" xfId="0" applyFont="1" applyAlignment="1" applyProtection="1">
      <alignment shrinkToFit="1"/>
      <protection hidden="1"/>
    </xf>
    <xf numFmtId="0" fontId="23" fillId="0" borderId="0" xfId="0" applyFont="1" applyAlignment="1" applyProtection="1">
      <alignment shrinkToFit="1"/>
      <protection hidden="1"/>
    </xf>
    <xf numFmtId="0" fontId="11" fillId="15" borderId="0" xfId="0" applyFont="1" applyFill="1" applyAlignment="1" applyProtection="1">
      <alignment horizontal="center" vertical="center"/>
      <protection hidden="1"/>
    </xf>
    <xf numFmtId="0" fontId="11" fillId="15" borderId="0" xfId="0" applyFont="1" applyFill="1" applyProtection="1">
      <protection hidden="1"/>
    </xf>
    <xf numFmtId="0" fontId="29" fillId="21" borderId="119" xfId="0" applyFont="1" applyFill="1" applyBorder="1" applyAlignment="1">
      <alignment horizontal="center" vertical="center" shrinkToFit="1"/>
    </xf>
    <xf numFmtId="0" fontId="70" fillId="7" borderId="13" xfId="0" applyFont="1" applyFill="1" applyBorder="1" applyAlignment="1">
      <alignment horizontal="center" vertical="center" shrinkToFit="1"/>
    </xf>
    <xf numFmtId="0" fontId="66" fillId="14" borderId="72" xfId="0" applyFont="1" applyFill="1" applyBorder="1" applyAlignment="1" applyProtection="1">
      <alignment horizontal="center" vertical="center" shrinkToFit="1"/>
      <protection hidden="1"/>
    </xf>
    <xf numFmtId="0" fontId="66" fillId="14" borderId="70" xfId="0" applyFont="1" applyFill="1" applyBorder="1" applyAlignment="1" applyProtection="1">
      <alignment horizontal="center" vertical="center" shrinkToFit="1"/>
      <protection hidden="1"/>
    </xf>
    <xf numFmtId="0" fontId="66" fillId="16" borderId="70" xfId="0" applyFont="1" applyFill="1" applyBorder="1" applyAlignment="1" applyProtection="1">
      <alignment horizontal="center" vertical="center" shrinkToFit="1"/>
      <protection locked="0" hidden="1"/>
    </xf>
    <xf numFmtId="0" fontId="23" fillId="19" borderId="0" xfId="0" applyFont="1" applyFill="1" applyAlignment="1" applyProtection="1">
      <alignment horizontal="center" vertical="center" shrinkToFit="1"/>
      <protection hidden="1"/>
    </xf>
    <xf numFmtId="0" fontId="64" fillId="14" borderId="72" xfId="0" applyFont="1" applyFill="1" applyBorder="1" applyAlignment="1" applyProtection="1">
      <alignment horizontal="center" vertical="center" shrinkToFit="1"/>
      <protection hidden="1"/>
    </xf>
    <xf numFmtId="0" fontId="64" fillId="14" borderId="70" xfId="0" applyFont="1" applyFill="1" applyBorder="1" applyAlignment="1" applyProtection="1">
      <alignment horizontal="center" vertical="center" shrinkToFit="1"/>
      <protection hidden="1"/>
    </xf>
    <xf numFmtId="0" fontId="64" fillId="16" borderId="70" xfId="0" applyFont="1" applyFill="1" applyBorder="1" applyAlignment="1" applyProtection="1">
      <alignment horizontal="center" vertical="center" shrinkToFit="1"/>
      <protection hidden="1"/>
    </xf>
    <xf numFmtId="0" fontId="64" fillId="16" borderId="70" xfId="0" applyFont="1" applyFill="1" applyBorder="1" applyAlignment="1" applyProtection="1">
      <alignment horizontal="center" vertical="center" shrinkToFit="1"/>
      <protection locked="0" hidden="1"/>
    </xf>
    <xf numFmtId="0" fontId="45" fillId="3" borderId="0" xfId="0" applyFont="1" applyFill="1" applyAlignment="1" applyProtection="1">
      <alignment vertical="center" shrinkToFit="1"/>
      <protection hidden="1"/>
    </xf>
    <xf numFmtId="0" fontId="23" fillId="3" borderId="0" xfId="0" applyFont="1" applyFill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7" fillId="7" borderId="148" xfId="0" applyFont="1" applyFill="1" applyBorder="1" applyAlignment="1" applyProtection="1">
      <alignment horizontal="center" vertical="center"/>
      <protection hidden="1"/>
    </xf>
    <xf numFmtId="49" fontId="17" fillId="7" borderId="148" xfId="0" applyNumberFormat="1" applyFont="1" applyFill="1" applyBorder="1" applyAlignment="1" applyProtection="1">
      <alignment horizontal="center" vertical="center"/>
      <protection hidden="1"/>
    </xf>
    <xf numFmtId="0" fontId="17" fillId="7" borderId="149" xfId="0" applyFont="1" applyFill="1" applyBorder="1" applyAlignment="1" applyProtection="1">
      <alignment horizontal="center" vertical="center"/>
      <protection hidden="1"/>
    </xf>
    <xf numFmtId="49" fontId="81" fillId="5" borderId="150" xfId="0" applyNumberFormat="1" applyFont="1" applyFill="1" applyBorder="1" applyAlignment="1" applyProtection="1">
      <alignment horizontal="center" vertical="center" shrinkToFit="1"/>
      <protection locked="0" hidden="1"/>
    </xf>
    <xf numFmtId="0" fontId="81" fillId="5" borderId="150" xfId="0" applyFont="1" applyFill="1" applyBorder="1" applyAlignment="1" applyProtection="1">
      <alignment horizontal="center" vertical="center" shrinkToFit="1"/>
      <protection locked="0" hidden="1"/>
    </xf>
    <xf numFmtId="0" fontId="81" fillId="5" borderId="151" xfId="0" applyFont="1" applyFill="1" applyBorder="1" applyAlignment="1" applyProtection="1">
      <alignment horizontal="center" vertical="center" shrinkToFit="1"/>
      <protection locked="0" hidden="1"/>
    </xf>
    <xf numFmtId="0" fontId="17" fillId="7" borderId="152" xfId="0" applyFont="1" applyFill="1" applyBorder="1" applyAlignment="1" applyProtection="1">
      <alignment horizontal="center" vertical="center"/>
      <protection hidden="1"/>
    </xf>
    <xf numFmtId="0" fontId="17" fillId="7" borderId="153" xfId="0" applyFont="1" applyFill="1" applyBorder="1" applyAlignment="1" applyProtection="1">
      <alignment horizontal="center" vertical="center"/>
      <protection hidden="1"/>
    </xf>
    <xf numFmtId="0" fontId="17" fillId="7" borderId="154" xfId="0" applyFont="1" applyFill="1" applyBorder="1" applyAlignment="1" applyProtection="1">
      <alignment horizontal="center" vertical="center"/>
      <protection hidden="1"/>
    </xf>
    <xf numFmtId="0" fontId="81" fillId="5" borderId="155" xfId="0" applyFont="1" applyFill="1" applyBorder="1" applyAlignment="1" applyProtection="1">
      <alignment horizontal="center" vertical="center" shrinkToFit="1"/>
      <protection hidden="1"/>
    </xf>
    <xf numFmtId="0" fontId="81" fillId="5" borderId="156" xfId="0" applyFont="1" applyFill="1" applyBorder="1" applyAlignment="1" applyProtection="1">
      <alignment horizontal="center" vertical="center" shrinkToFit="1"/>
      <protection hidden="1"/>
    </xf>
    <xf numFmtId="0" fontId="81" fillId="5" borderId="157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wrapText="1"/>
      <protection hidden="1"/>
    </xf>
    <xf numFmtId="0" fontId="81" fillId="5" borderId="158" xfId="0" applyFont="1" applyFill="1" applyBorder="1" applyAlignment="1" applyProtection="1">
      <alignment horizontal="center" vertical="center" shrinkToFit="1"/>
      <protection locked="0" hidden="1"/>
    </xf>
    <xf numFmtId="0" fontId="17" fillId="7" borderId="159" xfId="0" applyFont="1" applyFill="1" applyBorder="1" applyAlignment="1" applyProtection="1">
      <alignment horizontal="center" vertical="center"/>
      <protection hidden="1"/>
    </xf>
    <xf numFmtId="164" fontId="81" fillId="5" borderId="155" xfId="0" applyNumberFormat="1" applyFont="1" applyFill="1" applyBorder="1" applyAlignment="1" applyProtection="1">
      <alignment horizontal="center" vertical="center" shrinkToFit="1"/>
      <protection hidden="1"/>
    </xf>
    <xf numFmtId="164" fontId="81" fillId="5" borderId="158" xfId="0" applyNumberFormat="1" applyFont="1" applyFill="1" applyBorder="1" applyAlignment="1" applyProtection="1">
      <alignment horizontal="center" vertical="center" shrinkToFit="1"/>
      <protection locked="0" hidden="1"/>
    </xf>
    <xf numFmtId="0" fontId="82" fillId="0" borderId="0" xfId="0" applyFont="1" applyAlignment="1" applyProtection="1">
      <alignment vertical="center"/>
      <protection hidden="1"/>
    </xf>
    <xf numFmtId="49" fontId="70" fillId="16" borderId="30" xfId="0" applyNumberFormat="1" applyFont="1" applyFill="1" applyBorder="1" applyAlignment="1">
      <alignment horizontal="center"/>
    </xf>
    <xf numFmtId="0" fontId="13" fillId="0" borderId="0" xfId="0" applyFont="1" applyAlignment="1" applyProtection="1">
      <alignment vertical="center" shrinkToFit="1"/>
      <protection hidden="1"/>
    </xf>
    <xf numFmtId="0" fontId="50" fillId="0" borderId="0" xfId="0" applyFont="1"/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86" fillId="0" borderId="0" xfId="0" applyFont="1" applyAlignment="1" applyProtection="1">
      <alignment vertical="center"/>
      <protection hidden="1"/>
    </xf>
    <xf numFmtId="0" fontId="86" fillId="0" borderId="0" xfId="0" applyFont="1" applyAlignment="1" applyProtection="1">
      <alignment horizontal="center" vertical="center" shrinkToFit="1"/>
      <protection hidden="1"/>
    </xf>
    <xf numFmtId="0" fontId="39" fillId="0" borderId="10" xfId="0" applyFont="1" applyBorder="1" applyAlignment="1">
      <alignment horizontal="center" wrapText="1"/>
    </xf>
    <xf numFmtId="0" fontId="39" fillId="0" borderId="3" xfId="0" applyFont="1" applyBorder="1" applyAlignment="1">
      <alignment horizontal="center" wrapText="1"/>
    </xf>
    <xf numFmtId="0" fontId="39" fillId="0" borderId="19" xfId="0" applyFont="1" applyBorder="1" applyAlignment="1">
      <alignment horizontal="center" wrapText="1"/>
    </xf>
    <xf numFmtId="0" fontId="39" fillId="0" borderId="11" xfId="0" applyFont="1" applyBorder="1" applyAlignment="1">
      <alignment horizontal="center" wrapText="1"/>
    </xf>
    <xf numFmtId="0" fontId="39" fillId="0" borderId="0" xfId="0" applyFont="1" applyAlignment="1">
      <alignment horizontal="center" wrapText="1"/>
    </xf>
    <xf numFmtId="0" fontId="39" fillId="0" borderId="15" xfId="0" applyFont="1" applyBorder="1" applyAlignment="1">
      <alignment horizontal="center" wrapText="1"/>
    </xf>
    <xf numFmtId="0" fontId="39" fillId="0" borderId="4" xfId="0" applyFont="1" applyBorder="1" applyAlignment="1">
      <alignment horizontal="center" wrapText="1"/>
    </xf>
    <xf numFmtId="0" fontId="39" fillId="0" borderId="5" xfId="0" applyFont="1" applyBorder="1" applyAlignment="1">
      <alignment horizontal="center" wrapText="1"/>
    </xf>
    <xf numFmtId="0" fontId="39" fillId="0" borderId="16" xfId="0" applyFont="1" applyBorder="1" applyAlignment="1">
      <alignment horizontal="center" wrapText="1"/>
    </xf>
    <xf numFmtId="9" fontId="33" fillId="9" borderId="55" xfId="0" applyNumberFormat="1" applyFont="1" applyFill="1" applyBorder="1" applyAlignment="1">
      <alignment horizontal="right" vertical="center" wrapText="1"/>
    </xf>
    <xf numFmtId="0" fontId="33" fillId="9" borderId="63" xfId="0" applyFont="1" applyFill="1" applyBorder="1" applyAlignment="1">
      <alignment horizontal="right" vertical="center" wrapText="1"/>
    </xf>
    <xf numFmtId="0" fontId="33" fillId="9" borderId="64" xfId="0" applyFont="1" applyFill="1" applyBorder="1" applyAlignment="1">
      <alignment horizontal="right" vertical="center"/>
    </xf>
    <xf numFmtId="0" fontId="33" fillId="9" borderId="65" xfId="0" applyFont="1" applyFill="1" applyBorder="1" applyAlignment="1">
      <alignment horizontal="right" vertical="center"/>
    </xf>
    <xf numFmtId="0" fontId="33" fillId="9" borderId="66" xfId="0" applyFont="1" applyFill="1" applyBorder="1" applyAlignment="1">
      <alignment horizontal="right" vertical="center"/>
    </xf>
    <xf numFmtId="9" fontId="33" fillId="9" borderId="67" xfId="0" applyNumberFormat="1" applyFont="1" applyFill="1" applyBorder="1" applyAlignment="1">
      <alignment horizontal="right" vertical="center"/>
    </xf>
    <xf numFmtId="0" fontId="33" fillId="9" borderId="68" xfId="0" applyFont="1" applyFill="1" applyBorder="1" applyAlignment="1">
      <alignment horizontal="right" vertical="center"/>
    </xf>
    <xf numFmtId="0" fontId="33" fillId="9" borderId="58" xfId="0" applyFont="1" applyFill="1" applyBorder="1" applyAlignment="1">
      <alignment horizontal="right" wrapText="1"/>
    </xf>
    <xf numFmtId="0" fontId="33" fillId="9" borderId="29" xfId="0" applyFont="1" applyFill="1" applyBorder="1" applyAlignment="1">
      <alignment horizontal="right" wrapText="1"/>
    </xf>
    <xf numFmtId="0" fontId="33" fillId="9" borderId="59" xfId="0" applyFont="1" applyFill="1" applyBorder="1" applyAlignment="1">
      <alignment horizontal="right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3" fillId="9" borderId="46" xfId="0" applyFont="1" applyFill="1" applyBorder="1" applyAlignment="1">
      <alignment horizontal="center" vertical="center" wrapText="1"/>
    </xf>
    <xf numFmtId="0" fontId="33" fillId="9" borderId="0" xfId="0" applyFont="1" applyFill="1" applyAlignment="1">
      <alignment horizontal="center" vertical="center" wrapText="1"/>
    </xf>
    <xf numFmtId="0" fontId="33" fillId="9" borderId="5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 vertical="center" wrapText="1"/>
    </xf>
    <xf numFmtId="0" fontId="29" fillId="0" borderId="0" xfId="0" applyFont="1" applyAlignment="1">
      <alignment horizontal="center"/>
    </xf>
    <xf numFmtId="0" fontId="33" fillId="9" borderId="58" xfId="0" applyFont="1" applyFill="1" applyBorder="1" applyAlignment="1">
      <alignment horizontal="center"/>
    </xf>
    <xf numFmtId="0" fontId="33" fillId="9" borderId="29" xfId="0" applyFont="1" applyFill="1" applyBorder="1" applyAlignment="1">
      <alignment horizontal="center"/>
    </xf>
    <xf numFmtId="0" fontId="36" fillId="9" borderId="29" xfId="1" applyFont="1" applyFill="1" applyBorder="1" applyAlignment="1">
      <alignment horizontal="center"/>
    </xf>
    <xf numFmtId="0" fontId="36" fillId="9" borderId="59" xfId="1" applyFont="1" applyFill="1" applyBorder="1" applyAlignment="1">
      <alignment horizontal="center"/>
    </xf>
    <xf numFmtId="0" fontId="33" fillId="9" borderId="60" xfId="0" applyFont="1" applyFill="1" applyBorder="1" applyAlignment="1">
      <alignment horizontal="right"/>
    </xf>
    <xf numFmtId="0" fontId="33" fillId="9" borderId="61" xfId="0" applyFont="1" applyFill="1" applyBorder="1" applyAlignment="1">
      <alignment horizontal="right"/>
    </xf>
    <xf numFmtId="0" fontId="33" fillId="9" borderId="62" xfId="0" applyFont="1" applyFill="1" applyBorder="1" applyAlignment="1">
      <alignment horizontal="right"/>
    </xf>
    <xf numFmtId="9" fontId="33" fillId="9" borderId="55" xfId="0" applyNumberFormat="1" applyFont="1" applyFill="1" applyBorder="1" applyAlignment="1">
      <alignment horizontal="right" vertical="center"/>
    </xf>
    <xf numFmtId="0" fontId="33" fillId="9" borderId="63" xfId="0" applyFont="1" applyFill="1" applyBorder="1" applyAlignment="1">
      <alignment horizontal="right" vertical="center"/>
    </xf>
    <xf numFmtId="0" fontId="33" fillId="9" borderId="43" xfId="0" applyFont="1" applyFill="1" applyBorder="1" applyAlignment="1">
      <alignment horizontal="center" vertical="center" wrapText="1"/>
    </xf>
    <xf numFmtId="0" fontId="33" fillId="9" borderId="54" xfId="0" applyFont="1" applyFill="1" applyBorder="1" applyAlignment="1">
      <alignment horizontal="right" vertical="center" wrapText="1"/>
    </xf>
    <xf numFmtId="0" fontId="33" fillId="9" borderId="55" xfId="0" applyFont="1" applyFill="1" applyBorder="1" applyAlignment="1">
      <alignment horizontal="right" vertical="center" wrapText="1"/>
    </xf>
    <xf numFmtId="9" fontId="33" fillId="9" borderId="55" xfId="0" applyNumberFormat="1" applyFont="1" applyFill="1" applyBorder="1" applyAlignment="1">
      <alignment horizontal="right"/>
    </xf>
    <xf numFmtId="0" fontId="33" fillId="9" borderId="63" xfId="0" applyFont="1" applyFill="1" applyBorder="1" applyAlignment="1">
      <alignment horizontal="right"/>
    </xf>
    <xf numFmtId="0" fontId="33" fillId="9" borderId="55" xfId="0" applyFont="1" applyFill="1" applyBorder="1" applyAlignment="1">
      <alignment horizontal="right"/>
    </xf>
    <xf numFmtId="0" fontId="33" fillId="9" borderId="60" xfId="0" applyFont="1" applyFill="1" applyBorder="1" applyAlignment="1">
      <alignment horizontal="right" vertical="center"/>
    </xf>
    <xf numFmtId="0" fontId="33" fillId="9" borderId="61" xfId="0" applyFont="1" applyFill="1" applyBorder="1" applyAlignment="1">
      <alignment horizontal="right" vertical="center"/>
    </xf>
    <xf numFmtId="0" fontId="33" fillId="9" borderId="62" xfId="0" applyFont="1" applyFill="1" applyBorder="1" applyAlignment="1">
      <alignment horizontal="right" vertical="center"/>
    </xf>
    <xf numFmtId="0" fontId="33" fillId="9" borderId="54" xfId="0" applyFont="1" applyFill="1" applyBorder="1" applyAlignment="1">
      <alignment horizontal="right" vertical="center"/>
    </xf>
    <xf numFmtId="0" fontId="33" fillId="9" borderId="55" xfId="0" applyFont="1" applyFill="1" applyBorder="1" applyAlignment="1">
      <alignment horizontal="right" vertical="center"/>
    </xf>
    <xf numFmtId="9" fontId="33" fillId="9" borderId="55" xfId="1" applyNumberFormat="1" applyFont="1" applyFill="1" applyBorder="1" applyAlignment="1">
      <alignment horizontal="right" vertical="center"/>
    </xf>
    <xf numFmtId="0" fontId="33" fillId="9" borderId="63" xfId="1" applyFont="1" applyFill="1" applyBorder="1" applyAlignment="1">
      <alignment horizontal="right" vertical="center"/>
    </xf>
    <xf numFmtId="0" fontId="33" fillId="9" borderId="58" xfId="0" applyFont="1" applyFill="1" applyBorder="1" applyAlignment="1">
      <alignment horizontal="right"/>
    </xf>
    <xf numFmtId="0" fontId="33" fillId="9" borderId="29" xfId="0" applyFont="1" applyFill="1" applyBorder="1" applyAlignment="1">
      <alignment horizontal="right"/>
    </xf>
    <xf numFmtId="0" fontId="33" fillId="9" borderId="59" xfId="0" applyFont="1" applyFill="1" applyBorder="1" applyAlignment="1">
      <alignment horizontal="right"/>
    </xf>
    <xf numFmtId="0" fontId="34" fillId="9" borderId="55" xfId="0" applyFont="1" applyFill="1" applyBorder="1" applyAlignment="1">
      <alignment horizontal="right" vertical="center"/>
    </xf>
    <xf numFmtId="0" fontId="34" fillId="9" borderId="63" xfId="0" applyFont="1" applyFill="1" applyBorder="1" applyAlignment="1">
      <alignment horizontal="right" vertical="center"/>
    </xf>
    <xf numFmtId="0" fontId="32" fillId="9" borderId="58" xfId="1" applyFont="1" applyFill="1" applyBorder="1" applyAlignment="1">
      <alignment horizontal="right"/>
    </xf>
    <xf numFmtId="0" fontId="32" fillId="9" borderId="29" xfId="1" applyFont="1" applyFill="1" applyBorder="1" applyAlignment="1">
      <alignment horizontal="right"/>
    </xf>
    <xf numFmtId="0" fontId="32" fillId="9" borderId="59" xfId="1" applyFont="1" applyFill="1" applyBorder="1" applyAlignment="1">
      <alignment horizontal="right"/>
    </xf>
    <xf numFmtId="0" fontId="28" fillId="0" borderId="0" xfId="0" applyFont="1" applyAlignment="1">
      <alignment horizontal="center"/>
    </xf>
    <xf numFmtId="0" fontId="29" fillId="0" borderId="5" xfId="0" applyFont="1" applyBorder="1" applyAlignment="1">
      <alignment horizontal="right"/>
    </xf>
    <xf numFmtId="0" fontId="30" fillId="9" borderId="47" xfId="0" applyFont="1" applyFill="1" applyBorder="1" applyAlignment="1">
      <alignment horizontal="center" vertical="center"/>
    </xf>
    <xf numFmtId="0" fontId="31" fillId="9" borderId="48" xfId="0" applyFont="1" applyFill="1" applyBorder="1" applyAlignment="1">
      <alignment horizontal="center" vertical="center"/>
    </xf>
    <xf numFmtId="0" fontId="31" fillId="9" borderId="54" xfId="0" applyFont="1" applyFill="1" applyBorder="1" applyAlignment="1">
      <alignment horizontal="center" vertical="center"/>
    </xf>
    <xf numFmtId="0" fontId="31" fillId="9" borderId="55" xfId="0" applyFont="1" applyFill="1" applyBorder="1" applyAlignment="1">
      <alignment horizontal="center" vertical="center"/>
    </xf>
    <xf numFmtId="0" fontId="31" fillId="9" borderId="49" xfId="0" applyFont="1" applyFill="1" applyBorder="1" applyAlignment="1">
      <alignment horizontal="center" vertical="center"/>
    </xf>
    <xf numFmtId="0" fontId="31" fillId="9" borderId="50" xfId="0" applyFont="1" applyFill="1" applyBorder="1" applyAlignment="1">
      <alignment horizontal="center" vertical="center"/>
    </xf>
    <xf numFmtId="0" fontId="31" fillId="9" borderId="56" xfId="0" applyFont="1" applyFill="1" applyBorder="1" applyAlignment="1">
      <alignment horizontal="center" vertical="center"/>
    </xf>
    <xf numFmtId="0" fontId="31" fillId="9" borderId="57" xfId="0" applyFont="1" applyFill="1" applyBorder="1" applyAlignment="1">
      <alignment horizontal="center" vertical="center"/>
    </xf>
    <xf numFmtId="0" fontId="32" fillId="9" borderId="51" xfId="1" applyFont="1" applyFill="1" applyBorder="1" applyAlignment="1">
      <alignment horizontal="right"/>
    </xf>
    <xf numFmtId="0" fontId="32" fillId="9" borderId="52" xfId="1" applyFont="1" applyFill="1" applyBorder="1" applyAlignment="1">
      <alignment horizontal="right"/>
    </xf>
    <xf numFmtId="0" fontId="32" fillId="9" borderId="53" xfId="1" applyFont="1" applyFill="1" applyBorder="1" applyAlignment="1">
      <alignment horizontal="right"/>
    </xf>
    <xf numFmtId="0" fontId="77" fillId="14" borderId="0" xfId="0" applyFont="1" applyFill="1" applyAlignment="1">
      <alignment horizontal="right" vertic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3" borderId="71" xfId="1" applyFont="1" applyFill="1" applyBorder="1" applyAlignment="1" applyProtection="1">
      <alignment horizontal="center" vertical="center" shrinkToFit="1"/>
      <protection hidden="1"/>
    </xf>
    <xf numFmtId="0" fontId="5" fillId="3" borderId="69" xfId="1" applyFont="1" applyFill="1" applyBorder="1" applyAlignment="1" applyProtection="1">
      <alignment horizontal="center" vertical="center" shrinkToFit="1"/>
      <protection hidden="1"/>
    </xf>
    <xf numFmtId="0" fontId="5" fillId="3" borderId="72" xfId="1" applyFont="1" applyFill="1" applyBorder="1" applyAlignment="1" applyProtection="1">
      <alignment horizontal="center" vertical="center" shrinkToFit="1"/>
      <protection hidden="1"/>
    </xf>
    <xf numFmtId="0" fontId="23" fillId="15" borderId="70" xfId="0" applyFont="1" applyFill="1" applyBorder="1" applyAlignment="1" applyProtection="1">
      <alignment horizontal="center" vertical="center" shrinkToFit="1"/>
      <protection hidden="1"/>
    </xf>
    <xf numFmtId="0" fontId="48" fillId="19" borderId="0" xfId="0" applyFont="1" applyFill="1" applyAlignment="1" applyProtection="1">
      <alignment horizontal="center" vertical="center" shrinkToFit="1"/>
      <protection hidden="1"/>
    </xf>
    <xf numFmtId="0" fontId="47" fillId="8" borderId="0" xfId="0" applyFont="1" applyFill="1" applyAlignment="1" applyProtection="1">
      <alignment horizontal="center" vertical="center" shrinkToFit="1"/>
      <protection locked="0" hidden="1"/>
    </xf>
    <xf numFmtId="0" fontId="23" fillId="8" borderId="71" xfId="0" applyFont="1" applyFill="1" applyBorder="1" applyAlignment="1" applyProtection="1">
      <alignment horizontal="center" vertical="center" shrinkToFit="1"/>
      <protection hidden="1"/>
    </xf>
    <xf numFmtId="0" fontId="23" fillId="8" borderId="69" xfId="0" applyFont="1" applyFill="1" applyBorder="1" applyAlignment="1" applyProtection="1">
      <alignment horizontal="center" vertical="center" shrinkToFit="1"/>
      <protection hidden="1"/>
    </xf>
    <xf numFmtId="0" fontId="23" fillId="8" borderId="72" xfId="0" applyFont="1" applyFill="1" applyBorder="1" applyAlignment="1" applyProtection="1">
      <alignment horizontal="center" vertical="center" shrinkToFit="1"/>
      <protection hidden="1"/>
    </xf>
    <xf numFmtId="0" fontId="23" fillId="8" borderId="70" xfId="0" applyFont="1" applyFill="1" applyBorder="1" applyAlignment="1" applyProtection="1">
      <alignment horizontal="center" vertical="center" shrinkToFit="1"/>
      <protection hidden="1"/>
    </xf>
    <xf numFmtId="0" fontId="23" fillId="15" borderId="88" xfId="0" applyFont="1" applyFill="1" applyBorder="1" applyAlignment="1" applyProtection="1">
      <alignment horizontal="center" vertical="center" shrinkToFit="1"/>
      <protection hidden="1"/>
    </xf>
    <xf numFmtId="0" fontId="5" fillId="3" borderId="70" xfId="1" applyFont="1" applyFill="1" applyBorder="1" applyAlignment="1" applyProtection="1">
      <alignment horizontal="center" vertical="center" shrinkToFit="1"/>
      <protection hidden="1"/>
    </xf>
    <xf numFmtId="0" fontId="40" fillId="3" borderId="0" xfId="1" applyFont="1" applyFill="1" applyBorder="1" applyAlignment="1" applyProtection="1">
      <alignment horizontal="center" vertical="center" shrinkToFit="1"/>
      <protection hidden="1"/>
    </xf>
    <xf numFmtId="0" fontId="5" fillId="3" borderId="99" xfId="0" applyFont="1" applyFill="1" applyBorder="1" applyAlignment="1" applyProtection="1">
      <alignment horizontal="center" vertical="center" shrinkToFit="1"/>
      <protection hidden="1"/>
    </xf>
    <xf numFmtId="0" fontId="5" fillId="3" borderId="0" xfId="0" applyFont="1" applyFill="1" applyAlignment="1" applyProtection="1">
      <alignment horizontal="center" vertical="center" shrinkToFit="1"/>
      <protection hidden="1"/>
    </xf>
    <xf numFmtId="0" fontId="5" fillId="3" borderId="99" xfId="1" applyFont="1" applyFill="1" applyBorder="1" applyAlignment="1" applyProtection="1">
      <alignment horizontal="center" vertical="center" shrinkToFit="1"/>
      <protection hidden="1"/>
    </xf>
    <xf numFmtId="0" fontId="5" fillId="3" borderId="0" xfId="1" applyFont="1" applyFill="1" applyBorder="1" applyAlignment="1" applyProtection="1">
      <alignment horizontal="center" vertical="center" shrinkToFit="1"/>
      <protection hidden="1"/>
    </xf>
    <xf numFmtId="164" fontId="5" fillId="3" borderId="70" xfId="1" applyNumberFormat="1" applyFont="1" applyFill="1" applyBorder="1" applyAlignment="1" applyProtection="1">
      <alignment horizontal="center" vertical="center" shrinkToFit="1"/>
      <protection hidden="1"/>
    </xf>
    <xf numFmtId="0" fontId="5" fillId="3" borderId="70" xfId="0" applyFont="1" applyFill="1" applyBorder="1" applyAlignment="1" applyProtection="1">
      <alignment horizontal="center" vertical="center" shrinkToFit="1"/>
      <protection hidden="1"/>
    </xf>
    <xf numFmtId="49" fontId="5" fillId="3" borderId="88" xfId="0" applyNumberFormat="1" applyFont="1" applyFill="1" applyBorder="1" applyAlignment="1" applyProtection="1">
      <alignment horizontal="center" vertical="center" shrinkToFit="1"/>
      <protection hidden="1"/>
    </xf>
    <xf numFmtId="0" fontId="5" fillId="3" borderId="88" xfId="0" applyFont="1" applyFill="1" applyBorder="1" applyAlignment="1" applyProtection="1">
      <alignment horizontal="center" vertical="center" shrinkToFit="1"/>
      <protection hidden="1"/>
    </xf>
    <xf numFmtId="0" fontId="50" fillId="0" borderId="0" xfId="0" applyFont="1" applyAlignment="1" applyProtection="1">
      <alignment horizontal="center"/>
      <protection hidden="1"/>
    </xf>
    <xf numFmtId="0" fontId="23" fillId="18" borderId="74" xfId="0" applyFont="1" applyFill="1" applyBorder="1" applyAlignment="1" applyProtection="1">
      <alignment horizontal="center" vertical="center" shrinkToFit="1"/>
      <protection hidden="1"/>
    </xf>
    <xf numFmtId="0" fontId="23" fillId="18" borderId="0" xfId="0" applyFont="1" applyFill="1" applyAlignment="1" applyProtection="1">
      <alignment horizontal="center" vertical="center" shrinkToFit="1"/>
      <protection hidden="1"/>
    </xf>
    <xf numFmtId="0" fontId="23" fillId="18" borderId="89" xfId="0" applyFont="1" applyFill="1" applyBorder="1" applyAlignment="1" applyProtection="1">
      <alignment horizontal="center" vertical="center" shrinkToFit="1"/>
      <protection hidden="1"/>
    </xf>
    <xf numFmtId="0" fontId="6" fillId="3" borderId="70" xfId="1" applyFont="1" applyFill="1" applyBorder="1" applyAlignment="1" applyProtection="1">
      <alignment horizontal="center" vertical="center" shrinkToFit="1"/>
      <protection hidden="1"/>
    </xf>
    <xf numFmtId="0" fontId="5" fillId="3" borderId="88" xfId="1" applyFont="1" applyFill="1" applyBorder="1" applyAlignment="1" applyProtection="1">
      <alignment horizontal="center" vertical="center" shrinkToFit="1"/>
      <protection hidden="1"/>
    </xf>
    <xf numFmtId="0" fontId="40" fillId="3" borderId="70" xfId="1" applyFont="1" applyFill="1" applyBorder="1" applyAlignment="1" applyProtection="1">
      <alignment horizontal="center" vertical="center" wrapText="1" shrinkToFit="1"/>
      <protection hidden="1"/>
    </xf>
    <xf numFmtId="0" fontId="40" fillId="3" borderId="70" xfId="1" applyFont="1" applyFill="1" applyBorder="1" applyAlignment="1" applyProtection="1">
      <alignment horizontal="center" vertical="center" shrinkToFit="1"/>
      <protection hidden="1"/>
    </xf>
    <xf numFmtId="0" fontId="2" fillId="3" borderId="70" xfId="1" applyFont="1" applyFill="1" applyBorder="1" applyAlignment="1" applyProtection="1">
      <alignment horizontal="center" vertical="center" shrinkToFit="1"/>
      <protection hidden="1"/>
    </xf>
    <xf numFmtId="0" fontId="5" fillId="3" borderId="96" xfId="1" applyFont="1" applyFill="1" applyBorder="1" applyAlignment="1" applyProtection="1">
      <alignment horizontal="center" vertical="center" shrinkToFit="1"/>
      <protection locked="0" hidden="1"/>
    </xf>
    <xf numFmtId="0" fontId="5" fillId="3" borderId="97" xfId="1" applyFont="1" applyFill="1" applyBorder="1" applyAlignment="1" applyProtection="1">
      <alignment horizontal="center" vertical="center" shrinkToFit="1"/>
      <protection locked="0" hidden="1"/>
    </xf>
    <xf numFmtId="0" fontId="5" fillId="3" borderId="98" xfId="1" applyFont="1" applyFill="1" applyBorder="1" applyAlignment="1" applyProtection="1">
      <alignment horizontal="center" vertical="center" shrinkToFit="1"/>
      <protection locked="0" hidden="1"/>
    </xf>
    <xf numFmtId="164" fontId="5" fillId="3" borderId="88" xfId="0" applyNumberFormat="1" applyFont="1" applyFill="1" applyBorder="1" applyAlignment="1" applyProtection="1">
      <alignment horizontal="center" vertical="center" shrinkToFit="1"/>
      <protection hidden="1"/>
    </xf>
    <xf numFmtId="0" fontId="66" fillId="17" borderId="85" xfId="0" applyFont="1" applyFill="1" applyBorder="1" applyAlignment="1" applyProtection="1">
      <alignment horizontal="center" shrinkToFit="1"/>
      <protection hidden="1"/>
    </xf>
    <xf numFmtId="0" fontId="66" fillId="17" borderId="86" xfId="0" applyFont="1" applyFill="1" applyBorder="1" applyAlignment="1" applyProtection="1">
      <alignment horizontal="center" shrinkToFit="1"/>
      <protection hidden="1"/>
    </xf>
    <xf numFmtId="0" fontId="48" fillId="19" borderId="0" xfId="0" applyFont="1" applyFill="1" applyAlignment="1" applyProtection="1">
      <alignment horizontal="center" vertical="center"/>
      <protection hidden="1"/>
    </xf>
    <xf numFmtId="0" fontId="44" fillId="20" borderId="0" xfId="0" applyFont="1" applyFill="1" applyAlignment="1" applyProtection="1">
      <alignment horizontal="center"/>
      <protection hidden="1"/>
    </xf>
    <xf numFmtId="0" fontId="67" fillId="0" borderId="0" xfId="0" applyFont="1" applyAlignment="1" applyProtection="1">
      <alignment horizontal="center"/>
      <protection hidden="1"/>
    </xf>
    <xf numFmtId="0" fontId="23" fillId="19" borderId="73" xfId="0" applyFont="1" applyFill="1" applyBorder="1" applyAlignment="1" applyProtection="1">
      <alignment horizontal="center" vertical="center" shrinkToFit="1"/>
      <protection hidden="1"/>
    </xf>
    <xf numFmtId="0" fontId="52" fillId="10" borderId="86" xfId="0" applyFont="1" applyFill="1" applyBorder="1" applyAlignment="1" applyProtection="1">
      <alignment horizontal="center"/>
      <protection hidden="1"/>
    </xf>
    <xf numFmtId="0" fontId="52" fillId="10" borderId="87" xfId="0" applyFont="1" applyFill="1" applyBorder="1" applyAlignment="1" applyProtection="1">
      <alignment horizontal="center"/>
      <protection hidden="1"/>
    </xf>
    <xf numFmtId="0" fontId="66" fillId="17" borderId="90" xfId="0" applyFont="1" applyFill="1" applyBorder="1" applyAlignment="1" applyProtection="1">
      <alignment horizontal="center" shrinkToFit="1"/>
      <protection hidden="1"/>
    </xf>
    <xf numFmtId="0" fontId="66" fillId="17" borderId="91" xfId="0" applyFont="1" applyFill="1" applyBorder="1" applyAlignment="1" applyProtection="1">
      <alignment horizontal="center" shrinkToFit="1"/>
      <protection hidden="1"/>
    </xf>
    <xf numFmtId="0" fontId="66" fillId="17" borderId="92" xfId="0" applyFont="1" applyFill="1" applyBorder="1" applyAlignment="1" applyProtection="1">
      <alignment horizontal="center" shrinkToFit="1"/>
      <protection hidden="1"/>
    </xf>
    <xf numFmtId="0" fontId="52" fillId="10" borderId="93" xfId="0" applyFont="1" applyFill="1" applyBorder="1" applyAlignment="1" applyProtection="1">
      <alignment horizontal="center"/>
      <protection hidden="1"/>
    </xf>
    <xf numFmtId="0" fontId="52" fillId="10" borderId="91" xfId="0" applyFont="1" applyFill="1" applyBorder="1" applyAlignment="1" applyProtection="1">
      <alignment horizontal="center"/>
      <protection hidden="1"/>
    </xf>
    <xf numFmtId="0" fontId="52" fillId="10" borderId="94" xfId="0" applyFont="1" applyFill="1" applyBorder="1" applyAlignment="1" applyProtection="1">
      <alignment horizontal="center"/>
      <protection hidden="1"/>
    </xf>
    <xf numFmtId="0" fontId="50" fillId="0" borderId="97" xfId="0" applyFont="1" applyBorder="1" applyAlignment="1" applyProtection="1">
      <alignment horizontal="center" shrinkToFit="1"/>
      <protection hidden="1"/>
    </xf>
    <xf numFmtId="0" fontId="59" fillId="0" borderId="126" xfId="0" applyFont="1" applyBorder="1" applyAlignment="1" applyProtection="1">
      <alignment horizontal="center" shrinkToFit="1"/>
      <protection hidden="1"/>
    </xf>
    <xf numFmtId="0" fontId="52" fillId="10" borderId="86" xfId="0" applyFont="1" applyFill="1" applyBorder="1" applyAlignment="1" applyProtection="1">
      <alignment horizontal="center"/>
      <protection locked="0" hidden="1"/>
    </xf>
    <xf numFmtId="0" fontId="52" fillId="10" borderId="87" xfId="0" applyFont="1" applyFill="1" applyBorder="1" applyAlignment="1" applyProtection="1">
      <alignment horizontal="center"/>
      <protection locked="0" hidden="1"/>
    </xf>
    <xf numFmtId="0" fontId="66" fillId="17" borderId="105" xfId="0" applyFont="1" applyFill="1" applyBorder="1" applyAlignment="1" applyProtection="1">
      <alignment horizontal="center" shrinkToFit="1"/>
      <protection hidden="1"/>
    </xf>
    <xf numFmtId="0" fontId="66" fillId="17" borderId="106" xfId="0" applyFont="1" applyFill="1" applyBorder="1" applyAlignment="1" applyProtection="1">
      <alignment horizontal="center" shrinkToFit="1"/>
      <protection hidden="1"/>
    </xf>
    <xf numFmtId="0" fontId="52" fillId="10" borderId="106" xfId="0" applyFont="1" applyFill="1" applyBorder="1" applyAlignment="1" applyProtection="1">
      <alignment horizontal="center"/>
      <protection hidden="1"/>
    </xf>
    <xf numFmtId="0" fontId="52" fillId="10" borderId="107" xfId="0" applyFont="1" applyFill="1" applyBorder="1" applyAlignment="1" applyProtection="1">
      <alignment horizontal="center"/>
      <protection hidden="1"/>
    </xf>
    <xf numFmtId="0" fontId="45" fillId="8" borderId="71" xfId="0" applyFont="1" applyFill="1" applyBorder="1" applyAlignment="1" applyProtection="1">
      <alignment horizontal="center" vertical="center" shrinkToFit="1"/>
      <protection hidden="1"/>
    </xf>
    <xf numFmtId="0" fontId="45" fillId="8" borderId="69" xfId="0" applyFont="1" applyFill="1" applyBorder="1" applyAlignment="1" applyProtection="1">
      <alignment horizontal="center" vertical="center" shrinkToFit="1"/>
      <protection hidden="1"/>
    </xf>
    <xf numFmtId="0" fontId="45" fillId="8" borderId="72" xfId="0" applyFont="1" applyFill="1" applyBorder="1" applyAlignment="1" applyProtection="1">
      <alignment horizontal="center" vertical="center" shrinkToFit="1"/>
      <protection hidden="1"/>
    </xf>
    <xf numFmtId="0" fontId="61" fillId="8" borderId="0" xfId="0" applyFont="1" applyFill="1" applyAlignment="1" applyProtection="1">
      <alignment horizontal="center" vertical="center"/>
      <protection locked="0" hidden="1"/>
    </xf>
    <xf numFmtId="0" fontId="0" fillId="15" borderId="121" xfId="0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 shrinkToFit="1"/>
      <protection hidden="1"/>
    </xf>
    <xf numFmtId="0" fontId="83" fillId="3" borderId="69" xfId="0" applyFont="1" applyFill="1" applyBorder="1" applyAlignment="1" applyProtection="1">
      <alignment horizontal="center" vertical="center" shrinkToFit="1"/>
      <protection hidden="1"/>
    </xf>
    <xf numFmtId="0" fontId="83" fillId="3" borderId="143" xfId="0" applyFont="1" applyFill="1" applyBorder="1" applyAlignment="1" applyProtection="1">
      <alignment horizontal="center" vertical="center" shrinkToFit="1"/>
      <protection hidden="1"/>
    </xf>
    <xf numFmtId="0" fontId="83" fillId="3" borderId="144" xfId="0" applyFont="1" applyFill="1" applyBorder="1" applyAlignment="1" applyProtection="1">
      <alignment horizontal="center" vertical="center" shrinkToFit="1"/>
      <protection hidden="1"/>
    </xf>
    <xf numFmtId="0" fontId="83" fillId="3" borderId="145" xfId="0" applyFont="1" applyFill="1" applyBorder="1" applyAlignment="1" applyProtection="1">
      <alignment horizontal="center" vertical="center" shrinkToFit="1"/>
      <protection hidden="1"/>
    </xf>
    <xf numFmtId="0" fontId="83" fillId="0" borderId="9" xfId="0" applyFont="1" applyBorder="1" applyAlignment="1" applyProtection="1">
      <alignment horizontal="center" vertical="center" shrinkToFit="1"/>
      <protection hidden="1"/>
    </xf>
    <xf numFmtId="0" fontId="83" fillId="0" borderId="7" xfId="0" applyFont="1" applyBorder="1" applyAlignment="1" applyProtection="1">
      <alignment horizontal="center" vertical="center" shrinkToFit="1"/>
      <protection hidden="1"/>
    </xf>
    <xf numFmtId="0" fontId="83" fillId="0" borderId="147" xfId="0" applyFont="1" applyBorder="1" applyAlignment="1" applyProtection="1">
      <alignment horizontal="center" vertical="center" shrinkToFit="1"/>
      <protection hidden="1"/>
    </xf>
    <xf numFmtId="0" fontId="85" fillId="3" borderId="141" xfId="0" applyFont="1" applyFill="1" applyBorder="1" applyAlignment="1" applyProtection="1">
      <alignment horizontal="center" vertical="center" shrinkToFit="1"/>
      <protection hidden="1"/>
    </xf>
    <xf numFmtId="0" fontId="85" fillId="3" borderId="142" xfId="0" applyFont="1" applyFill="1" applyBorder="1" applyAlignment="1" applyProtection="1">
      <alignment horizontal="center" vertical="center" shrinkToFit="1"/>
      <protection hidden="1"/>
    </xf>
    <xf numFmtId="0" fontId="39" fillId="3" borderId="141" xfId="1" applyNumberFormat="1" applyFont="1" applyFill="1" applyBorder="1" applyAlignment="1" applyProtection="1">
      <alignment horizontal="center" vertical="center" shrinkToFit="1"/>
      <protection hidden="1"/>
    </xf>
    <xf numFmtId="0" fontId="84" fillId="3" borderId="69" xfId="1" applyNumberFormat="1" applyFont="1" applyFill="1" applyBorder="1" applyAlignment="1" applyProtection="1">
      <alignment horizontal="center" vertical="center" shrinkToFit="1"/>
      <protection hidden="1"/>
    </xf>
    <xf numFmtId="49" fontId="84" fillId="3" borderId="69" xfId="1" applyNumberFormat="1" applyFont="1" applyFill="1" applyBorder="1" applyAlignment="1" applyProtection="1">
      <alignment horizontal="center" vertical="center" shrinkToFit="1"/>
      <protection hidden="1"/>
    </xf>
    <xf numFmtId="0" fontId="84" fillId="3" borderId="144" xfId="1" applyNumberFormat="1" applyFont="1" applyFill="1" applyBorder="1" applyAlignment="1" applyProtection="1">
      <alignment horizontal="center" vertical="center" shrinkToFit="1"/>
      <protection hidden="1"/>
    </xf>
    <xf numFmtId="0" fontId="83" fillId="0" borderId="83" xfId="0" applyFont="1" applyBorder="1" applyAlignment="1" applyProtection="1">
      <alignment horizontal="center" vertical="center" shrinkToFit="1"/>
      <protection hidden="1"/>
    </xf>
    <xf numFmtId="0" fontId="83" fillId="0" borderId="146" xfId="0" applyFont="1" applyBorder="1" applyAlignment="1" applyProtection="1">
      <alignment horizontal="center" vertical="center" shrinkToFit="1"/>
      <protection hidden="1"/>
    </xf>
    <xf numFmtId="164" fontId="84" fillId="3" borderId="69" xfId="1" applyNumberFormat="1" applyFont="1" applyFill="1" applyBorder="1" applyAlignment="1" applyProtection="1">
      <alignment horizontal="center" vertical="center" shrinkToFit="1"/>
      <protection hidden="1"/>
    </xf>
    <xf numFmtId="0" fontId="76" fillId="6" borderId="1" xfId="0" applyFont="1" applyFill="1" applyBorder="1" applyAlignment="1" applyProtection="1">
      <alignment horizontal="center" vertical="center" shrinkToFit="1"/>
      <protection hidden="1"/>
    </xf>
    <xf numFmtId="0" fontId="76" fillId="6" borderId="6" xfId="0" applyFont="1" applyFill="1" applyBorder="1" applyAlignment="1" applyProtection="1">
      <alignment horizontal="center" vertical="center" shrinkToFit="1"/>
      <protection hidden="1"/>
    </xf>
    <xf numFmtId="0" fontId="75" fillId="0" borderId="8" xfId="0" applyFont="1" applyBorder="1" applyAlignment="1" applyProtection="1">
      <alignment horizontal="center" vertical="center" shrinkToFit="1"/>
      <protection hidden="1"/>
    </xf>
    <xf numFmtId="0" fontId="75" fillId="0" borderId="0" xfId="0" applyFont="1" applyAlignment="1" applyProtection="1">
      <alignment horizontal="center" vertical="center" shrinkToFit="1"/>
      <protection hidden="1"/>
    </xf>
    <xf numFmtId="0" fontId="75" fillId="0" borderId="6" xfId="0" applyFont="1" applyBorder="1" applyAlignment="1" applyProtection="1">
      <alignment horizontal="center" vertical="center" shrinkToFit="1"/>
      <protection hidden="1"/>
    </xf>
    <xf numFmtId="0" fontId="75" fillId="0" borderId="100" xfId="0" applyFont="1" applyBorder="1" applyAlignment="1" applyProtection="1">
      <alignment horizontal="center" vertical="center" shrinkToFit="1"/>
      <protection hidden="1"/>
    </xf>
    <xf numFmtId="0" fontId="75" fillId="0" borderId="103" xfId="0" applyFont="1" applyBorder="1" applyAlignment="1" applyProtection="1">
      <alignment horizontal="center" vertical="center" shrinkToFit="1"/>
      <protection hidden="1"/>
    </xf>
    <xf numFmtId="0" fontId="75" fillId="0" borderId="104" xfId="0" applyFont="1" applyBorder="1" applyAlignment="1" applyProtection="1">
      <alignment horizontal="center" vertical="center" shrinkToFit="1"/>
      <protection hidden="1"/>
    </xf>
    <xf numFmtId="0" fontId="73" fillId="0" borderId="5" xfId="0" applyFont="1" applyBorder="1" applyAlignment="1" applyProtection="1">
      <alignment horizontal="center" vertical="center" shrinkToFit="1" readingOrder="2"/>
      <protection hidden="1"/>
    </xf>
    <xf numFmtId="0" fontId="75" fillId="0" borderId="102" xfId="0" applyFont="1" applyBorder="1" applyAlignment="1" applyProtection="1">
      <alignment horizontal="center" vertical="center" shrinkToFit="1"/>
      <protection hidden="1"/>
    </xf>
    <xf numFmtId="0" fontId="75" fillId="0" borderId="45" xfId="0" applyFont="1" applyBorder="1" applyAlignment="1" applyProtection="1">
      <alignment horizontal="center" vertical="center" shrinkToFit="1"/>
      <protection hidden="1"/>
    </xf>
    <xf numFmtId="0" fontId="75" fillId="0" borderId="1" xfId="0" applyFont="1" applyBorder="1" applyAlignment="1" applyProtection="1">
      <alignment horizontal="center" vertical="center" shrinkToFit="1"/>
      <protection hidden="1"/>
    </xf>
    <xf numFmtId="165" fontId="7" fillId="3" borderId="8" xfId="0" applyNumberFormat="1" applyFont="1" applyFill="1" applyBorder="1" applyAlignment="1" applyProtection="1">
      <alignment horizontal="center" vertical="center" shrinkToFit="1"/>
      <protection hidden="1"/>
    </xf>
    <xf numFmtId="165" fontId="7" fillId="3" borderId="100" xfId="0" applyNumberFormat="1" applyFont="1" applyFill="1" applyBorder="1" applyAlignment="1" applyProtection="1">
      <alignment horizontal="center" vertical="center" shrinkToFit="1"/>
      <protection hidden="1"/>
    </xf>
    <xf numFmtId="165" fontId="7" fillId="3" borderId="0" xfId="0" applyNumberFormat="1" applyFont="1" applyFill="1" applyAlignment="1" applyProtection="1">
      <alignment horizontal="center" vertical="center" shrinkToFit="1"/>
      <protection hidden="1"/>
    </xf>
    <xf numFmtId="165" fontId="7" fillId="3" borderId="103" xfId="0" applyNumberFormat="1" applyFont="1" applyFill="1" applyBorder="1" applyAlignment="1" applyProtection="1">
      <alignment horizontal="center" vertical="center" shrinkToFit="1"/>
      <protection hidden="1"/>
    </xf>
    <xf numFmtId="165" fontId="7" fillId="3" borderId="6" xfId="0" applyNumberFormat="1" applyFont="1" applyFill="1" applyBorder="1" applyAlignment="1" applyProtection="1">
      <alignment horizontal="center" vertical="center" shrinkToFit="1"/>
      <protection hidden="1"/>
    </xf>
    <xf numFmtId="165" fontId="7" fillId="3" borderId="104" xfId="0" applyNumberFormat="1" applyFont="1" applyFill="1" applyBorder="1" applyAlignment="1" applyProtection="1">
      <alignment horizontal="center" vertical="center" shrinkToFit="1"/>
      <protection hidden="1"/>
    </xf>
    <xf numFmtId="0" fontId="7" fillId="3" borderId="7" xfId="0" applyFont="1" applyFill="1" applyBorder="1" applyAlignment="1" applyProtection="1">
      <alignment horizontal="center" vertical="center" shrinkToFit="1"/>
      <protection hidden="1"/>
    </xf>
    <xf numFmtId="0" fontId="7" fillId="3" borderId="101" xfId="0" applyFont="1" applyFill="1" applyBorder="1" applyAlignment="1" applyProtection="1">
      <alignment horizontal="center" vertical="center" shrinkToFit="1"/>
      <protection hidden="1"/>
    </xf>
    <xf numFmtId="0" fontId="74" fillId="0" borderId="76" xfId="0" applyFont="1" applyBorder="1" applyAlignment="1" applyProtection="1">
      <alignment horizontal="center" vertical="center" shrinkToFit="1"/>
      <protection hidden="1"/>
    </xf>
    <xf numFmtId="0" fontId="7" fillId="0" borderId="95" xfId="0" applyFont="1" applyBorder="1" applyAlignment="1" applyProtection="1">
      <alignment horizontal="right" vertical="center" shrinkToFit="1"/>
      <protection hidden="1"/>
    </xf>
    <xf numFmtId="0" fontId="7" fillId="0" borderId="7" xfId="0" applyFont="1" applyBorder="1" applyAlignment="1" applyProtection="1">
      <alignment horizontal="right" vertical="center" shrinkToFit="1"/>
      <protection hidden="1"/>
    </xf>
    <xf numFmtId="0" fontId="73" fillId="3" borderId="7" xfId="0" applyFont="1" applyFill="1" applyBorder="1" applyAlignment="1" applyProtection="1">
      <alignment horizontal="right" vertical="center" shrinkToFit="1"/>
      <protection hidden="1"/>
    </xf>
    <xf numFmtId="0" fontId="73" fillId="3" borderId="101" xfId="0" applyFont="1" applyFill="1" applyBorder="1" applyAlignment="1" applyProtection="1">
      <alignment horizontal="right" vertical="center" shrinkToFit="1"/>
      <protection hidden="1"/>
    </xf>
    <xf numFmtId="0" fontId="75" fillId="3" borderId="7" xfId="0" applyFont="1" applyFill="1" applyBorder="1" applyAlignment="1" applyProtection="1">
      <alignment horizontal="center" vertical="center" shrinkToFit="1"/>
      <protection hidden="1"/>
    </xf>
    <xf numFmtId="164" fontId="75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95" xfId="0" applyFont="1" applyBorder="1" applyAlignment="1" applyProtection="1">
      <alignment horizontal="center" vertical="center" shrinkToFit="1"/>
      <protection hidden="1"/>
    </xf>
    <xf numFmtId="0" fontId="7" fillId="0" borderId="7" xfId="0" applyFont="1" applyBorder="1" applyAlignment="1" applyProtection="1">
      <alignment horizontal="center" vertical="center" shrinkToFit="1"/>
      <protection hidden="1"/>
    </xf>
    <xf numFmtId="0" fontId="73" fillId="16" borderId="95" xfId="0" applyFont="1" applyFill="1" applyBorder="1" applyAlignment="1" applyProtection="1">
      <alignment horizontal="center" vertical="center" shrinkToFit="1"/>
      <protection hidden="1"/>
    </xf>
    <xf numFmtId="0" fontId="73" fillId="16" borderId="7" xfId="0" applyFont="1" applyFill="1" applyBorder="1" applyAlignment="1" applyProtection="1">
      <alignment horizontal="center" vertical="center" shrinkToFit="1"/>
      <protection hidden="1"/>
    </xf>
    <xf numFmtId="0" fontId="75" fillId="0" borderId="102" xfId="0" applyFont="1" applyBorder="1" applyAlignment="1" applyProtection="1">
      <alignment horizontal="right" vertical="center" shrinkToFit="1"/>
      <protection hidden="1"/>
    </xf>
    <xf numFmtId="0" fontId="75" fillId="0" borderId="8" xfId="0" applyFont="1" applyBorder="1" applyAlignment="1" applyProtection="1">
      <alignment horizontal="right" vertical="center" shrinkToFit="1"/>
      <protection hidden="1"/>
    </xf>
    <xf numFmtId="165" fontId="75" fillId="3" borderId="8" xfId="0" applyNumberFormat="1" applyFont="1" applyFill="1" applyBorder="1" applyAlignment="1" applyProtection="1">
      <alignment horizontal="right" vertical="center" shrinkToFit="1"/>
      <protection hidden="1"/>
    </xf>
    <xf numFmtId="165" fontId="75" fillId="3" borderId="100" xfId="0" applyNumberFormat="1" applyFont="1" applyFill="1" applyBorder="1" applyAlignment="1" applyProtection="1">
      <alignment horizontal="right" vertical="center" shrinkToFit="1"/>
      <protection hidden="1"/>
    </xf>
    <xf numFmtId="0" fontId="75" fillId="0" borderId="95" xfId="0" applyFont="1" applyBorder="1" applyAlignment="1" applyProtection="1">
      <alignment horizontal="right" vertical="center" shrinkToFit="1"/>
      <protection hidden="1"/>
    </xf>
    <xf numFmtId="0" fontId="75" fillId="0" borderId="7" xfId="0" applyFont="1" applyBorder="1" applyAlignment="1" applyProtection="1">
      <alignment horizontal="right" vertical="center" shrinkToFit="1"/>
      <protection hidden="1"/>
    </xf>
    <xf numFmtId="0" fontId="7" fillId="0" borderId="0" xfId="0" applyFont="1" applyAlignment="1" applyProtection="1">
      <alignment horizontal="center" shrinkToFit="1"/>
      <protection hidden="1"/>
    </xf>
    <xf numFmtId="0" fontId="0" fillId="15" borderId="120" xfId="0" applyFill="1" applyBorder="1" applyAlignment="1" applyProtection="1">
      <alignment horizontal="right" vertical="center" wrapText="1"/>
      <protection hidden="1"/>
    </xf>
    <xf numFmtId="0" fontId="0" fillId="15" borderId="121" xfId="0" applyFill="1" applyBorder="1" applyAlignment="1" applyProtection="1">
      <alignment horizontal="right" vertical="center" wrapText="1"/>
      <protection hidden="1"/>
    </xf>
    <xf numFmtId="0" fontId="0" fillId="15" borderId="122" xfId="0" applyFill="1" applyBorder="1" applyAlignment="1" applyProtection="1">
      <alignment horizontal="right" vertical="center" wrapText="1"/>
      <protection hidden="1"/>
    </xf>
    <xf numFmtId="0" fontId="0" fillId="15" borderId="123" xfId="0" applyFill="1" applyBorder="1" applyAlignment="1" applyProtection="1">
      <alignment horizontal="right" vertical="center" wrapText="1"/>
      <protection hidden="1"/>
    </xf>
    <xf numFmtId="0" fontId="0" fillId="15" borderId="124" xfId="0" applyFill="1" applyBorder="1" applyAlignment="1" applyProtection="1">
      <alignment horizontal="right" vertical="center" wrapText="1"/>
      <protection hidden="1"/>
    </xf>
    <xf numFmtId="0" fontId="0" fillId="15" borderId="125" xfId="0" applyFill="1" applyBorder="1" applyAlignment="1" applyProtection="1">
      <alignment horizontal="right" vertical="center" wrapText="1"/>
      <protection hidden="1"/>
    </xf>
    <xf numFmtId="0" fontId="0" fillId="15" borderId="0" xfId="0" applyFill="1" applyAlignment="1" applyProtection="1">
      <alignment horizontal="center" vertical="center"/>
      <protection hidden="1"/>
    </xf>
    <xf numFmtId="0" fontId="75" fillId="0" borderId="95" xfId="0" applyFont="1" applyBorder="1" applyAlignment="1" applyProtection="1">
      <alignment horizontal="center" vertical="center" shrinkToFit="1"/>
      <protection hidden="1"/>
    </xf>
    <xf numFmtId="0" fontId="75" fillId="0" borderId="7" xfId="0" applyFont="1" applyBorder="1" applyAlignment="1" applyProtection="1">
      <alignment horizontal="center" vertical="center" shrinkToFit="1"/>
      <protection hidden="1"/>
    </xf>
    <xf numFmtId="0" fontId="74" fillId="0" borderId="0" xfId="0" applyFont="1" applyAlignment="1" applyProtection="1">
      <alignment horizontal="center" shrinkToFit="1"/>
      <protection hidden="1"/>
    </xf>
    <xf numFmtId="0" fontId="74" fillId="0" borderId="8" xfId="0" applyFont="1" applyBorder="1" applyAlignment="1" applyProtection="1">
      <alignment horizontal="center" vertical="center" shrinkToFit="1"/>
      <protection hidden="1"/>
    </xf>
    <xf numFmtId="0" fontId="74" fillId="0" borderId="0" xfId="0" applyFont="1" applyAlignment="1" applyProtection="1">
      <alignment horizontal="center" vertical="center" shrinkToFit="1"/>
      <protection hidden="1"/>
    </xf>
    <xf numFmtId="0" fontId="75" fillId="0" borderId="6" xfId="0" applyFont="1" applyBorder="1" applyAlignment="1" applyProtection="1">
      <alignment horizontal="center" shrinkToFit="1"/>
      <protection hidden="1"/>
    </xf>
    <xf numFmtId="0" fontId="74" fillId="0" borderId="41" xfId="0" applyFont="1" applyBorder="1" applyAlignment="1" applyProtection="1">
      <alignment horizontal="center" vertical="top" shrinkToFit="1"/>
      <protection hidden="1"/>
    </xf>
    <xf numFmtId="0" fontId="74" fillId="0" borderId="42" xfId="0" applyFont="1" applyBorder="1" applyAlignment="1" applyProtection="1">
      <alignment horizontal="center" vertical="top" shrinkToFit="1"/>
      <protection hidden="1"/>
    </xf>
    <xf numFmtId="0" fontId="74" fillId="0" borderId="1" xfId="0" applyFont="1" applyBorder="1" applyAlignment="1" applyProtection="1">
      <alignment horizontal="right" vertical="center" shrinkToFit="1"/>
      <protection hidden="1"/>
    </xf>
    <xf numFmtId="0" fontId="74" fillId="0" borderId="6" xfId="0" applyFont="1" applyBorder="1" applyAlignment="1" applyProtection="1">
      <alignment horizontal="right" vertical="center" shrinkToFit="1"/>
      <protection hidden="1"/>
    </xf>
    <xf numFmtId="0" fontId="74" fillId="0" borderId="104" xfId="0" applyFont="1" applyBorder="1" applyAlignment="1" applyProtection="1">
      <alignment horizontal="right" vertical="center" shrinkToFit="1"/>
      <protection hidden="1"/>
    </xf>
    <xf numFmtId="0" fontId="74" fillId="0" borderId="0" xfId="0" applyFont="1" applyAlignment="1" applyProtection="1">
      <alignment horizontal="right" vertical="center" shrinkToFit="1"/>
      <protection hidden="1"/>
    </xf>
    <xf numFmtId="165" fontId="75" fillId="3" borderId="7" xfId="0" applyNumberFormat="1" applyFont="1" applyFill="1" applyBorder="1" applyAlignment="1" applyProtection="1">
      <alignment horizontal="right" shrinkToFit="1"/>
      <protection hidden="1"/>
    </xf>
    <xf numFmtId="165" fontId="75" fillId="3" borderId="101" xfId="0" applyNumberFormat="1" applyFont="1" applyFill="1" applyBorder="1" applyAlignment="1" applyProtection="1">
      <alignment horizontal="right" shrinkToFit="1"/>
      <protection hidden="1"/>
    </xf>
    <xf numFmtId="165" fontId="75" fillId="3" borderId="7" xfId="0" applyNumberFormat="1" applyFont="1" applyFill="1" applyBorder="1" applyAlignment="1" applyProtection="1">
      <alignment horizontal="right" vertical="center" shrinkToFit="1"/>
      <protection hidden="1"/>
    </xf>
    <xf numFmtId="165" fontId="75" fillId="3" borderId="101" xfId="0" applyNumberFormat="1" applyFont="1" applyFill="1" applyBorder="1" applyAlignment="1" applyProtection="1">
      <alignment horizontal="right" vertical="center" shrinkToFit="1"/>
      <protection hidden="1"/>
    </xf>
    <xf numFmtId="0" fontId="54" fillId="0" borderId="0" xfId="0" applyFont="1" applyAlignment="1" applyProtection="1">
      <alignment horizontal="right" vertical="center" wrapText="1" shrinkToFit="1"/>
      <protection hidden="1"/>
    </xf>
    <xf numFmtId="0" fontId="54" fillId="0" borderId="6" xfId="0" applyFont="1" applyBorder="1" applyAlignment="1" applyProtection="1">
      <alignment horizontal="right" vertical="center" wrapText="1" shrinkToFit="1"/>
      <protection hidden="1"/>
    </xf>
    <xf numFmtId="0" fontId="76" fillId="6" borderId="102" xfId="0" applyFont="1" applyFill="1" applyBorder="1" applyAlignment="1" applyProtection="1">
      <alignment horizontal="center" shrinkToFit="1"/>
      <protection hidden="1"/>
    </xf>
    <xf numFmtId="0" fontId="76" fillId="6" borderId="8" xfId="0" applyFont="1" applyFill="1" applyBorder="1" applyAlignment="1" applyProtection="1">
      <alignment horizontal="center" shrinkToFit="1"/>
      <protection hidden="1"/>
    </xf>
    <xf numFmtId="0" fontId="76" fillId="6" borderId="100" xfId="0" applyFont="1" applyFill="1" applyBorder="1" applyAlignment="1" applyProtection="1">
      <alignment horizontal="center" shrinkToFit="1"/>
      <protection hidden="1"/>
    </xf>
    <xf numFmtId="0" fontId="76" fillId="6" borderId="45" xfId="0" applyFont="1" applyFill="1" applyBorder="1" applyAlignment="1" applyProtection="1">
      <alignment horizontal="center" vertical="center" shrinkToFit="1"/>
      <protection hidden="1"/>
    </xf>
    <xf numFmtId="0" fontId="76" fillId="6" borderId="0" xfId="0" applyFont="1" applyFill="1" applyAlignment="1" applyProtection="1">
      <alignment horizontal="center" vertical="center" shrinkToFit="1"/>
      <protection hidden="1"/>
    </xf>
    <xf numFmtId="0" fontId="76" fillId="6" borderId="103" xfId="0" applyFont="1" applyFill="1" applyBorder="1" applyAlignment="1" applyProtection="1">
      <alignment horizontal="center" vertical="center" shrinkToFit="1"/>
      <protection hidden="1"/>
    </xf>
    <xf numFmtId="165" fontId="73" fillId="16" borderId="7" xfId="0" applyNumberFormat="1" applyFont="1" applyFill="1" applyBorder="1" applyAlignment="1" applyProtection="1">
      <alignment horizontal="center" vertical="center" shrinkToFit="1"/>
      <protection hidden="1"/>
    </xf>
    <xf numFmtId="22" fontId="73" fillId="0" borderId="0" xfId="0" applyNumberFormat="1" applyFont="1" applyAlignment="1" applyProtection="1">
      <alignment horizontal="center" vertical="center" shrinkToFit="1" readingOrder="2"/>
      <protection hidden="1"/>
    </xf>
    <xf numFmtId="0" fontId="83" fillId="0" borderId="82" xfId="0" applyFont="1" applyBorder="1" applyAlignment="1" applyProtection="1">
      <alignment horizontal="center" vertical="center" shrinkToFit="1"/>
      <protection hidden="1"/>
    </xf>
    <xf numFmtId="0" fontId="56" fillId="11" borderId="3" xfId="0" applyFont="1" applyFill="1" applyBorder="1" applyAlignment="1" applyProtection="1">
      <alignment horizontal="center" vertical="center" wrapText="1" shrinkToFit="1"/>
      <protection hidden="1"/>
    </xf>
    <xf numFmtId="0" fontId="56" fillId="11" borderId="0" xfId="0" applyFont="1" applyFill="1" applyAlignment="1" applyProtection="1">
      <alignment horizontal="center" vertical="center" wrapText="1" shrinkToFit="1"/>
      <protection hidden="1"/>
    </xf>
    <xf numFmtId="0" fontId="74" fillId="0" borderId="79" xfId="0" applyFont="1" applyBorder="1" applyAlignment="1" applyProtection="1">
      <alignment horizontal="center" vertical="center" shrinkToFit="1"/>
      <protection hidden="1"/>
    </xf>
    <xf numFmtId="0" fontId="74" fillId="0" borderId="80" xfId="0" applyFont="1" applyBorder="1" applyAlignment="1" applyProtection="1">
      <alignment horizontal="center" vertical="center" shrinkToFit="1"/>
      <protection hidden="1"/>
    </xf>
    <xf numFmtId="0" fontId="74" fillId="0" borderId="81" xfId="0" applyFont="1" applyBorder="1" applyAlignment="1" applyProtection="1">
      <alignment horizontal="center" vertical="center" shrinkToFit="1"/>
      <protection hidden="1"/>
    </xf>
    <xf numFmtId="0" fontId="3" fillId="7" borderId="137" xfId="0" applyFont="1" applyFill="1" applyBorder="1" applyAlignment="1">
      <alignment horizontal="center" vertical="center" textRotation="90" wrapText="1"/>
    </xf>
    <xf numFmtId="0" fontId="3" fillId="7" borderId="138" xfId="0" applyFont="1" applyFill="1" applyBorder="1" applyAlignment="1">
      <alignment horizontal="center" vertical="center" textRotation="90" wrapText="1"/>
    </xf>
    <xf numFmtId="0" fontId="3" fillId="7" borderId="40" xfId="0" applyFont="1" applyFill="1" applyBorder="1" applyAlignment="1">
      <alignment horizontal="center" vertical="center" textRotation="90" wrapText="1"/>
    </xf>
    <xf numFmtId="0" fontId="3" fillId="7" borderId="139" xfId="0" applyFont="1" applyFill="1" applyBorder="1" applyAlignment="1">
      <alignment horizontal="center" vertical="center" textRotation="90" wrapText="1"/>
    </xf>
    <xf numFmtId="0" fontId="3" fillId="7" borderId="128" xfId="0" applyFont="1" applyFill="1" applyBorder="1" applyAlignment="1">
      <alignment horizontal="center" vertical="center" textRotation="90" wrapText="1"/>
    </xf>
    <xf numFmtId="0" fontId="3" fillId="7" borderId="137" xfId="0" applyFont="1" applyFill="1" applyBorder="1" applyAlignment="1">
      <alignment horizontal="center" vertical="center"/>
    </xf>
    <xf numFmtId="0" fontId="3" fillId="7" borderId="138" xfId="0" applyFont="1" applyFill="1" applyBorder="1" applyAlignment="1">
      <alignment horizontal="center" vertical="center"/>
    </xf>
    <xf numFmtId="0" fontId="3" fillId="7" borderId="40" xfId="0" applyFont="1" applyFill="1" applyBorder="1" applyAlignment="1">
      <alignment horizontal="center" vertical="center"/>
    </xf>
    <xf numFmtId="0" fontId="3" fillId="7" borderId="139" xfId="0" applyFont="1" applyFill="1" applyBorder="1" applyAlignment="1">
      <alignment horizontal="center" vertical="center"/>
    </xf>
    <xf numFmtId="0" fontId="3" fillId="7" borderId="95" xfId="0" applyFont="1" applyFill="1" applyBorder="1" applyAlignment="1">
      <alignment horizontal="center" vertical="center"/>
    </xf>
    <xf numFmtId="0" fontId="3" fillId="7" borderId="129" xfId="0" applyFont="1" applyFill="1" applyBorder="1" applyAlignment="1">
      <alignment horizontal="center" vertical="center"/>
    </xf>
    <xf numFmtId="0" fontId="80" fillId="9" borderId="83" xfId="0" applyFont="1" applyFill="1" applyBorder="1" applyAlignment="1" applyProtection="1">
      <alignment horizontal="center" vertical="center"/>
      <protection hidden="1"/>
    </xf>
    <xf numFmtId="0" fontId="80" fillId="9" borderId="7" xfId="0" applyFont="1" applyFill="1" applyBorder="1" applyAlignment="1" applyProtection="1">
      <alignment horizontal="center" vertical="center"/>
      <protection hidden="1"/>
    </xf>
    <xf numFmtId="0" fontId="80" fillId="9" borderId="129" xfId="0" applyFont="1" applyFill="1" applyBorder="1" applyAlignment="1" applyProtection="1">
      <alignment horizontal="center" vertical="center"/>
      <protection hidden="1"/>
    </xf>
    <xf numFmtId="0" fontId="80" fillId="9" borderId="130" xfId="0" applyFont="1" applyFill="1" applyBorder="1" applyAlignment="1" applyProtection="1">
      <alignment horizontal="center" vertical="center"/>
      <protection hidden="1"/>
    </xf>
    <xf numFmtId="0" fontId="80" fillId="9" borderId="131" xfId="0" applyFont="1" applyFill="1" applyBorder="1" applyAlignment="1" applyProtection="1">
      <alignment horizontal="center" vertical="center"/>
      <protection hidden="1"/>
    </xf>
    <xf numFmtId="0" fontId="80" fillId="9" borderId="132" xfId="0" applyFont="1" applyFill="1" applyBorder="1" applyAlignment="1" applyProtection="1">
      <alignment horizontal="center" vertical="center"/>
      <protection hidden="1"/>
    </xf>
    <xf numFmtId="0" fontId="80" fillId="9" borderId="84" xfId="0" applyFont="1" applyFill="1" applyBorder="1" applyAlignment="1" applyProtection="1">
      <alignment horizontal="center" vertical="center"/>
      <protection hidden="1"/>
    </xf>
    <xf numFmtId="0" fontId="80" fillId="9" borderId="133" xfId="0" applyFont="1" applyFill="1" applyBorder="1" applyAlignment="1" applyProtection="1">
      <alignment horizontal="center" vertical="center"/>
      <protection hidden="1"/>
    </xf>
    <xf numFmtId="0" fontId="80" fillId="9" borderId="134" xfId="0" applyFont="1" applyFill="1" applyBorder="1" applyAlignment="1" applyProtection="1">
      <alignment horizontal="center" vertical="center"/>
      <protection hidden="1"/>
    </xf>
    <xf numFmtId="0" fontId="80" fillId="9" borderId="135" xfId="0" applyFont="1" applyFill="1" applyBorder="1" applyAlignment="1" applyProtection="1">
      <alignment horizontal="center" vertical="center"/>
      <protection hidden="1"/>
    </xf>
    <xf numFmtId="0" fontId="80" fillId="9" borderId="136" xfId="0" applyFont="1" applyFill="1" applyBorder="1" applyAlignment="1" applyProtection="1">
      <alignment horizontal="center" vertical="center"/>
      <protection hidden="1"/>
    </xf>
    <xf numFmtId="0" fontId="6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09" xfId="0" applyFont="1" applyBorder="1" applyAlignment="1">
      <alignment horizontal="center" vertical="center"/>
    </xf>
    <xf numFmtId="0" fontId="16" fillId="0" borderId="110" xfId="0" applyFont="1" applyBorder="1" applyAlignment="1">
      <alignment horizontal="center" vertical="center"/>
    </xf>
    <xf numFmtId="0" fontId="16" fillId="0" borderId="111" xfId="0" applyFont="1" applyBorder="1" applyAlignment="1">
      <alignment horizontal="center" vertical="center"/>
    </xf>
    <xf numFmtId="0" fontId="16" fillId="0" borderId="1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15" xfId="0" applyFont="1" applyBorder="1" applyAlignment="1">
      <alignment horizontal="center" vertical="center"/>
    </xf>
    <xf numFmtId="0" fontId="16" fillId="0" borderId="111" xfId="0" applyFont="1" applyBorder="1" applyAlignment="1" applyProtection="1">
      <alignment horizontal="center" vertical="center"/>
      <protection hidden="1"/>
    </xf>
    <xf numFmtId="0" fontId="16" fillId="0" borderId="115" xfId="0" applyFont="1" applyBorder="1" applyAlignment="1" applyProtection="1">
      <alignment horizontal="center" vertical="center"/>
      <protection hidden="1"/>
    </xf>
    <xf numFmtId="0" fontId="16" fillId="0" borderId="112" xfId="0" applyFont="1" applyBorder="1" applyAlignment="1" applyProtection="1">
      <alignment horizontal="center" vertical="center"/>
      <protection hidden="1"/>
    </xf>
    <xf numFmtId="0" fontId="16" fillId="0" borderId="44" xfId="0" applyFont="1" applyBorder="1" applyAlignment="1" applyProtection="1">
      <alignment horizontal="center" vertical="center"/>
      <protection hidden="1"/>
    </xf>
    <xf numFmtId="0" fontId="16" fillId="0" borderId="114" xfId="0" applyFont="1" applyBorder="1" applyAlignment="1" applyProtection="1">
      <alignment horizontal="center" vertical="center"/>
      <protection hidden="1"/>
    </xf>
    <xf numFmtId="0" fontId="16" fillId="0" borderId="13" xfId="0" applyFont="1" applyBorder="1" applyAlignment="1" applyProtection="1">
      <alignment horizontal="center" vertical="center"/>
      <protection hidden="1"/>
    </xf>
    <xf numFmtId="0" fontId="16" fillId="0" borderId="112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113" xfId="0" applyFont="1" applyBorder="1" applyAlignment="1">
      <alignment horizontal="center" vertical="center"/>
    </xf>
    <xf numFmtId="0" fontId="22" fillId="4" borderId="32" xfId="0" applyFont="1" applyFill="1" applyBorder="1" applyAlignment="1" applyProtection="1">
      <alignment horizontal="center" vertical="center"/>
      <protection hidden="1"/>
    </xf>
    <xf numFmtId="0" fontId="22" fillId="4" borderId="35" xfId="0" applyFont="1" applyFill="1" applyBorder="1" applyAlignment="1" applyProtection="1">
      <alignment horizontal="center" vertical="center"/>
      <protection hidden="1"/>
    </xf>
    <xf numFmtId="0" fontId="16" fillId="13" borderId="22" xfId="0" applyFont="1" applyFill="1" applyBorder="1" applyAlignment="1" applyProtection="1">
      <alignment horizontal="center" vertical="center"/>
      <protection hidden="1"/>
    </xf>
    <xf numFmtId="0" fontId="16" fillId="13" borderId="26" xfId="0" applyFont="1" applyFill="1" applyBorder="1" applyAlignment="1" applyProtection="1">
      <alignment horizontal="center" vertical="center"/>
      <protection hidden="1"/>
    </xf>
    <xf numFmtId="0" fontId="20" fillId="12" borderId="0" xfId="0" applyFont="1" applyFill="1" applyAlignment="1" applyProtection="1">
      <alignment horizontal="center" vertical="center"/>
      <protection hidden="1"/>
    </xf>
    <xf numFmtId="0" fontId="20" fillId="12" borderId="20" xfId="0" applyFont="1" applyFill="1" applyBorder="1" applyAlignment="1" applyProtection="1">
      <alignment horizontal="center" vertical="center"/>
      <protection hidden="1"/>
    </xf>
    <xf numFmtId="0" fontId="22" fillId="4" borderId="37" xfId="0" applyFont="1" applyFill="1" applyBorder="1" applyAlignment="1" applyProtection="1">
      <alignment horizontal="center" vertical="center"/>
      <protection hidden="1"/>
    </xf>
    <xf numFmtId="0" fontId="22" fillId="4" borderId="38" xfId="0" applyFont="1" applyFill="1" applyBorder="1" applyAlignment="1" applyProtection="1">
      <alignment horizontal="center" vertical="center"/>
      <protection hidden="1"/>
    </xf>
    <xf numFmtId="0" fontId="22" fillId="4" borderId="39" xfId="0" applyFont="1" applyFill="1" applyBorder="1" applyAlignment="1" applyProtection="1">
      <alignment horizontal="center" vertical="center"/>
      <protection hidden="1"/>
    </xf>
    <xf numFmtId="0" fontId="22" fillId="4" borderId="33" xfId="0" applyFont="1" applyFill="1" applyBorder="1" applyAlignment="1" applyProtection="1">
      <alignment horizontal="center" vertical="center"/>
      <protection hidden="1"/>
    </xf>
    <xf numFmtId="0" fontId="22" fillId="4" borderId="36" xfId="0" applyFont="1" applyFill="1" applyBorder="1" applyAlignment="1" applyProtection="1">
      <alignment horizontal="center" vertical="center"/>
      <protection hidden="1"/>
    </xf>
    <xf numFmtId="0" fontId="16" fillId="13" borderId="27" xfId="0" applyFont="1" applyFill="1" applyBorder="1" applyAlignment="1" applyProtection="1">
      <alignment horizontal="center" vertical="center"/>
      <protection hidden="1"/>
    </xf>
    <xf numFmtId="0" fontId="16" fillId="13" borderId="28" xfId="0" applyFont="1" applyFill="1" applyBorder="1" applyAlignment="1" applyProtection="1">
      <alignment horizontal="center" vertical="center"/>
      <protection hidden="1"/>
    </xf>
    <xf numFmtId="0" fontId="3" fillId="7" borderId="140" xfId="0" applyFont="1" applyFill="1" applyBorder="1" applyAlignment="1">
      <alignment horizontal="center" vertical="center" textRotation="90" wrapText="1"/>
    </xf>
    <xf numFmtId="0" fontId="16" fillId="0" borderId="18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3" fillId="20" borderId="13" xfId="0" applyFont="1" applyFill="1" applyBorder="1" applyAlignment="1">
      <alignment horizontal="center" vertical="center"/>
    </xf>
    <xf numFmtId="0" fontId="3" fillId="7" borderId="140" xfId="0" applyFont="1" applyFill="1" applyBorder="1" applyAlignment="1">
      <alignment horizontal="center" vertical="center"/>
    </xf>
    <xf numFmtId="0" fontId="3" fillId="17" borderId="95" xfId="0" applyFont="1" applyFill="1" applyBorder="1" applyAlignment="1">
      <alignment horizontal="center" vertical="center"/>
    </xf>
    <xf numFmtId="0" fontId="3" fillId="17" borderId="129" xfId="0" applyFont="1" applyFill="1" applyBorder="1" applyAlignment="1">
      <alignment horizontal="center" vertical="center"/>
    </xf>
    <xf numFmtId="0" fontId="3" fillId="7" borderId="127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 textRotation="90" wrapText="1"/>
    </xf>
    <xf numFmtId="0" fontId="69" fillId="20" borderId="117" xfId="0" applyFont="1" applyFill="1" applyBorder="1" applyAlignment="1">
      <alignment horizontal="center" vertical="center"/>
    </xf>
    <xf numFmtId="0" fontId="69" fillId="20" borderId="113" xfId="0" applyFont="1" applyFill="1" applyBorder="1" applyAlignment="1">
      <alignment horizontal="center" vertical="center"/>
    </xf>
    <xf numFmtId="0" fontId="23" fillId="20" borderId="117" xfId="0" applyFont="1" applyFill="1" applyBorder="1" applyAlignment="1" applyProtection="1">
      <alignment horizontal="center" vertical="center" wrapText="1"/>
      <protection hidden="1"/>
    </xf>
    <xf numFmtId="0" fontId="23" fillId="20" borderId="113" xfId="0" applyFont="1" applyFill="1" applyBorder="1" applyAlignment="1" applyProtection="1">
      <alignment horizontal="center" vertical="center" wrapText="1"/>
      <protection hidden="1"/>
    </xf>
    <xf numFmtId="0" fontId="46" fillId="20" borderId="13" xfId="0" applyFont="1" applyFill="1" applyBorder="1" applyAlignment="1">
      <alignment horizontal="center" vertical="center"/>
    </xf>
    <xf numFmtId="0" fontId="69" fillId="20" borderId="116" xfId="0" applyFont="1" applyFill="1" applyBorder="1" applyAlignment="1">
      <alignment horizontal="center" vertical="center"/>
    </xf>
    <xf numFmtId="0" fontId="69" fillId="20" borderId="112" xfId="0" applyFont="1" applyFill="1" applyBorder="1" applyAlignment="1">
      <alignment horizontal="center" vertical="center"/>
    </xf>
    <xf numFmtId="0" fontId="3" fillId="7" borderId="127" xfId="0" applyFont="1" applyFill="1" applyBorder="1" applyAlignment="1">
      <alignment horizontal="center" vertical="center" textRotation="90" wrapText="1"/>
    </xf>
    <xf numFmtId="0" fontId="23" fillId="20" borderId="114" xfId="0" applyFont="1" applyFill="1" applyBorder="1" applyAlignment="1" applyProtection="1">
      <alignment horizontal="center" vertical="center" wrapText="1"/>
      <protection hidden="1"/>
    </xf>
    <xf numFmtId="0" fontId="46" fillId="20" borderId="12" xfId="0" applyFont="1" applyFill="1" applyBorder="1" applyAlignment="1">
      <alignment horizontal="center" vertical="center" textRotation="90" wrapText="1"/>
    </xf>
    <xf numFmtId="0" fontId="46" fillId="20" borderId="44" xfId="0" applyFont="1" applyFill="1" applyBorder="1" applyAlignment="1">
      <alignment horizontal="center" vertical="center" textRotation="90" wrapText="1"/>
    </xf>
    <xf numFmtId="0" fontId="23" fillId="20" borderId="117" xfId="0" applyFont="1" applyFill="1" applyBorder="1" applyAlignment="1">
      <alignment horizontal="center" vertical="center" wrapText="1"/>
    </xf>
    <xf numFmtId="0" fontId="23" fillId="20" borderId="113" xfId="0" applyFont="1" applyFill="1" applyBorder="1" applyAlignment="1">
      <alignment horizontal="center" vertical="center" wrapText="1"/>
    </xf>
    <xf numFmtId="0" fontId="46" fillId="20" borderId="13" xfId="0" applyFont="1" applyFill="1" applyBorder="1" applyAlignment="1">
      <alignment horizontal="center" vertical="center" wrapText="1"/>
    </xf>
    <xf numFmtId="0" fontId="46" fillId="20" borderId="116" xfId="0" applyFont="1" applyFill="1" applyBorder="1" applyAlignment="1">
      <alignment horizontal="center" vertical="center" textRotation="90"/>
    </xf>
    <xf numFmtId="0" fontId="46" fillId="20" borderId="112" xfId="0" applyFont="1" applyFill="1" applyBorder="1" applyAlignment="1">
      <alignment horizontal="center" vertical="center" textRotation="90"/>
    </xf>
    <xf numFmtId="0" fontId="15" fillId="0" borderId="12" xfId="0" applyFont="1" applyBorder="1" applyAlignment="1" applyProtection="1">
      <alignment horizontal="center" vertical="center" textRotation="90"/>
      <protection hidden="1"/>
    </xf>
    <xf numFmtId="0" fontId="15" fillId="0" borderId="44" xfId="0" applyFont="1" applyBorder="1" applyAlignment="1" applyProtection="1">
      <alignment horizontal="center" vertical="center" textRotation="90"/>
      <protection hidden="1"/>
    </xf>
    <xf numFmtId="0" fontId="69" fillId="20" borderId="12" xfId="0" applyFont="1" applyFill="1" applyBorder="1" applyAlignment="1">
      <alignment horizontal="center" vertical="center"/>
    </xf>
    <xf numFmtId="0" fontId="69" fillId="20" borderId="44" xfId="0" applyFont="1" applyFill="1" applyBorder="1" applyAlignment="1">
      <alignment horizontal="center" vertical="center"/>
    </xf>
    <xf numFmtId="0" fontId="22" fillId="4" borderId="31" xfId="0" applyFont="1" applyFill="1" applyBorder="1" applyAlignment="1" applyProtection="1">
      <alignment horizontal="center" vertical="center"/>
      <protection hidden="1"/>
    </xf>
    <xf numFmtId="0" fontId="22" fillId="4" borderId="34" xfId="0" applyFont="1" applyFill="1" applyBorder="1" applyAlignment="1" applyProtection="1">
      <alignment horizontal="center" vertical="center"/>
      <protection hidden="1"/>
    </xf>
    <xf numFmtId="0" fontId="46" fillId="20" borderId="117" xfId="0" applyFont="1" applyFill="1" applyBorder="1" applyAlignment="1">
      <alignment horizontal="center" vertical="center" textRotation="90" wrapText="1"/>
    </xf>
    <xf numFmtId="0" fontId="46" fillId="20" borderId="113" xfId="0" applyFont="1" applyFill="1" applyBorder="1" applyAlignment="1">
      <alignment horizontal="center" vertical="center" textRotation="90" wrapText="1"/>
    </xf>
    <xf numFmtId="0" fontId="23" fillId="20" borderId="12" xfId="0" applyFont="1" applyFill="1" applyBorder="1" applyAlignment="1">
      <alignment horizontal="center" vertical="center" wrapText="1"/>
    </xf>
    <xf numFmtId="0" fontId="23" fillId="20" borderId="44" xfId="0" applyFont="1" applyFill="1" applyBorder="1" applyAlignment="1">
      <alignment horizontal="center" vertical="center" wrapText="1"/>
    </xf>
    <xf numFmtId="0" fontId="23" fillId="20" borderId="116" xfId="0" applyFont="1" applyFill="1" applyBorder="1" applyAlignment="1">
      <alignment horizontal="center" vertical="center" wrapText="1"/>
    </xf>
    <xf numFmtId="0" fontId="23" fillId="20" borderId="112" xfId="0" applyFont="1" applyFill="1" applyBorder="1" applyAlignment="1">
      <alignment horizontal="center" vertical="center" wrapText="1"/>
    </xf>
  </cellXfs>
  <cellStyles count="7">
    <cellStyle name="Normal 2" xfId="2" xr:uid="{00000000-0005-0000-0000-000002000000}"/>
    <cellStyle name="Normal 2 2" xfId="3" xr:uid="{00000000-0005-0000-0000-000003000000}"/>
    <cellStyle name="Normal 4" xfId="4" xr:uid="{00000000-0005-0000-0000-000004000000}"/>
    <cellStyle name="ارتباط تشعبي" xfId="1" builtinId="8"/>
    <cellStyle name="عادي" xfId="0" builtinId="0"/>
    <cellStyle name="عادي 2" xfId="5" xr:uid="{00000000-0005-0000-0000-000005000000}"/>
    <cellStyle name="عادي 2 2" xfId="6" xr:uid="{00000000-0005-0000-0000-000006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206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/>
        <u val="double"/>
      </font>
      <fill>
        <patternFill>
          <bgColor rgb="FF00206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8" tint="-0.499984740745262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8" tint="-0.499984740745262"/>
        </patternFill>
      </fill>
      <border>
        <left/>
        <right/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colors>
    <mruColors>
      <color rgb="FF3855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693420</xdr:colOff>
      <xdr:row>0</xdr:row>
      <xdr:rowOff>60960</xdr:rowOff>
    </xdr:from>
    <xdr:to>
      <xdr:col>1</xdr:col>
      <xdr:colOff>1264920</xdr:colOff>
      <xdr:row>0</xdr:row>
      <xdr:rowOff>320040</xdr:rowOff>
    </xdr:to>
    <xdr:sp macro="" textlink="">
      <xdr:nvSpPr>
        <xdr:cNvPr id="2" name="سهم: لليسار 1">
          <a:extLst>
            <a:ext uri="{FF2B5EF4-FFF2-40B4-BE49-F238E27FC236}">
              <a16:creationId xmlns:a16="http://schemas.microsoft.com/office/drawing/2014/main" id="{8BB206E7-BF58-478C-B8B6-3EC9FD23543F}"/>
            </a:ext>
          </a:extLst>
        </xdr:cNvPr>
        <xdr:cNvSpPr/>
      </xdr:nvSpPr>
      <xdr:spPr>
        <a:xfrm>
          <a:off x="10121150700" y="60960"/>
          <a:ext cx="571500" cy="25908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6</xdr:col>
      <xdr:colOff>1043940</xdr:colOff>
      <xdr:row>7</xdr:row>
      <xdr:rowOff>106680</xdr:rowOff>
    </xdr:from>
    <xdr:to>
      <xdr:col>8</xdr:col>
      <xdr:colOff>76200</xdr:colOff>
      <xdr:row>7</xdr:row>
      <xdr:rowOff>365760</xdr:rowOff>
    </xdr:to>
    <xdr:sp macro="" textlink="">
      <xdr:nvSpPr>
        <xdr:cNvPr id="3" name="سهم: لليسار 2">
          <a:extLst>
            <a:ext uri="{FF2B5EF4-FFF2-40B4-BE49-F238E27FC236}">
              <a16:creationId xmlns:a16="http://schemas.microsoft.com/office/drawing/2014/main" id="{586E0036-FB7B-4D61-8220-7A67C0839176}"/>
            </a:ext>
          </a:extLst>
        </xdr:cNvPr>
        <xdr:cNvSpPr/>
      </xdr:nvSpPr>
      <xdr:spPr>
        <a:xfrm rot="10800000">
          <a:off x="11235255660" y="2560320"/>
          <a:ext cx="739140" cy="25908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7</xdr:col>
      <xdr:colOff>175260</xdr:colOff>
      <xdr:row>10</xdr:row>
      <xdr:rowOff>175260</xdr:rowOff>
    </xdr:from>
    <xdr:to>
      <xdr:col>9</xdr:col>
      <xdr:colOff>342900</xdr:colOff>
      <xdr:row>11</xdr:row>
      <xdr:rowOff>7620</xdr:rowOff>
    </xdr:to>
    <xdr:sp macro="" textlink="">
      <xdr:nvSpPr>
        <xdr:cNvPr id="4" name="سهم: لليسار 3">
          <a:extLst>
            <a:ext uri="{FF2B5EF4-FFF2-40B4-BE49-F238E27FC236}">
              <a16:creationId xmlns:a16="http://schemas.microsoft.com/office/drawing/2014/main" id="{F5587180-01B7-CF95-BE73-055B94301554}"/>
            </a:ext>
          </a:extLst>
        </xdr:cNvPr>
        <xdr:cNvSpPr/>
      </xdr:nvSpPr>
      <xdr:spPr>
        <a:xfrm rot="10800000">
          <a:off x="11234745120" y="3771900"/>
          <a:ext cx="739140" cy="25908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47</xdr:row>
      <xdr:rowOff>211454</xdr:rowOff>
    </xdr:from>
    <xdr:to>
      <xdr:col>16</xdr:col>
      <xdr:colOff>38100</xdr:colOff>
      <xdr:row>49</xdr:row>
      <xdr:rowOff>66674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8C37488C-6F18-4ADC-AF49-2D9C2E9CD5FF}"/>
            </a:ext>
          </a:extLst>
        </xdr:cNvPr>
        <xdr:cNvSpPr txBox="1"/>
      </xdr:nvSpPr>
      <xdr:spPr>
        <a:xfrm>
          <a:off x="9972118740" y="10102214"/>
          <a:ext cx="6113145" cy="358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ar-SY" sz="1600" b="0">
              <a:latin typeface="Sakkal Majalla" pitchFamily="2" charset="-78"/>
              <a:cs typeface="Sakkal Majalla" pitchFamily="2" charset="-78"/>
            </a:rPr>
            <a:t>عنوان </a:t>
          </a:r>
          <a:r>
            <a:rPr lang="ar-SA" sz="1600" b="0">
              <a:latin typeface="Sakkal Majalla" pitchFamily="2" charset="-78"/>
              <a:cs typeface="Sakkal Majalla" pitchFamily="2" charset="-78"/>
            </a:rPr>
            <a:t>مركز</a:t>
          </a:r>
          <a:r>
            <a:rPr lang="ar-SA" sz="1600" b="0" baseline="0">
              <a:latin typeface="Sakkal Majalla" pitchFamily="2" charset="-78"/>
              <a:cs typeface="Sakkal Majalla" pitchFamily="2" charset="-78"/>
            </a:rPr>
            <a:t> التعليم المفتوح : دمشق - المزة - جانب المدينة الجامعية  | ص.ب /</a:t>
          </a:r>
          <a:r>
            <a:rPr lang="en-US" sz="1600" b="0" baseline="0">
              <a:latin typeface="Sakkal Majalla" pitchFamily="2" charset="-78"/>
              <a:cs typeface="Sakkal Majalla" pitchFamily="2" charset="-78"/>
            </a:rPr>
            <a:t>35063</a:t>
          </a:r>
          <a:r>
            <a:rPr lang="ar-SA" sz="1600" b="0" baseline="0">
              <a:latin typeface="Sakkal Majalla" pitchFamily="2" charset="-78"/>
              <a:cs typeface="Sakkal Majalla" pitchFamily="2" charset="-78"/>
            </a:rPr>
            <a:t>/</a:t>
          </a:r>
          <a:endParaRPr lang="ar-SY" sz="1600" b="0">
            <a:latin typeface="Sakkal Majalla" pitchFamily="2" charset="-78"/>
            <a:cs typeface="Sakkal Majalla" pitchFamily="2" charset="-78"/>
          </a:endParaRPr>
        </a:p>
      </xdr:txBody>
    </xdr:sp>
    <xdr:clientData/>
  </xdr:twoCellAnchor>
  <xdr:twoCellAnchor>
    <xdr:from>
      <xdr:col>1</xdr:col>
      <xdr:colOff>19050</xdr:colOff>
      <xdr:row>48</xdr:row>
      <xdr:rowOff>180976</xdr:rowOff>
    </xdr:from>
    <xdr:to>
      <xdr:col>15</xdr:col>
      <xdr:colOff>300990</xdr:colOff>
      <xdr:row>51</xdr:row>
      <xdr:rowOff>1906</xdr:rowOff>
    </xdr:to>
    <xdr:sp macro="" textlink="">
      <xdr:nvSpPr>
        <xdr:cNvPr id="3" name="مربع نص 2">
          <a:extLst>
            <a:ext uri="{FF2B5EF4-FFF2-40B4-BE49-F238E27FC236}">
              <a16:creationId xmlns:a16="http://schemas.microsoft.com/office/drawing/2014/main" id="{471CDA3A-6E09-401E-8568-1A006B43F4E8}"/>
            </a:ext>
          </a:extLst>
        </xdr:cNvPr>
        <xdr:cNvSpPr txBox="1"/>
      </xdr:nvSpPr>
      <xdr:spPr>
        <a:xfrm>
          <a:off x="9972160650" y="10285096"/>
          <a:ext cx="6118860" cy="5448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en-US" sz="1600" b="0" u="none">
              <a:latin typeface="Sakkal Majalla" panose="02000000000000000000" pitchFamily="2" charset="-78"/>
              <a:cs typeface="Sakkal Majalla" panose="02000000000000000000" pitchFamily="2" charset="-78"/>
            </a:rPr>
            <a:t>www.damascusuniversity.edu.sy/ol     |          damascusuniversity.ol</a:t>
          </a:r>
          <a:r>
            <a:rPr lang="en-US" sz="1600" b="0" u="none" baseline="0">
              <a:latin typeface="Sakkal Majalla" panose="02000000000000000000" pitchFamily="2" charset="-78"/>
              <a:cs typeface="Sakkal Majalla" panose="02000000000000000000" pitchFamily="2" charset="-78"/>
            </a:rPr>
            <a:t>     </a:t>
          </a:r>
          <a:r>
            <a:rPr lang="en-US" sz="1600" b="0" u="none">
              <a:latin typeface="Sakkal Majalla" panose="02000000000000000000" pitchFamily="2" charset="-78"/>
              <a:cs typeface="Sakkal Majalla" panose="02000000000000000000" pitchFamily="2" charset="-78"/>
            </a:rPr>
            <a:t>|          </a:t>
          </a:r>
          <a:r>
            <a:rPr lang="en-US" sz="1600" b="0" u="none">
              <a:solidFill>
                <a:schemeClr val="dk1"/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damascusuniversity_ol   </a:t>
          </a:r>
        </a:p>
      </xdr:txBody>
    </xdr:sp>
    <xdr:clientData/>
  </xdr:twoCellAnchor>
  <xdr:twoCellAnchor editAs="oneCell">
    <xdr:from>
      <xdr:col>4</xdr:col>
      <xdr:colOff>376767</xdr:colOff>
      <xdr:row>48</xdr:row>
      <xdr:rowOff>230717</xdr:rowOff>
    </xdr:from>
    <xdr:to>
      <xdr:col>5</xdr:col>
      <xdr:colOff>218652</xdr:colOff>
      <xdr:row>50</xdr:row>
      <xdr:rowOff>71205</xdr:rowOff>
    </xdr:to>
    <xdr:pic>
      <xdr:nvPicPr>
        <xdr:cNvPr id="4" name="صورة 3">
          <a:extLst>
            <a:ext uri="{FF2B5EF4-FFF2-40B4-BE49-F238E27FC236}">
              <a16:creationId xmlns:a16="http://schemas.microsoft.com/office/drawing/2014/main" id="{58204598-18B8-4051-A55A-C27B5DF6E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7812681" y="10424584"/>
          <a:ext cx="273685" cy="272288"/>
        </a:xfrm>
        <a:prstGeom prst="rect">
          <a:avLst/>
        </a:prstGeom>
      </xdr:spPr>
    </xdr:pic>
    <xdr:clientData/>
  </xdr:twoCellAnchor>
  <xdr:twoCellAnchor editAs="oneCell">
    <xdr:from>
      <xdr:col>9</xdr:col>
      <xdr:colOff>120933</xdr:colOff>
      <xdr:row>48</xdr:row>
      <xdr:rowOff>244193</xdr:rowOff>
    </xdr:from>
    <xdr:to>
      <xdr:col>9</xdr:col>
      <xdr:colOff>344592</xdr:colOff>
      <xdr:row>50</xdr:row>
      <xdr:rowOff>31466</xdr:rowOff>
    </xdr:to>
    <xdr:pic>
      <xdr:nvPicPr>
        <xdr:cNvPr id="5" name="صورة 4">
          <a:extLst>
            <a:ext uri="{FF2B5EF4-FFF2-40B4-BE49-F238E27FC236}">
              <a16:creationId xmlns:a16="http://schemas.microsoft.com/office/drawing/2014/main" id="{5B68B9F7-3DCF-4ECF-9BF9-744557013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5959541" y="10438060"/>
          <a:ext cx="223659" cy="219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D:\&#1603;&#1604;&#1610;&#1577;%20&#1575;&#1604;&#1581;&#1602;&#1608;&#1602;\Lenovo\Lenovo\user\&#1571;&#1587;&#1578;&#1582;&#1604;&#1575;&#1589;%20&#1575;&#1604;&#1602;&#1608;&#1575;&#1574;&#1605;\&#1575;&#1587;&#1578;&#1605;&#1575;&#1585;&#1607;%20&#1576;&#1585;&#1606;&#1575;&#1605;&#1580;%20&#1575;&#1604;&#1605;&#1581;&#1575;&#1587;&#1576;&#1607;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D:\&#1603;&#1604;&#1610;&#1577;%20&#1575;&#1604;&#1581;&#1602;&#1608;&#1602;\Lenovo\Lenovo\user\TOSHIBA\AppData\Roaming\Microsoft\My%20Documents\waccache\Local%20Settings\My%20Documents\&#1575;&#1604;&#1578;&#1617;&#1606;&#1586;&#1610;&#1604;&#1575;&#1578;\&#1587;&#1580;&#1604;%20&#1575;&#1604;&#1605;&#1587;&#1580;&#1604;&#1610;&#1606;%20&#1583;&#1585;&#1575;&#1587;&#1575;&#1578;%20&#1583;&#1608;&#1604;&#1610;&#1607;%20&#1608;&#1583;&#1576;&#1604;&#1608;&#1605;&#1575;&#1587;&#1610;&#1607;.xls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showGridLines="0" showRowColHeaders="0" rightToLeft="1" tabSelected="1" workbookViewId="0">
      <selection activeCell="B8" sqref="B8:I12"/>
    </sheetView>
  </sheetViews>
  <sheetFormatPr defaultColWidth="9" defaultRowHeight="16.8" x14ac:dyDescent="0.5"/>
  <cols>
    <col min="1" max="1" width="2.19921875" style="15" customWidth="1"/>
    <col min="2" max="2" width="4.296875" style="15" customWidth="1"/>
    <col min="3" max="6" width="9" style="15"/>
    <col min="7" max="7" width="1.296875" style="15" customWidth="1"/>
    <col min="8" max="8" width="12.796875" style="15" customWidth="1"/>
    <col min="9" max="9" width="16.8984375" style="15" customWidth="1"/>
    <col min="10" max="10" width="5" style="15" customWidth="1"/>
    <col min="11" max="11" width="9" style="15"/>
    <col min="12" max="12" width="2.796875" style="15" customWidth="1"/>
    <col min="13" max="14" width="9" style="15"/>
    <col min="15" max="15" width="3.296875" style="15" customWidth="1"/>
    <col min="16" max="17" width="9" style="15"/>
    <col min="18" max="18" width="4.796875" style="15" customWidth="1"/>
    <col min="19" max="19" width="2" style="15" customWidth="1"/>
    <col min="20" max="20" width="8.8984375" style="15" customWidth="1"/>
    <col min="21" max="21" width="15.296875" style="15" customWidth="1"/>
    <col min="22" max="16384" width="9" style="15"/>
  </cols>
  <sheetData>
    <row r="1" spans="1:22" ht="27" thickBot="1" x14ac:dyDescent="0.75">
      <c r="B1" s="249" t="s">
        <v>0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</row>
    <row r="2" spans="1:22" ht="19.5" customHeight="1" thickBot="1" x14ac:dyDescent="0.7">
      <c r="B2" s="250" t="s">
        <v>1</v>
      </c>
      <c r="C2" s="250"/>
      <c r="D2" s="250"/>
      <c r="E2" s="250"/>
      <c r="F2" s="250"/>
      <c r="G2" s="250"/>
      <c r="H2" s="250"/>
      <c r="I2" s="250"/>
      <c r="J2" s="16"/>
      <c r="K2" s="251" t="s">
        <v>2</v>
      </c>
      <c r="L2" s="252"/>
      <c r="M2" s="252"/>
      <c r="N2" s="252"/>
      <c r="O2" s="252"/>
      <c r="P2" s="252"/>
      <c r="Q2" s="252"/>
      <c r="R2" s="252"/>
      <c r="S2" s="252"/>
      <c r="T2" s="255" t="s">
        <v>3</v>
      </c>
      <c r="U2" s="256"/>
    </row>
    <row r="3" spans="1:22" ht="22.5" customHeight="1" thickBot="1" x14ac:dyDescent="0.7">
      <c r="A3" s="17">
        <v>1</v>
      </c>
      <c r="B3" s="259" t="s">
        <v>4</v>
      </c>
      <c r="C3" s="260"/>
      <c r="D3" s="260"/>
      <c r="E3" s="260"/>
      <c r="F3" s="260"/>
      <c r="G3" s="260"/>
      <c r="H3" s="260"/>
      <c r="I3" s="261"/>
      <c r="K3" s="253"/>
      <c r="L3" s="254"/>
      <c r="M3" s="254"/>
      <c r="N3" s="254"/>
      <c r="O3" s="254"/>
      <c r="P3" s="254"/>
      <c r="Q3" s="254"/>
      <c r="R3" s="254"/>
      <c r="S3" s="254"/>
      <c r="T3" s="257"/>
      <c r="U3" s="258"/>
    </row>
    <row r="4" spans="1:22" ht="22.5" customHeight="1" thickBot="1" x14ac:dyDescent="0.7">
      <c r="A4" s="17">
        <v>2</v>
      </c>
      <c r="B4" s="246" t="s">
        <v>5</v>
      </c>
      <c r="C4" s="247"/>
      <c r="D4" s="247"/>
      <c r="E4" s="247"/>
      <c r="F4" s="247"/>
      <c r="G4" s="247"/>
      <c r="H4" s="247"/>
      <c r="I4" s="248"/>
      <c r="K4" s="234" t="s">
        <v>6</v>
      </c>
      <c r="L4" s="235"/>
      <c r="M4" s="235"/>
      <c r="N4" s="235"/>
      <c r="O4" s="235"/>
      <c r="P4" s="235"/>
      <c r="Q4" s="235"/>
      <c r="R4" s="235"/>
      <c r="S4" s="236"/>
      <c r="T4" s="239">
        <v>1</v>
      </c>
      <c r="U4" s="240"/>
    </row>
    <row r="5" spans="1:22" ht="22.5" customHeight="1" thickBot="1" x14ac:dyDescent="0.7">
      <c r="A5" s="17"/>
      <c r="B5" s="219" t="s">
        <v>7</v>
      </c>
      <c r="C5" s="220"/>
      <c r="D5" s="220"/>
      <c r="E5" s="220"/>
      <c r="F5" s="220"/>
      <c r="G5" s="220"/>
      <c r="H5" s="220"/>
      <c r="I5" s="18"/>
      <c r="K5" s="237" t="s">
        <v>8</v>
      </c>
      <c r="L5" s="238"/>
      <c r="M5" s="238"/>
      <c r="N5" s="238"/>
      <c r="O5" s="238"/>
      <c r="P5" s="238"/>
      <c r="Q5" s="238"/>
      <c r="R5" s="238"/>
      <c r="S5" s="238"/>
      <c r="T5" s="239">
        <v>1</v>
      </c>
      <c r="U5" s="240"/>
    </row>
    <row r="6" spans="1:22" ht="22.5" customHeight="1" thickBot="1" x14ac:dyDescent="0.7">
      <c r="A6" s="17"/>
      <c r="B6" s="241" t="s">
        <v>9</v>
      </c>
      <c r="C6" s="242"/>
      <c r="D6" s="242"/>
      <c r="E6" s="242"/>
      <c r="F6" s="242"/>
      <c r="G6" s="242"/>
      <c r="H6" s="242"/>
      <c r="I6" s="243"/>
      <c r="K6" s="237" t="s">
        <v>10</v>
      </c>
      <c r="L6" s="238"/>
      <c r="M6" s="238"/>
      <c r="N6" s="238"/>
      <c r="O6" s="238"/>
      <c r="P6" s="238"/>
      <c r="Q6" s="238"/>
      <c r="R6" s="238"/>
      <c r="S6" s="238"/>
      <c r="T6" s="244" t="s">
        <v>11</v>
      </c>
      <c r="U6" s="245"/>
    </row>
    <row r="7" spans="1:22" ht="22.5" customHeight="1" thickBot="1" x14ac:dyDescent="0.75">
      <c r="A7" s="17">
        <v>3</v>
      </c>
      <c r="B7" s="219" t="s">
        <v>12</v>
      </c>
      <c r="C7" s="220"/>
      <c r="D7" s="220"/>
      <c r="E7" s="220"/>
      <c r="F7" s="220"/>
      <c r="G7" s="220"/>
      <c r="H7" s="221" t="s">
        <v>13</v>
      </c>
      <c r="I7" s="222"/>
      <c r="K7" s="223" t="s">
        <v>14</v>
      </c>
      <c r="L7" s="224"/>
      <c r="M7" s="224"/>
      <c r="N7" s="224"/>
      <c r="O7" s="224"/>
      <c r="P7" s="224"/>
      <c r="Q7" s="224"/>
      <c r="R7" s="224"/>
      <c r="S7" s="225"/>
      <c r="T7" s="226">
        <v>0.5</v>
      </c>
      <c r="U7" s="227"/>
      <c r="V7" s="19"/>
    </row>
    <row r="8" spans="1:22" ht="22.5" customHeight="1" x14ac:dyDescent="0.65">
      <c r="A8" s="17">
        <v>4</v>
      </c>
      <c r="B8" s="214" t="s">
        <v>5837</v>
      </c>
      <c r="C8" s="214"/>
      <c r="D8" s="214"/>
      <c r="E8" s="214"/>
      <c r="F8" s="214"/>
      <c r="G8" s="214"/>
      <c r="H8" s="214"/>
      <c r="I8" s="214"/>
      <c r="J8" s="19"/>
      <c r="K8" s="229" t="s">
        <v>15</v>
      </c>
      <c r="L8" s="230"/>
      <c r="M8" s="230"/>
      <c r="N8" s="230"/>
      <c r="O8" s="230"/>
      <c r="P8" s="230"/>
      <c r="Q8" s="230"/>
      <c r="R8" s="230"/>
      <c r="S8" s="230"/>
      <c r="T8" s="231">
        <v>0.2</v>
      </c>
      <c r="U8" s="232"/>
    </row>
    <row r="9" spans="1:22" ht="22.5" customHeight="1" x14ac:dyDescent="0.65">
      <c r="A9" s="17"/>
      <c r="B9" s="215"/>
      <c r="C9" s="215"/>
      <c r="D9" s="215"/>
      <c r="E9" s="215"/>
      <c r="F9" s="215"/>
      <c r="G9" s="215"/>
      <c r="H9" s="215"/>
      <c r="I9" s="215"/>
      <c r="J9" s="20"/>
      <c r="K9" s="229"/>
      <c r="L9" s="230"/>
      <c r="M9" s="230"/>
      <c r="N9" s="230"/>
      <c r="O9" s="230"/>
      <c r="P9" s="230"/>
      <c r="Q9" s="230"/>
      <c r="R9" s="230"/>
      <c r="S9" s="230"/>
      <c r="T9" s="233"/>
      <c r="U9" s="232"/>
    </row>
    <row r="10" spans="1:22" ht="22.5" customHeight="1" x14ac:dyDescent="0.65">
      <c r="A10" s="17"/>
      <c r="B10" s="215"/>
      <c r="C10" s="215"/>
      <c r="D10" s="215"/>
      <c r="E10" s="215"/>
      <c r="F10" s="215"/>
      <c r="G10" s="215"/>
      <c r="H10" s="215"/>
      <c r="I10" s="215"/>
      <c r="K10" s="234" t="s">
        <v>16</v>
      </c>
      <c r="L10" s="235"/>
      <c r="M10" s="235"/>
      <c r="N10" s="235"/>
      <c r="O10" s="235"/>
      <c r="P10" s="235"/>
      <c r="Q10" s="235"/>
      <c r="R10" s="235"/>
      <c r="S10" s="236"/>
      <c r="T10" s="202">
        <v>0.2</v>
      </c>
      <c r="U10" s="203"/>
    </row>
    <row r="11" spans="1:22" ht="22.5" customHeight="1" x14ac:dyDescent="0.65">
      <c r="A11" s="17"/>
      <c r="B11" s="215"/>
      <c r="C11" s="215"/>
      <c r="D11" s="215"/>
      <c r="E11" s="215"/>
      <c r="F11" s="215"/>
      <c r="G11" s="215"/>
      <c r="H11" s="215"/>
      <c r="I11" s="215"/>
      <c r="K11" s="223" t="s">
        <v>17</v>
      </c>
      <c r="L11" s="224"/>
      <c r="M11" s="224"/>
      <c r="N11" s="224"/>
      <c r="O11" s="224"/>
      <c r="P11" s="224"/>
      <c r="Q11" s="224"/>
      <c r="R11" s="224"/>
      <c r="S11" s="225"/>
      <c r="T11" s="202">
        <v>0.2</v>
      </c>
      <c r="U11" s="203"/>
    </row>
    <row r="12" spans="1:22" ht="22.5" customHeight="1" thickBot="1" x14ac:dyDescent="0.7">
      <c r="A12" s="17"/>
      <c r="B12" s="228"/>
      <c r="C12" s="228"/>
      <c r="D12" s="228"/>
      <c r="E12" s="228"/>
      <c r="F12" s="228"/>
      <c r="G12" s="228"/>
      <c r="H12" s="228"/>
      <c r="I12" s="228"/>
      <c r="K12" s="204" t="s">
        <v>18</v>
      </c>
      <c r="L12" s="205"/>
      <c r="M12" s="205"/>
      <c r="N12" s="205"/>
      <c r="O12" s="205"/>
      <c r="P12" s="205"/>
      <c r="Q12" s="205"/>
      <c r="R12" s="205"/>
      <c r="S12" s="206"/>
      <c r="T12" s="207">
        <v>0.5</v>
      </c>
      <c r="U12" s="208"/>
    </row>
    <row r="13" spans="1:22" ht="22.5" customHeight="1" thickBot="1" x14ac:dyDescent="0.7">
      <c r="A13" s="17">
        <v>5</v>
      </c>
      <c r="B13" s="209" t="s">
        <v>19</v>
      </c>
      <c r="C13" s="210"/>
      <c r="D13" s="210"/>
      <c r="E13" s="210"/>
      <c r="F13" s="210"/>
      <c r="G13" s="210"/>
      <c r="H13" s="210"/>
      <c r="I13" s="211"/>
      <c r="K13" s="212" t="s">
        <v>20</v>
      </c>
      <c r="L13" s="213"/>
      <c r="M13" s="213"/>
      <c r="N13" s="213"/>
      <c r="O13" s="213"/>
      <c r="P13" s="213"/>
      <c r="Q13" s="213"/>
      <c r="R13" s="213"/>
      <c r="S13" s="213"/>
      <c r="T13" s="213"/>
      <c r="U13" s="213"/>
    </row>
    <row r="14" spans="1:22" ht="22.5" customHeight="1" x14ac:dyDescent="0.65">
      <c r="A14" s="17"/>
      <c r="B14" s="214" t="s">
        <v>5838</v>
      </c>
      <c r="C14" s="214"/>
      <c r="D14" s="214"/>
      <c r="E14" s="214"/>
      <c r="F14" s="214"/>
      <c r="G14" s="214"/>
      <c r="H14" s="214"/>
      <c r="I14" s="214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</row>
    <row r="15" spans="1:22" ht="3.75" customHeight="1" x14ac:dyDescent="0.65">
      <c r="A15" s="17"/>
      <c r="B15" s="215"/>
      <c r="C15" s="215"/>
      <c r="D15" s="215"/>
      <c r="E15" s="215"/>
      <c r="F15" s="215"/>
      <c r="G15" s="215"/>
      <c r="H15" s="215"/>
      <c r="I15" s="215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</row>
    <row r="16" spans="1:22" ht="26.25" customHeight="1" x14ac:dyDescent="0.65">
      <c r="A16" s="17">
        <v>6</v>
      </c>
      <c r="B16" s="215"/>
      <c r="C16" s="215"/>
      <c r="D16" s="215"/>
      <c r="E16" s="215"/>
      <c r="F16" s="215"/>
      <c r="G16" s="215"/>
      <c r="H16" s="215"/>
      <c r="I16" s="215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</row>
    <row r="17" spans="2:21" ht="19.5" customHeight="1" x14ac:dyDescent="0.5">
      <c r="B17" s="215"/>
      <c r="C17" s="215"/>
      <c r="D17" s="215"/>
      <c r="E17" s="215"/>
      <c r="F17" s="215"/>
      <c r="G17" s="215"/>
      <c r="H17" s="215"/>
      <c r="I17" s="215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</row>
    <row r="18" spans="2:21" ht="19.5" customHeight="1" x14ac:dyDescent="0.65">
      <c r="B18" s="215"/>
      <c r="C18" s="215"/>
      <c r="D18" s="215"/>
      <c r="E18" s="215"/>
      <c r="F18" s="215"/>
      <c r="G18" s="215"/>
      <c r="H18" s="215"/>
      <c r="I18" s="215"/>
      <c r="K18" s="21"/>
      <c r="M18" s="217"/>
      <c r="N18" s="217"/>
      <c r="O18" s="217"/>
      <c r="P18" s="22"/>
      <c r="Q18" s="218"/>
      <c r="R18" s="218"/>
      <c r="S18" s="21"/>
      <c r="T18" s="21"/>
      <c r="U18" s="21"/>
    </row>
    <row r="19" spans="2:21" ht="21.75" customHeight="1" thickBot="1" x14ac:dyDescent="0.55000000000000004">
      <c r="B19" s="216"/>
      <c r="C19" s="216"/>
      <c r="D19" s="216"/>
      <c r="E19" s="216"/>
      <c r="F19" s="216"/>
      <c r="G19" s="216"/>
      <c r="H19" s="216"/>
      <c r="I19" s="216"/>
    </row>
    <row r="20" spans="2:21" ht="3.75" customHeight="1" thickBot="1" x14ac:dyDescent="0.55000000000000004"/>
    <row r="21" spans="2:21" ht="35.25" customHeight="1" x14ac:dyDescent="0.5">
      <c r="B21" s="193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5"/>
    </row>
    <row r="22" spans="2:21" ht="14.25" customHeight="1" x14ac:dyDescent="0.5">
      <c r="B22" s="196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8"/>
    </row>
    <row r="23" spans="2:21" ht="15" customHeight="1" thickBot="1" x14ac:dyDescent="0.55000000000000004">
      <c r="B23" s="199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1"/>
    </row>
  </sheetData>
  <mergeCells count="34">
    <mergeCell ref="B4:I4"/>
    <mergeCell ref="K4:S4"/>
    <mergeCell ref="T4:U4"/>
    <mergeCell ref="B1:U1"/>
    <mergeCell ref="B2:I2"/>
    <mergeCell ref="K2:S3"/>
    <mergeCell ref="T2:U3"/>
    <mergeCell ref="B3:I3"/>
    <mergeCell ref="B5:H5"/>
    <mergeCell ref="K5:S5"/>
    <mergeCell ref="T5:U5"/>
    <mergeCell ref="B6:I6"/>
    <mergeCell ref="K6:S6"/>
    <mergeCell ref="T6:U6"/>
    <mergeCell ref="B7:G7"/>
    <mergeCell ref="H7:I7"/>
    <mergeCell ref="K7:S7"/>
    <mergeCell ref="T7:U7"/>
    <mergeCell ref="B8:I12"/>
    <mergeCell ref="K8:S9"/>
    <mergeCell ref="T8:U9"/>
    <mergeCell ref="K10:S10"/>
    <mergeCell ref="T10:U10"/>
    <mergeCell ref="K11:S11"/>
    <mergeCell ref="B21:U23"/>
    <mergeCell ref="T11:U11"/>
    <mergeCell ref="K12:S12"/>
    <mergeCell ref="T12:U12"/>
    <mergeCell ref="B13:I13"/>
    <mergeCell ref="K13:U14"/>
    <mergeCell ref="B14:I19"/>
    <mergeCell ref="K15:U17"/>
    <mergeCell ref="M18:O18"/>
    <mergeCell ref="Q18:R18"/>
  </mergeCells>
  <hyperlinks>
    <hyperlink ref="B3" r:id="rId1" location="'إدخال البيانات'!D2" display="المخصص" xr:uid="{00000000-0004-0000-0000-000000000000}"/>
    <hyperlink ref="H7" location="الإستمارة!Q1" display="الإستمارة وإطبع منها أربعة نسخ" xr:uid="{00000000-0004-0000-0000-000001000000}"/>
    <hyperlink ref="B3:C3" location="'إدخال البيانات'!D2" display="اضغط هنا" xr:uid="{00000000-0004-0000-0000-000002000000}"/>
    <hyperlink ref="B3:I3" location="'إدخال البيانات'!B2" display="تملئ صفحة إدخال البيانات بالمعلومات المطلوبة وبشكل دقيق وصحيح" xr:uid="{00000000-0004-0000-0000-000003000000}"/>
    <hyperlink ref="B4:I4" location="'اختيار المقررات'!E1" display="الانتقال إلى صفحة اختيار المقررات" xr:uid="{00000000-0004-0000-0000-000004000000}"/>
    <hyperlink ref="H7:I7" location="الإستمارة!Q1" display="الإستمارة وإطبع منها أربعة نسخ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ورقة6"/>
  <dimension ref="A1:R93"/>
  <sheetViews>
    <sheetView showGridLines="0" rightToLeft="1" workbookViewId="0">
      <selection activeCell="C1" sqref="C1"/>
    </sheetView>
  </sheetViews>
  <sheetFormatPr defaultColWidth="9" defaultRowHeight="13.8" x14ac:dyDescent="0.25"/>
  <cols>
    <col min="1" max="7" width="18.59765625" customWidth="1"/>
    <col min="8" max="8" width="4.296875" customWidth="1"/>
    <col min="9" max="9" width="3.19921875" customWidth="1"/>
    <col min="10" max="10" width="8.19921875" customWidth="1"/>
    <col min="11" max="11" width="6.19921875" customWidth="1"/>
    <col min="12" max="12" width="13.796875" customWidth="1"/>
    <col min="13" max="14" width="11" customWidth="1"/>
    <col min="15" max="15" width="15.296875" customWidth="1"/>
    <col min="16" max="16" width="37.09765625" customWidth="1"/>
    <col min="17" max="17" width="20" style="4" customWidth="1"/>
    <col min="18" max="18" width="18.296875" style="4" customWidth="1"/>
    <col min="19" max="19" width="16.19921875" customWidth="1"/>
  </cols>
  <sheetData>
    <row r="1" spans="1:16" ht="25.95" customHeight="1" x14ac:dyDescent="0.25">
      <c r="A1" s="262" t="s">
        <v>21</v>
      </c>
      <c r="B1" s="262"/>
      <c r="C1" s="110"/>
      <c r="D1" s="103" t="str">
        <f>IFERROR(VLOOKUP(C1,ورقة2!$A$2:$Z$9000,2,0),"")</f>
        <v/>
      </c>
      <c r="M1" s="136"/>
    </row>
    <row r="2" spans="1:16" ht="40.200000000000003" customHeight="1" x14ac:dyDescent="0.25">
      <c r="A2" s="263" t="e">
        <f>VLOOKUP(C1,ورقة2!A1:AC9000,22,0)</f>
        <v>#N/A</v>
      </c>
      <c r="B2" s="263"/>
      <c r="C2" s="263"/>
      <c r="D2" s="263"/>
      <c r="E2" s="263"/>
      <c r="F2" s="263"/>
    </row>
    <row r="3" spans="1:16" ht="14.4" thickBot="1" x14ac:dyDescent="0.3">
      <c r="A3" s="264" t="s">
        <v>22</v>
      </c>
      <c r="B3" s="264"/>
      <c r="C3" s="264"/>
      <c r="D3" s="264"/>
      <c r="E3" s="264"/>
      <c r="F3" s="264"/>
    </row>
    <row r="4" spans="1:16" ht="23.25" customHeight="1" thickTop="1" x14ac:dyDescent="0.25">
      <c r="A4" s="168" t="s">
        <v>32</v>
      </c>
      <c r="B4" s="168" t="s">
        <v>33</v>
      </c>
      <c r="C4" s="168" t="s">
        <v>34</v>
      </c>
      <c r="D4" s="169" t="s">
        <v>35</v>
      </c>
      <c r="E4" s="169" t="s">
        <v>36</v>
      </c>
      <c r="F4" s="168" t="s">
        <v>37</v>
      </c>
      <c r="G4" s="170" t="s">
        <v>47</v>
      </c>
    </row>
    <row r="5" spans="1:16" s="14" customFormat="1" ht="33.75" customHeight="1" thickBot="1" x14ac:dyDescent="0.3">
      <c r="A5" s="171"/>
      <c r="B5" s="172"/>
      <c r="C5" s="172"/>
      <c r="D5" s="171"/>
      <c r="E5" s="171"/>
      <c r="F5" s="172"/>
      <c r="G5" s="173"/>
    </row>
    <row r="6" spans="1:16" s="14" customFormat="1" ht="33.75" customHeight="1" thickTop="1" x14ac:dyDescent="0.25">
      <c r="A6" s="174" t="s">
        <v>64</v>
      </c>
      <c r="B6" s="175" t="s">
        <v>65</v>
      </c>
      <c r="C6" s="175" t="s">
        <v>23</v>
      </c>
      <c r="D6" s="175" t="s">
        <v>24</v>
      </c>
      <c r="E6" s="175" t="s">
        <v>25</v>
      </c>
      <c r="F6" s="176" t="s">
        <v>26</v>
      </c>
      <c r="G6" s="1"/>
    </row>
    <row r="7" spans="1:16" ht="23.25" customHeight="1" x14ac:dyDescent="0.25">
      <c r="A7" s="177" t="e">
        <f>IF(A8&lt;&gt;"",A8,VLOOKUP($C$1,ورقة2!A2:P9000,3,0))</f>
        <v>#N/A</v>
      </c>
      <c r="B7" s="178" t="e">
        <f>IF(B8&lt;&gt;"",B8,VLOOKUP($C$1,ورقة2!A2:P9000,4,0))</f>
        <v>#N/A</v>
      </c>
      <c r="C7" s="178" t="e">
        <f>UPPER(IF(C8&lt;&gt;"",C8,VLOOKUP($C$1,ورقة2!A2:P9000,13,0)))</f>
        <v>#N/A</v>
      </c>
      <c r="D7" s="178" t="e">
        <f>UPPER(IF(D8&lt;&gt;"",D8,VLOOKUP($C$1,ورقة2!A2:P9000,14,0)))</f>
        <v>#N/A</v>
      </c>
      <c r="E7" s="178" t="e">
        <f>UPPER(IF(E8&lt;&gt;"",E8,VLOOKUP($C$1,ورقة2!A2:P9000,15,0)))</f>
        <v>#N/A</v>
      </c>
      <c r="F7" s="179" t="e">
        <f>UPPER(IF(F8&lt;&gt;"",F8,VLOOKUP($C$1,ورقة2!A2:P9000,16,0)))</f>
        <v>#N/A</v>
      </c>
      <c r="G7" s="180"/>
    </row>
    <row r="8" spans="1:16" ht="33.75" customHeight="1" thickBot="1" x14ac:dyDescent="0.3">
      <c r="A8" s="181"/>
      <c r="B8" s="172"/>
      <c r="C8" s="172"/>
      <c r="D8" s="172"/>
      <c r="E8" s="172"/>
      <c r="F8" s="173"/>
      <c r="H8" s="185"/>
      <c r="I8" s="185"/>
      <c r="J8" s="185" t="s">
        <v>5717</v>
      </c>
      <c r="K8" s="185"/>
      <c r="L8" s="185"/>
      <c r="M8" s="185"/>
      <c r="N8" s="185"/>
      <c r="O8" s="185"/>
      <c r="P8" s="185"/>
    </row>
    <row r="9" spans="1:16" ht="33.75" customHeight="1" thickTop="1" x14ac:dyDescent="0.25">
      <c r="A9" s="182" t="s">
        <v>54</v>
      </c>
      <c r="B9" s="168" t="s">
        <v>55</v>
      </c>
      <c r="C9" s="168" t="s">
        <v>56</v>
      </c>
      <c r="D9" s="170" t="s">
        <v>57</v>
      </c>
      <c r="E9" s="182" t="s">
        <v>44</v>
      </c>
      <c r="F9" s="168" t="s">
        <v>45</v>
      </c>
      <c r="G9" s="170" t="s">
        <v>46</v>
      </c>
    </row>
    <row r="10" spans="1:16" ht="23.25" customHeight="1" x14ac:dyDescent="0.25">
      <c r="A10" s="183" t="e">
        <f>IF(A11&lt;&gt;"",A11,IF(VLOOKUP($C$1,ورقة2!A2:P9000,6,0)="","",VLOOKUP($C$1,ورقة2!A2:P9000,6,0)))</f>
        <v>#N/A</v>
      </c>
      <c r="B10" s="178" t="e">
        <f>IF(B11&lt;&gt;"",B11,VLOOKUP($C$1,ورقة2!A2:P9000,7,0))</f>
        <v>#N/A</v>
      </c>
      <c r="C10" s="178" t="e">
        <f>IF(C11&lt;&gt;"",C11,VLOOKUP($C$1,ورقة2!A2:P9000,8,0))</f>
        <v>#N/A</v>
      </c>
      <c r="D10" s="179" t="e">
        <f>IF(D11&lt;&gt;"",D11,VLOOKUP($C$1,ورقة2!A2:P9000,5,0))</f>
        <v>#N/A</v>
      </c>
      <c r="E10" s="177" t="e">
        <f>IF(E11&lt;&gt;"",E11,VLOOKUP($C$1,ورقة2!A2:P9000,10,0))</f>
        <v>#N/A</v>
      </c>
      <c r="F10" s="178" t="e">
        <f>IF(F11&lt;&gt;"",F11,VLOOKUP($C$1,ورقة2!A2:P9000,11,0))</f>
        <v>#N/A</v>
      </c>
      <c r="G10" s="179" t="e">
        <f>IF(G11&lt;&gt;"",G11,VLOOKUP($C$1,ورقة2!A2:P9000,12,0))</f>
        <v>#N/A</v>
      </c>
    </row>
    <row r="11" spans="1:16" ht="33.75" customHeight="1" thickBot="1" x14ac:dyDescent="0.3">
      <c r="A11" s="184"/>
      <c r="B11" s="172"/>
      <c r="C11" s="172"/>
      <c r="D11" s="173"/>
      <c r="E11" s="181"/>
      <c r="F11" s="172"/>
      <c r="G11" s="173"/>
      <c r="K11" s="185" t="s">
        <v>5717</v>
      </c>
    </row>
    <row r="12" spans="1:16" ht="14.4" thickTop="1" x14ac:dyDescent="0.25"/>
    <row r="18" spans="4:12" ht="14.4" hidden="1" customHeight="1" x14ac:dyDescent="0.25">
      <c r="D18">
        <v>2023</v>
      </c>
    </row>
    <row r="19" spans="4:12" hidden="1" x14ac:dyDescent="0.25">
      <c r="D19">
        <v>2022</v>
      </c>
      <c r="G19" s="3"/>
      <c r="I19" s="111"/>
      <c r="J19" t="s">
        <v>1928</v>
      </c>
      <c r="L19" t="s">
        <v>28</v>
      </c>
    </row>
    <row r="20" spans="4:12" hidden="1" x14ac:dyDescent="0.25">
      <c r="D20">
        <v>2021</v>
      </c>
      <c r="F20" t="s">
        <v>88</v>
      </c>
      <c r="G20" s="135" t="s">
        <v>1370</v>
      </c>
      <c r="H20" s="14"/>
      <c r="I20" s="112" t="s">
        <v>29</v>
      </c>
      <c r="J20" t="s">
        <v>30</v>
      </c>
      <c r="K20" s="14"/>
      <c r="L20" t="s">
        <v>31</v>
      </c>
    </row>
    <row r="21" spans="4:12" hidden="1" x14ac:dyDescent="0.25">
      <c r="D21">
        <v>2020</v>
      </c>
      <c r="F21" t="s">
        <v>89</v>
      </c>
      <c r="G21" s="135" t="s">
        <v>27</v>
      </c>
      <c r="I21" s="112" t="s">
        <v>38</v>
      </c>
      <c r="J21" t="s">
        <v>39</v>
      </c>
      <c r="L21" t="s">
        <v>40</v>
      </c>
    </row>
    <row r="22" spans="4:12" hidden="1" x14ac:dyDescent="0.25">
      <c r="D22">
        <v>2019</v>
      </c>
      <c r="G22" s="135" t="s">
        <v>5718</v>
      </c>
      <c r="I22" s="112" t="s">
        <v>41</v>
      </c>
      <c r="J22" t="s">
        <v>42</v>
      </c>
      <c r="L22" t="s">
        <v>43</v>
      </c>
    </row>
    <row r="23" spans="4:12" hidden="1" x14ac:dyDescent="0.25">
      <c r="D23">
        <v>2018</v>
      </c>
      <c r="I23" s="112" t="s">
        <v>48</v>
      </c>
      <c r="J23" t="s">
        <v>49</v>
      </c>
      <c r="L23" t="s">
        <v>50</v>
      </c>
    </row>
    <row r="24" spans="4:12" hidden="1" x14ac:dyDescent="0.25">
      <c r="D24">
        <v>2017</v>
      </c>
      <c r="I24" s="112" t="s">
        <v>51</v>
      </c>
      <c r="J24" t="s">
        <v>52</v>
      </c>
      <c r="L24" t="s">
        <v>53</v>
      </c>
    </row>
    <row r="25" spans="4:12" hidden="1" x14ac:dyDescent="0.25">
      <c r="D25">
        <v>2016</v>
      </c>
      <c r="I25" s="112" t="s">
        <v>58</v>
      </c>
      <c r="J25" t="s">
        <v>59</v>
      </c>
      <c r="L25" t="s">
        <v>60</v>
      </c>
    </row>
    <row r="26" spans="4:12" hidden="1" x14ac:dyDescent="0.25">
      <c r="D26">
        <v>2015</v>
      </c>
      <c r="I26" s="112" t="s">
        <v>61</v>
      </c>
      <c r="J26" t="s">
        <v>62</v>
      </c>
      <c r="L26" t="s">
        <v>63</v>
      </c>
    </row>
    <row r="27" spans="4:12" hidden="1" x14ac:dyDescent="0.25">
      <c r="D27">
        <v>2014</v>
      </c>
      <c r="I27" s="112" t="s">
        <v>66</v>
      </c>
      <c r="J27" t="s">
        <v>67</v>
      </c>
      <c r="L27" t="s">
        <v>68</v>
      </c>
    </row>
    <row r="28" spans="4:12" hidden="1" x14ac:dyDescent="0.25">
      <c r="D28">
        <v>2013</v>
      </c>
      <c r="I28" s="112" t="s">
        <v>69</v>
      </c>
      <c r="J28" t="s">
        <v>70</v>
      </c>
      <c r="L28" t="s">
        <v>71</v>
      </c>
    </row>
    <row r="29" spans="4:12" hidden="1" x14ac:dyDescent="0.25">
      <c r="D29">
        <v>2012</v>
      </c>
      <c r="I29" s="112" t="s">
        <v>72</v>
      </c>
      <c r="J29" t="s">
        <v>73</v>
      </c>
      <c r="L29" t="s">
        <v>74</v>
      </c>
    </row>
    <row r="30" spans="4:12" hidden="1" x14ac:dyDescent="0.25">
      <c r="D30">
        <v>2011</v>
      </c>
      <c r="I30" s="112" t="s">
        <v>75</v>
      </c>
      <c r="J30" t="s">
        <v>76</v>
      </c>
      <c r="L30" t="s">
        <v>77</v>
      </c>
    </row>
    <row r="31" spans="4:12" hidden="1" x14ac:dyDescent="0.25">
      <c r="D31">
        <v>2010</v>
      </c>
      <c r="I31" s="112" t="s">
        <v>78</v>
      </c>
      <c r="J31" t="s">
        <v>79</v>
      </c>
      <c r="L31" t="s">
        <v>80</v>
      </c>
    </row>
    <row r="32" spans="4:12" hidden="1" x14ac:dyDescent="0.25">
      <c r="D32">
        <v>2009</v>
      </c>
      <c r="I32" s="112" t="s">
        <v>81</v>
      </c>
      <c r="J32" t="s">
        <v>82</v>
      </c>
      <c r="L32" t="s">
        <v>83</v>
      </c>
    </row>
    <row r="33" spans="4:12" hidden="1" x14ac:dyDescent="0.25">
      <c r="D33">
        <v>2008</v>
      </c>
      <c r="I33" s="112" t="s">
        <v>84</v>
      </c>
      <c r="J33" t="s">
        <v>85</v>
      </c>
      <c r="L33" t="s">
        <v>86</v>
      </c>
    </row>
    <row r="34" spans="4:12" hidden="1" x14ac:dyDescent="0.25">
      <c r="D34">
        <v>2007</v>
      </c>
      <c r="L34" t="s">
        <v>87</v>
      </c>
    </row>
    <row r="35" spans="4:12" hidden="1" x14ac:dyDescent="0.25">
      <c r="D35">
        <v>2006</v>
      </c>
    </row>
    <row r="36" spans="4:12" hidden="1" x14ac:dyDescent="0.25">
      <c r="D36">
        <v>2005</v>
      </c>
    </row>
    <row r="37" spans="4:12" hidden="1" x14ac:dyDescent="0.25">
      <c r="D37">
        <v>2004</v>
      </c>
    </row>
    <row r="38" spans="4:12" hidden="1" x14ac:dyDescent="0.25">
      <c r="D38">
        <v>2003</v>
      </c>
    </row>
    <row r="39" spans="4:12" hidden="1" x14ac:dyDescent="0.25">
      <c r="D39">
        <v>2002</v>
      </c>
    </row>
    <row r="40" spans="4:12" hidden="1" x14ac:dyDescent="0.25">
      <c r="D40">
        <v>2001</v>
      </c>
    </row>
    <row r="41" spans="4:12" hidden="1" x14ac:dyDescent="0.25">
      <c r="D41">
        <v>2000</v>
      </c>
    </row>
    <row r="42" spans="4:12" hidden="1" x14ac:dyDescent="0.25">
      <c r="D42">
        <v>1999</v>
      </c>
    </row>
    <row r="43" spans="4:12" hidden="1" x14ac:dyDescent="0.25">
      <c r="D43">
        <v>1998</v>
      </c>
    </row>
    <row r="44" spans="4:12" hidden="1" x14ac:dyDescent="0.25">
      <c r="D44">
        <v>1997</v>
      </c>
    </row>
    <row r="45" spans="4:12" hidden="1" x14ac:dyDescent="0.25">
      <c r="D45">
        <v>1996</v>
      </c>
    </row>
    <row r="46" spans="4:12" hidden="1" x14ac:dyDescent="0.25">
      <c r="D46">
        <v>1995</v>
      </c>
    </row>
    <row r="47" spans="4:12" hidden="1" x14ac:dyDescent="0.25">
      <c r="D47">
        <v>1994</v>
      </c>
    </row>
    <row r="48" spans="4:12" hidden="1" x14ac:dyDescent="0.25">
      <c r="D48">
        <v>1993</v>
      </c>
    </row>
    <row r="49" spans="4:4" hidden="1" x14ac:dyDescent="0.25">
      <c r="D49">
        <v>1992</v>
      </c>
    </row>
    <row r="50" spans="4:4" hidden="1" x14ac:dyDescent="0.25">
      <c r="D50">
        <v>1991</v>
      </c>
    </row>
    <row r="51" spans="4:4" hidden="1" x14ac:dyDescent="0.25">
      <c r="D51">
        <v>1990</v>
      </c>
    </row>
    <row r="52" spans="4:4" hidden="1" x14ac:dyDescent="0.25">
      <c r="D52">
        <v>1989</v>
      </c>
    </row>
    <row r="53" spans="4:4" hidden="1" x14ac:dyDescent="0.25">
      <c r="D53">
        <v>1988</v>
      </c>
    </row>
    <row r="54" spans="4:4" hidden="1" x14ac:dyDescent="0.25">
      <c r="D54">
        <v>1987</v>
      </c>
    </row>
    <row r="55" spans="4:4" hidden="1" x14ac:dyDescent="0.25">
      <c r="D55">
        <v>1986</v>
      </c>
    </row>
    <row r="56" spans="4:4" hidden="1" x14ac:dyDescent="0.25">
      <c r="D56">
        <v>1985</v>
      </c>
    </row>
    <row r="57" spans="4:4" hidden="1" x14ac:dyDescent="0.25">
      <c r="D57">
        <v>1984</v>
      </c>
    </row>
    <row r="58" spans="4:4" hidden="1" x14ac:dyDescent="0.25">
      <c r="D58">
        <v>1983</v>
      </c>
    </row>
    <row r="59" spans="4:4" hidden="1" x14ac:dyDescent="0.25">
      <c r="D59">
        <v>1982</v>
      </c>
    </row>
    <row r="60" spans="4:4" hidden="1" x14ac:dyDescent="0.25">
      <c r="D60">
        <v>1981</v>
      </c>
    </row>
    <row r="61" spans="4:4" hidden="1" x14ac:dyDescent="0.25">
      <c r="D61">
        <v>1980</v>
      </c>
    </row>
    <row r="62" spans="4:4" hidden="1" x14ac:dyDescent="0.25">
      <c r="D62">
        <v>1979</v>
      </c>
    </row>
    <row r="63" spans="4:4" hidden="1" x14ac:dyDescent="0.25">
      <c r="D63">
        <v>1978</v>
      </c>
    </row>
    <row r="64" spans="4:4" hidden="1" x14ac:dyDescent="0.25">
      <c r="D64">
        <v>1977</v>
      </c>
    </row>
    <row r="65" spans="4:4" hidden="1" x14ac:dyDescent="0.25">
      <c r="D65">
        <v>1976</v>
      </c>
    </row>
    <row r="66" spans="4:4" hidden="1" x14ac:dyDescent="0.25">
      <c r="D66">
        <v>1975</v>
      </c>
    </row>
    <row r="67" spans="4:4" hidden="1" x14ac:dyDescent="0.25">
      <c r="D67">
        <v>1974</v>
      </c>
    </row>
    <row r="68" spans="4:4" hidden="1" x14ac:dyDescent="0.25">
      <c r="D68">
        <v>1973</v>
      </c>
    </row>
    <row r="69" spans="4:4" hidden="1" x14ac:dyDescent="0.25">
      <c r="D69">
        <v>1972</v>
      </c>
    </row>
    <row r="70" spans="4:4" hidden="1" x14ac:dyDescent="0.25">
      <c r="D70">
        <v>1971</v>
      </c>
    </row>
    <row r="71" spans="4:4" hidden="1" x14ac:dyDescent="0.25">
      <c r="D71">
        <v>1970</v>
      </c>
    </row>
    <row r="72" spans="4:4" hidden="1" x14ac:dyDescent="0.25">
      <c r="D72">
        <v>1969</v>
      </c>
    </row>
    <row r="73" spans="4:4" hidden="1" x14ac:dyDescent="0.25">
      <c r="D73">
        <v>1968</v>
      </c>
    </row>
    <row r="74" spans="4:4" hidden="1" x14ac:dyDescent="0.25">
      <c r="D74">
        <v>1967</v>
      </c>
    </row>
    <row r="75" spans="4:4" hidden="1" x14ac:dyDescent="0.25">
      <c r="D75">
        <v>1966</v>
      </c>
    </row>
    <row r="76" spans="4:4" hidden="1" x14ac:dyDescent="0.25">
      <c r="D76">
        <v>1965</v>
      </c>
    </row>
    <row r="77" spans="4:4" hidden="1" x14ac:dyDescent="0.25">
      <c r="D77">
        <v>1964</v>
      </c>
    </row>
    <row r="78" spans="4:4" hidden="1" x14ac:dyDescent="0.25">
      <c r="D78">
        <v>1963</v>
      </c>
    </row>
    <row r="79" spans="4:4" hidden="1" x14ac:dyDescent="0.25">
      <c r="D79">
        <v>1962</v>
      </c>
    </row>
    <row r="80" spans="4:4" hidden="1" x14ac:dyDescent="0.25">
      <c r="D80">
        <v>1961</v>
      </c>
    </row>
    <row r="81" spans="4:4" hidden="1" x14ac:dyDescent="0.25">
      <c r="D81">
        <v>1960</v>
      </c>
    </row>
    <row r="82" spans="4:4" hidden="1" x14ac:dyDescent="0.25">
      <c r="D82">
        <v>1959</v>
      </c>
    </row>
    <row r="83" spans="4:4" hidden="1" x14ac:dyDescent="0.25">
      <c r="D83">
        <v>1958</v>
      </c>
    </row>
    <row r="84" spans="4:4" hidden="1" x14ac:dyDescent="0.25">
      <c r="D84">
        <v>1957</v>
      </c>
    </row>
    <row r="85" spans="4:4" hidden="1" x14ac:dyDescent="0.25">
      <c r="D85">
        <v>1956</v>
      </c>
    </row>
    <row r="86" spans="4:4" hidden="1" x14ac:dyDescent="0.25">
      <c r="D86">
        <v>1955</v>
      </c>
    </row>
    <row r="87" spans="4:4" hidden="1" x14ac:dyDescent="0.25">
      <c r="D87">
        <v>1954</v>
      </c>
    </row>
    <row r="88" spans="4:4" hidden="1" x14ac:dyDescent="0.25">
      <c r="D88">
        <v>1953</v>
      </c>
    </row>
    <row r="89" spans="4:4" hidden="1" x14ac:dyDescent="0.25">
      <c r="D89">
        <v>1952</v>
      </c>
    </row>
    <row r="90" spans="4:4" hidden="1" x14ac:dyDescent="0.25">
      <c r="D90">
        <v>1951</v>
      </c>
    </row>
    <row r="91" spans="4:4" hidden="1" x14ac:dyDescent="0.25">
      <c r="D91">
        <v>1950</v>
      </c>
    </row>
    <row r="92" spans="4:4" hidden="1" x14ac:dyDescent="0.25"/>
    <row r="93" spans="4:4" hidden="1" x14ac:dyDescent="0.25"/>
  </sheetData>
  <autoFilter ref="L19:L34" xr:uid="{00000000-0001-0000-0100-000000000000}">
    <sortState xmlns:xlrd2="http://schemas.microsoft.com/office/spreadsheetml/2017/richdata2" ref="L20:L34">
      <sortCondition ref="L19:L34"/>
    </sortState>
  </autoFilter>
  <mergeCells count="3">
    <mergeCell ref="A1:B1"/>
    <mergeCell ref="A2:F2"/>
    <mergeCell ref="A3:F3"/>
  </mergeCells>
  <dataValidations xWindow="129" yWindow="441" count="12">
    <dataValidation type="custom" allowBlank="1" showInputMessage="1" showErrorMessage="1" errorTitle="خطأ" error="الرقم الوطني خطأ في حال لم تكن تحمل الجنسية السورية أو الفلسطينية السورية عليك إدخال رقم جواز السفر أو رقمك القومي في الحقل المخصص" promptTitle="الرقم الوطني" prompt="يجب أن تدخل الرقم الوطني من اليسار إلى اليمين_x000a_في حال لم تكن تحمل الجنسية السورية عليك إدخال رقم جواز سفرك أو رقمك القومي" sqref="A5" xr:uid="{9AD2332A-A333-4171-B92A-F4D7EDABA688}">
      <formula1>AND(OR(LEFT(A5,1)="0",LEFT(A5,1)="1",LEFT(A5,1)="9"),LEFT(A5,2)&lt;&gt;"00",LEN(A5)=11)</formula1>
    </dataValidation>
    <dataValidation type="custom" allowBlank="1" showInputMessage="1" showErrorMessage="1" errorTitle="خطأ" error="رقم الموبايل غير صحيح" sqref="E5" xr:uid="{926801B0-5F62-4B74-9047-D105C4DEB25E}">
      <formula1>AND(LEFT(E5,2)="09",LEN(E5)=10)</formula1>
    </dataValidation>
    <dataValidation type="date" allowBlank="1" showInputMessage="1" showErrorMessage="1" promptTitle="يجب أن يكون التاريخ " prompt="يوم / شهر / سنة" sqref="A11" xr:uid="{727F7E2C-6EFE-45F9-BE9D-149CF438E3DD}">
      <formula1>18264</formula1>
      <formula2>44196</formula2>
    </dataValidation>
    <dataValidation allowBlank="1" showInputMessage="1" showErrorMessage="1" promptTitle="اسم الأب باللغة الانكليزية" prompt="يجب أن يكون صحيح لأن سيتم إعتماده في جميع الوثائق الجامعية" sqref="D8" xr:uid="{471705AC-2934-4084-A520-5C6B3A577133}"/>
    <dataValidation allowBlank="1" showInputMessage="1" showErrorMessage="1" promptTitle="اسم الأم باللغة الانكليزية" prompt="يجب أن يكون صحيح لأن سيتم إعتماده في جميع الوثائق الجامعية" sqref="E8" xr:uid="{189A4448-185E-47DC-811A-62E4ED60C5D4}"/>
    <dataValidation allowBlank="1" showInputMessage="1" showErrorMessage="1" promptTitle="مكان الميلاد باللغة الانكليزية" prompt="يجب أن يكون صحيح لأن سيتم إعتماده في جميع الوثائق الجامعية" sqref="F8" xr:uid="{2A9A7559-2F9F-46B6-8259-949DA50EA5C7}"/>
    <dataValidation type="list" allowBlank="1" showInputMessage="1" showErrorMessage="1" sqref="F11" xr:uid="{0BC29821-1E3E-4301-BBD4-60676F130A2E}">
      <formula1>$D$18:$D$91</formula1>
    </dataValidation>
    <dataValidation type="custom" allowBlank="1" showInputMessage="1" showErrorMessage="1" errorTitle="خطأ" error="رقم الهاتف غير صحيح_x000a_يجب كتابة نداء المحافظة ثم رقم الهاتف_x000a_" sqref="D5" xr:uid="{1C3A077E-9FBF-42AB-B79C-FF227BE2DE8B}">
      <formula1>AND(LEFT(D5,1)="0",AND(LEN(D5)&gt;8,LEN(D5)&lt;12))</formula1>
    </dataValidation>
    <dataValidation type="list" allowBlank="1" showInputMessage="1" showErrorMessage="1" sqref="D11" xr:uid="{4981BAB2-2057-4354-8FBA-070BA37A95DD}">
      <formula1>$F$20:$F$21</formula1>
    </dataValidation>
    <dataValidation type="list" allowBlank="1" showInputMessage="1" showErrorMessage="1" sqref="E11" xr:uid="{94372700-3E9A-4040-8963-F25D8FDC90B1}">
      <formula1>$G$20:$G$22</formula1>
    </dataValidation>
    <dataValidation type="list" allowBlank="1" showInputMessage="1" showErrorMessage="1" sqref="G11" xr:uid="{6B78FDC5-CDCF-4D8F-A62D-111DAD5BC06B}">
      <formula1>$J$19:$J$33</formula1>
    </dataValidation>
    <dataValidation type="list" allowBlank="1" showInputMessage="1" showErrorMessage="1" sqref="C11" xr:uid="{E5FC249C-2341-44F7-B2D3-C423358C39B8}">
      <formula1>$L$19:$L$34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4"/>
  <dimension ref="A1:CA63"/>
  <sheetViews>
    <sheetView showGridLines="0" rightToLeft="1" zoomScale="85" zoomScaleNormal="85" workbookViewId="0">
      <selection activeCell="D5" sqref="D5:L5"/>
    </sheetView>
  </sheetViews>
  <sheetFormatPr defaultColWidth="9" defaultRowHeight="14.25" customHeight="1" x14ac:dyDescent="0.25"/>
  <cols>
    <col min="1" max="8" width="4.296875" style="71" customWidth="1"/>
    <col min="9" max="9" width="5.296875" style="71" bestFit="1" customWidth="1"/>
    <col min="10" max="10" width="5.8984375" style="71" customWidth="1"/>
    <col min="11" max="16" width="4.296875" style="71" customWidth="1"/>
    <col min="17" max="17" width="6.296875" style="71" bestFit="1" customWidth="1"/>
    <col min="18" max="33" width="4.296875" style="71" customWidth="1"/>
    <col min="34" max="38" width="4" style="71" customWidth="1"/>
    <col min="39" max="39" width="4" style="71" hidden="1" customWidth="1"/>
    <col min="40" max="40" width="2.09765625" style="71" bestFit="1" customWidth="1"/>
    <col min="41" max="41" width="44.796875" style="72" bestFit="1" customWidth="1"/>
    <col min="42" max="47" width="4" style="72" hidden="1" customWidth="1"/>
    <col min="48" max="48" width="31.3984375" style="72" bestFit="1" customWidth="1"/>
    <col min="49" max="54" width="4" style="72" hidden="1" customWidth="1"/>
    <col min="55" max="56" width="3.296875" style="72" hidden="1" customWidth="1"/>
    <col min="57" max="57" width="34.19921875" style="72" hidden="1" customWidth="1"/>
    <col min="58" max="59" width="5.3984375" style="72" bestFit="1" customWidth="1"/>
    <col min="60" max="62" width="9" style="72" hidden="1" customWidth="1"/>
    <col min="63" max="63" width="5.8984375" style="72" hidden="1" customWidth="1"/>
    <col min="64" max="64" width="3.19921875" style="72" bestFit="1" customWidth="1"/>
    <col min="65" max="65" width="5.19921875" style="72" bestFit="1" customWidth="1"/>
    <col min="66" max="66" width="39.5" style="72" bestFit="1" customWidth="1"/>
    <col min="67" max="67" width="4.8984375" style="72" bestFit="1" customWidth="1"/>
    <col min="68" max="68" width="4.296875" style="72" bestFit="1" customWidth="1"/>
    <col min="69" max="69" width="2.19921875" style="72" hidden="1" customWidth="1"/>
    <col min="70" max="70" width="5.8984375" style="72" hidden="1" customWidth="1"/>
    <col min="71" max="71" width="3" style="72" bestFit="1" customWidth="1"/>
    <col min="72" max="72" width="7" style="72" bestFit="1" customWidth="1"/>
    <col min="73" max="73" width="9" style="72" hidden="1" customWidth="1"/>
    <col min="74" max="74" width="27.19921875" style="72" bestFit="1" customWidth="1"/>
    <col min="75" max="75" width="4.19921875" style="72" bestFit="1" customWidth="1"/>
    <col min="76" max="76" width="9" style="72" hidden="1" customWidth="1"/>
    <col min="77" max="77" width="23" style="72" hidden="1" customWidth="1"/>
    <col min="78" max="78" width="9" style="70" customWidth="1"/>
    <col min="79" max="79" width="23" style="71" customWidth="1"/>
    <col min="80" max="80" width="9" style="71" customWidth="1"/>
    <col min="81" max="16384" width="9" style="71"/>
  </cols>
  <sheetData>
    <row r="1" spans="1:79" s="65" customFormat="1" ht="21" customHeight="1" thickBot="1" x14ac:dyDescent="0.3">
      <c r="A1" s="268" t="s">
        <v>90</v>
      </c>
      <c r="B1" s="268"/>
      <c r="C1" s="268"/>
      <c r="D1" s="292">
        <f>'إدخال البيانات'!C1</f>
        <v>0</v>
      </c>
      <c r="E1" s="293"/>
      <c r="F1" s="293"/>
      <c r="G1" s="268" t="s">
        <v>91</v>
      </c>
      <c r="H1" s="268"/>
      <c r="I1" s="268"/>
      <c r="J1" s="290" t="str">
        <f>IFERROR(VLOOKUP($D$1,ورقة2!$A$2:$Z$9000,2,0),"")</f>
        <v/>
      </c>
      <c r="K1" s="290"/>
      <c r="L1" s="290"/>
      <c r="M1" s="268" t="s">
        <v>92</v>
      </c>
      <c r="N1" s="268"/>
      <c r="O1" s="268"/>
      <c r="P1" s="276" t="str">
        <f>IFERROR(IF(VLOOKUP($D$1,ورقة2!$A$2:$Z$9000,3,0)=0,'إدخال البيانات'!#REF!,VLOOKUP($D$1,ورقة2!$A$2:$Z$9000,3,0)),"")</f>
        <v/>
      </c>
      <c r="Q1" s="276"/>
      <c r="R1" s="276"/>
      <c r="S1" s="268" t="s">
        <v>93</v>
      </c>
      <c r="T1" s="268"/>
      <c r="U1" s="268"/>
      <c r="V1" s="276" t="str">
        <f>IFERROR(IF(VLOOKUP($D$1,ورقة2!A2:Z9000,4,0)=0,'إدخال البيانات'!#REF!,VLOOKUP($D$1,ورقة2!A2:Z9000,4,0)),"")</f>
        <v/>
      </c>
      <c r="W1" s="276"/>
      <c r="X1" s="276"/>
      <c r="Y1" s="268" t="s">
        <v>54</v>
      </c>
      <c r="Z1" s="268"/>
      <c r="AA1" s="268"/>
      <c r="AB1" s="282" t="e">
        <f>'إدخال البيانات'!A10</f>
        <v>#N/A</v>
      </c>
      <c r="AC1" s="282"/>
      <c r="AD1" s="282"/>
      <c r="AE1" s="268" t="s">
        <v>55</v>
      </c>
      <c r="AF1" s="268"/>
      <c r="AG1" s="268"/>
      <c r="AH1" s="280" t="e">
        <f>'إدخال البيانات'!B10</f>
        <v>#N/A</v>
      </c>
      <c r="AI1" s="281"/>
      <c r="AJ1" s="281"/>
      <c r="AK1" s="281"/>
      <c r="AL1" s="281"/>
      <c r="AN1" s="65">
        <f>الإستمارة!AJ1</f>
        <v>0</v>
      </c>
      <c r="AO1" s="66" t="s">
        <v>94</v>
      </c>
      <c r="AP1" s="66"/>
      <c r="AQ1" s="66"/>
      <c r="AR1" s="66"/>
      <c r="AS1" s="66"/>
      <c r="AT1" s="66"/>
      <c r="AU1" s="66"/>
      <c r="AV1" s="66" t="s">
        <v>94</v>
      </c>
      <c r="AW1" s="66"/>
      <c r="AX1" s="66"/>
      <c r="AY1" s="66"/>
      <c r="AZ1" s="66"/>
      <c r="BA1" s="66"/>
      <c r="BB1" s="66"/>
      <c r="BC1" s="66"/>
      <c r="BD1" s="66"/>
      <c r="BF1" s="67" t="e">
        <f>IF($D$2="الأولى",BN21,IF($D$2="الثانية",BN36,IF($D$2="الثالثة",BN50,"")))</f>
        <v>#N/A</v>
      </c>
      <c r="BG1" s="66" t="e">
        <f t="shared" ref="BG1:BG7" si="0">IF($D$2="الأولى",BM21,IF($D$2="الثانية",BM36,IF($D$2="الثالثة",BM50,"")))</f>
        <v>#N/A</v>
      </c>
      <c r="BH1" s="66"/>
      <c r="BI1" s="66"/>
      <c r="BJ1" s="66"/>
      <c r="BK1" s="66"/>
      <c r="BL1" s="67"/>
      <c r="BM1" s="67"/>
      <c r="BN1" s="67"/>
      <c r="BO1" s="67"/>
      <c r="BP1" s="67"/>
      <c r="BQ1" s="67"/>
      <c r="BR1" s="67"/>
      <c r="BS1" s="67" t="s">
        <v>95</v>
      </c>
      <c r="BT1" s="66" t="s">
        <v>96</v>
      </c>
      <c r="BU1" s="66"/>
      <c r="BV1" s="66"/>
      <c r="BW1" s="66"/>
      <c r="BX1" s="66"/>
      <c r="BY1" s="66"/>
      <c r="BZ1" s="142"/>
    </row>
    <row r="2" spans="1:79" s="68" customFormat="1" ht="21" customHeight="1" thickTop="1" thickBot="1" x14ac:dyDescent="0.3">
      <c r="A2" s="268" t="s">
        <v>97</v>
      </c>
      <c r="B2" s="268"/>
      <c r="C2" s="268"/>
      <c r="D2" s="294" t="e">
        <f>VLOOKUP($D$1,ورقة2!A2:Z9000,9,0)</f>
        <v>#N/A</v>
      </c>
      <c r="E2" s="294"/>
      <c r="F2" s="294"/>
      <c r="G2" s="268"/>
      <c r="H2" s="268"/>
      <c r="I2" s="268"/>
      <c r="J2" s="265" t="e">
        <f>'إدخال البيانات'!F7</f>
        <v>#N/A</v>
      </c>
      <c r="K2" s="266"/>
      <c r="L2" s="267"/>
      <c r="M2" s="268" t="s">
        <v>98</v>
      </c>
      <c r="N2" s="268"/>
      <c r="O2" s="268"/>
      <c r="P2" s="276" t="e">
        <f>'إدخال البيانات'!E7</f>
        <v>#N/A</v>
      </c>
      <c r="Q2" s="276"/>
      <c r="R2" s="276"/>
      <c r="S2" s="268" t="s">
        <v>99</v>
      </c>
      <c r="T2" s="268"/>
      <c r="U2" s="268"/>
      <c r="V2" s="276" t="e">
        <f>'إدخال البيانات'!D7</f>
        <v>#N/A</v>
      </c>
      <c r="W2" s="276"/>
      <c r="X2" s="276"/>
      <c r="Y2" s="268" t="s">
        <v>100</v>
      </c>
      <c r="Z2" s="268"/>
      <c r="AA2" s="268"/>
      <c r="AB2" s="276" t="e">
        <f>'إدخال البيانات'!C7</f>
        <v>#N/A</v>
      </c>
      <c r="AC2" s="276"/>
      <c r="AD2" s="276"/>
      <c r="AE2" s="268" t="s">
        <v>101</v>
      </c>
      <c r="AF2" s="268"/>
      <c r="AG2" s="268"/>
      <c r="AH2" s="276"/>
      <c r="AI2" s="276"/>
      <c r="AJ2" s="276"/>
      <c r="AK2" s="277"/>
      <c r="AL2" s="277"/>
      <c r="AO2" s="67" t="s">
        <v>102</v>
      </c>
      <c r="AP2" s="67"/>
      <c r="AQ2" s="67"/>
      <c r="AR2" s="67"/>
      <c r="AS2" s="67"/>
      <c r="AT2" s="67"/>
      <c r="AU2" s="67"/>
      <c r="AV2" s="67" t="s">
        <v>102</v>
      </c>
      <c r="AW2" s="67"/>
      <c r="AX2" s="67"/>
      <c r="AY2" s="67"/>
      <c r="AZ2" s="67"/>
      <c r="BA2" s="67"/>
      <c r="BB2" s="67"/>
      <c r="BC2" s="67"/>
      <c r="BD2" s="67"/>
      <c r="BF2" s="67" t="e">
        <f t="shared" ref="BF2:BF7" si="1">IF($D$2="الأولى",BN22,IF($D$2="الثانية",BN37,IF($D$2="الثالثة",BN51,"")))</f>
        <v>#N/A</v>
      </c>
      <c r="BG2" s="66" t="e">
        <f t="shared" si="0"/>
        <v>#N/A</v>
      </c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 t="s">
        <v>103</v>
      </c>
      <c r="BT2" s="67" t="s">
        <v>104</v>
      </c>
      <c r="BU2" s="67"/>
      <c r="BV2" s="67"/>
      <c r="BW2" s="67"/>
      <c r="BX2" s="67"/>
      <c r="BY2" s="67"/>
      <c r="BZ2" s="138"/>
    </row>
    <row r="3" spans="1:79" s="68" customFormat="1" ht="21" customHeight="1" thickTop="1" thickBot="1" x14ac:dyDescent="0.3">
      <c r="A3" s="268" t="s">
        <v>57</v>
      </c>
      <c r="B3" s="268"/>
      <c r="C3" s="268"/>
      <c r="D3" s="283" t="e">
        <f>'إدخال البيانات'!D10</f>
        <v>#N/A</v>
      </c>
      <c r="E3" s="283"/>
      <c r="F3" s="283"/>
      <c r="G3" s="268" t="s">
        <v>56</v>
      </c>
      <c r="H3" s="268"/>
      <c r="I3" s="268"/>
      <c r="J3" s="276" t="e">
        <f>'إدخال البيانات'!C10</f>
        <v>#N/A</v>
      </c>
      <c r="K3" s="276"/>
      <c r="L3" s="276"/>
      <c r="M3" s="268" t="s">
        <v>32</v>
      </c>
      <c r="N3" s="268"/>
      <c r="O3" s="268"/>
      <c r="P3" s="283" t="e">
        <f>IF(OR(J3='إدخال البيانات'!L19,'إختيار المقررات'!J3='إدخال البيانات'!L20),'إدخال البيانات'!A5,'إدخال البيانات'!B5)</f>
        <v>#N/A</v>
      </c>
      <c r="Q3" s="283"/>
      <c r="R3" s="283"/>
      <c r="S3" s="268" t="s">
        <v>105</v>
      </c>
      <c r="T3" s="268"/>
      <c r="U3" s="268"/>
      <c r="V3" s="283" t="str">
        <f>IFERROR(IF(J3='إدخال البيانات'!L19,VLOOKUP(LEFT('إدخال البيانات'!A5,2),'إدخال البيانات'!I20:J33,2,0)),"غير سوري")</f>
        <v>غير سوري</v>
      </c>
      <c r="W3" s="283"/>
      <c r="X3" s="283"/>
      <c r="Y3" s="268" t="s">
        <v>34</v>
      </c>
      <c r="Z3" s="268"/>
      <c r="AA3" s="268"/>
      <c r="AB3" s="283" t="e">
        <f>IF(J3='إدخال البيانات'!L19,'إدخال البيانات'!C5,"غير سوري")</f>
        <v>#N/A</v>
      </c>
      <c r="AC3" s="283">
        <f>'إدخال البيانات'!C8</f>
        <v>0</v>
      </c>
      <c r="AD3" s="283"/>
      <c r="AE3" s="268" t="s">
        <v>47</v>
      </c>
      <c r="AF3" s="268"/>
      <c r="AG3" s="268"/>
      <c r="AH3" s="278" t="e">
        <f>IF(AND(OR(J3="العربية السورية",J3="الفلسطينية السورية"),D3="ذكر"),'إدخال البيانات'!G5,"لايوجد")</f>
        <v>#N/A</v>
      </c>
      <c r="AI3" s="279"/>
      <c r="AJ3" s="279"/>
      <c r="AK3" s="279"/>
      <c r="AL3" s="279"/>
      <c r="AO3" s="67" t="s">
        <v>106</v>
      </c>
      <c r="AP3" s="67"/>
      <c r="AQ3" s="67"/>
      <c r="AR3" s="67"/>
      <c r="AS3" s="67"/>
      <c r="AT3" s="67"/>
      <c r="AU3" s="67"/>
      <c r="AV3" s="67" t="s">
        <v>106</v>
      </c>
      <c r="AW3" s="67"/>
      <c r="AX3" s="67"/>
      <c r="AY3" s="67"/>
      <c r="AZ3" s="67"/>
      <c r="BA3" s="67"/>
      <c r="BB3" s="67"/>
      <c r="BC3" s="67"/>
      <c r="BD3" s="67"/>
      <c r="BF3" s="67" t="e">
        <f t="shared" si="1"/>
        <v>#N/A</v>
      </c>
      <c r="BG3" s="66" t="e">
        <f t="shared" si="0"/>
        <v>#N/A</v>
      </c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138"/>
    </row>
    <row r="4" spans="1:79" s="68" customFormat="1" ht="25.2" customHeight="1" thickTop="1" thickBot="1" x14ac:dyDescent="0.3">
      <c r="A4" s="268" t="s">
        <v>107</v>
      </c>
      <c r="B4" s="268"/>
      <c r="C4" s="268"/>
      <c r="D4" s="285" t="e">
        <f>'إدخال البيانات'!E10</f>
        <v>#N/A</v>
      </c>
      <c r="E4" s="285"/>
      <c r="F4" s="285"/>
      <c r="G4" s="275" t="s">
        <v>108</v>
      </c>
      <c r="H4" s="275"/>
      <c r="I4" s="275"/>
      <c r="J4" s="291" t="e">
        <f>'إدخال البيانات'!F10</f>
        <v>#N/A</v>
      </c>
      <c r="K4" s="291"/>
      <c r="L4" s="291"/>
      <c r="M4" s="275" t="s">
        <v>109</v>
      </c>
      <c r="N4" s="275"/>
      <c r="O4" s="275"/>
      <c r="P4" s="285" t="e">
        <f>'إدخال البيانات'!G10</f>
        <v>#N/A</v>
      </c>
      <c r="Q4" s="285"/>
      <c r="R4" s="285"/>
      <c r="S4" s="275" t="s">
        <v>110</v>
      </c>
      <c r="T4" s="275"/>
      <c r="U4" s="275"/>
      <c r="V4" s="284">
        <f>'إدخال البيانات'!E5</f>
        <v>0</v>
      </c>
      <c r="W4" s="285"/>
      <c r="X4" s="285"/>
      <c r="Y4" s="275" t="s">
        <v>111</v>
      </c>
      <c r="Z4" s="275"/>
      <c r="AA4" s="275"/>
      <c r="AB4" s="284">
        <f>'إدخال البيانات'!D5</f>
        <v>0</v>
      </c>
      <c r="AC4" s="285">
        <f>'إدخال البيانات'!D8</f>
        <v>0</v>
      </c>
      <c r="AD4" s="285"/>
      <c r="AE4" s="275" t="s">
        <v>37</v>
      </c>
      <c r="AF4" s="275"/>
      <c r="AG4" s="275"/>
      <c r="AH4" s="278">
        <f>'إدخال البيانات'!F5</f>
        <v>0</v>
      </c>
      <c r="AI4" s="279"/>
      <c r="AJ4" s="279"/>
      <c r="AK4" s="279"/>
      <c r="AL4" s="279"/>
      <c r="AO4" s="52" t="s">
        <v>112</v>
      </c>
      <c r="AP4" s="67"/>
      <c r="AQ4" s="67"/>
      <c r="AR4" s="67"/>
      <c r="AS4" s="67"/>
      <c r="AT4" s="67"/>
      <c r="AU4" s="67"/>
      <c r="AV4" s="52" t="s">
        <v>112</v>
      </c>
      <c r="AW4" s="67"/>
      <c r="AX4" s="67"/>
      <c r="AY4" s="67"/>
      <c r="AZ4" s="67"/>
      <c r="BA4" s="67"/>
      <c r="BB4" s="67"/>
      <c r="BC4" s="66"/>
      <c r="BD4" s="67"/>
      <c r="BF4" s="67" t="e">
        <f t="shared" si="1"/>
        <v>#N/A</v>
      </c>
      <c r="BG4" s="66" t="e">
        <f t="shared" si="0"/>
        <v>#N/A</v>
      </c>
      <c r="BH4" s="67"/>
      <c r="BI4" s="67"/>
      <c r="BJ4" s="67"/>
      <c r="BK4" s="67"/>
      <c r="BL4" s="67"/>
      <c r="BM4" s="67"/>
      <c r="BN4" s="67"/>
      <c r="BO4" s="67"/>
      <c r="BP4" s="67"/>
      <c r="BQ4" s="53"/>
      <c r="BR4" s="67"/>
      <c r="BS4" s="67"/>
      <c r="BT4" s="67"/>
      <c r="BU4" s="67"/>
      <c r="BV4" s="67"/>
      <c r="BW4" s="67"/>
      <c r="BX4" s="67"/>
      <c r="BY4" s="67"/>
      <c r="BZ4" s="138"/>
    </row>
    <row r="5" spans="1:79" s="68" customFormat="1" ht="25.2" customHeight="1" thickTop="1" thickBot="1" x14ac:dyDescent="0.3">
      <c r="A5" s="287" t="s">
        <v>113</v>
      </c>
      <c r="B5" s="288"/>
      <c r="C5" s="289"/>
      <c r="D5" s="295"/>
      <c r="E5" s="296"/>
      <c r="F5" s="296"/>
      <c r="G5" s="296"/>
      <c r="H5" s="296"/>
      <c r="I5" s="296"/>
      <c r="J5" s="296"/>
      <c r="K5" s="296"/>
      <c r="L5" s="297"/>
      <c r="M5" s="275" t="s">
        <v>114</v>
      </c>
      <c r="N5" s="275"/>
      <c r="O5" s="275"/>
      <c r="P5" s="285" t="e">
        <f>IF(VLOOKUP($D$1,ورقة2!A2:U8463,18,0)="","",VLOOKUP($D$1,ورقة2!A2:U8463,18,0))</f>
        <v>#N/A</v>
      </c>
      <c r="Q5" s="285"/>
      <c r="R5" s="285"/>
      <c r="S5" s="275" t="s">
        <v>115</v>
      </c>
      <c r="T5" s="275"/>
      <c r="U5" s="275"/>
      <c r="V5" s="298" t="e">
        <f>IF(VLOOKUP($D$1,ورقة2!A2:U8463,19,0)="","",VLOOKUP($D$1,ورقة2!A2:U8463,19,0))</f>
        <v>#N/A</v>
      </c>
      <c r="W5" s="298"/>
      <c r="X5" s="298"/>
      <c r="Y5" s="275" t="s">
        <v>116</v>
      </c>
      <c r="Z5" s="275"/>
      <c r="AA5" s="275"/>
      <c r="AB5" s="285" t="e">
        <f>VLOOKUP($D$1,ورقة2!A2:U8463,20,0)</f>
        <v>#N/A</v>
      </c>
      <c r="AC5" s="285"/>
      <c r="AD5" s="285"/>
      <c r="AE5" s="268"/>
      <c r="AF5" s="268"/>
      <c r="AG5" s="268"/>
      <c r="AH5" s="165"/>
      <c r="AI5" s="165"/>
      <c r="AJ5" s="165"/>
      <c r="AK5" s="166"/>
      <c r="AL5" s="166"/>
      <c r="AO5" s="67" t="s">
        <v>117</v>
      </c>
      <c r="AP5" s="67"/>
      <c r="AQ5" s="67"/>
      <c r="AR5" s="67"/>
      <c r="AS5" s="67"/>
      <c r="AT5" s="67"/>
      <c r="AU5" s="67"/>
      <c r="AV5" s="67" t="s">
        <v>117</v>
      </c>
      <c r="AW5" s="67"/>
      <c r="AX5" s="67"/>
      <c r="AY5" s="67"/>
      <c r="AZ5" s="67"/>
      <c r="BA5" s="67"/>
      <c r="BB5" s="67"/>
      <c r="BC5" s="67"/>
      <c r="BD5" s="67"/>
      <c r="BF5" s="67" t="e">
        <f t="shared" si="1"/>
        <v>#N/A</v>
      </c>
      <c r="BG5" s="66" t="e">
        <f t="shared" si="0"/>
        <v>#N/A</v>
      </c>
      <c r="BH5" s="67"/>
      <c r="BI5" s="67"/>
      <c r="BJ5" s="67"/>
      <c r="BK5" s="67"/>
      <c r="BL5" s="139">
        <v>1</v>
      </c>
      <c r="BM5" s="139"/>
      <c r="BN5" s="139" t="s">
        <v>118</v>
      </c>
      <c r="BO5" s="67"/>
      <c r="BP5" s="67"/>
      <c r="BQ5" s="67"/>
      <c r="BR5" s="67"/>
      <c r="BS5" s="67" t="str">
        <f>IF(AND(BS6="",BS7="",BS8="",BS9="",BS10="",BS11="",BS12=""),"",BL5)</f>
        <v/>
      </c>
      <c r="BT5" s="67" t="str">
        <f>IF(AND(BT6="",BT7="",BT8="",BT9="",BT10="",BT11="",BT12=""),"",BL5)</f>
        <v/>
      </c>
      <c r="BU5" s="67"/>
      <c r="BV5" s="53"/>
      <c r="BW5" s="67"/>
      <c r="BX5" s="67"/>
      <c r="BY5" s="67"/>
      <c r="BZ5" s="138"/>
    </row>
    <row r="6" spans="1:79" s="68" customFormat="1" ht="25.2" customHeight="1" thickTop="1" thickBot="1" x14ac:dyDescent="0.3">
      <c r="A6" s="27"/>
      <c r="B6" s="27"/>
      <c r="C6" s="27"/>
      <c r="AK6" s="27"/>
      <c r="AL6" s="27"/>
      <c r="AM6" s="27"/>
      <c r="AN6" s="27"/>
      <c r="AO6" s="67" t="s">
        <v>119</v>
      </c>
      <c r="AP6" s="67"/>
      <c r="AQ6" s="67"/>
      <c r="AR6" s="67"/>
      <c r="AS6" s="67"/>
      <c r="AT6" s="67"/>
      <c r="AU6" s="67"/>
      <c r="AV6" s="67" t="s">
        <v>119</v>
      </c>
      <c r="AW6" s="67"/>
      <c r="AX6" s="67"/>
      <c r="AY6" s="67"/>
      <c r="AZ6" s="67"/>
      <c r="BA6" s="67"/>
      <c r="BB6" s="67"/>
      <c r="BC6" s="67"/>
      <c r="BD6" s="67"/>
      <c r="BF6" s="67" t="e">
        <f t="shared" si="1"/>
        <v>#N/A</v>
      </c>
      <c r="BG6" s="66" t="e">
        <f t="shared" si="0"/>
        <v>#N/A</v>
      </c>
      <c r="BH6" s="67"/>
      <c r="BI6" s="67"/>
      <c r="BJ6" s="67"/>
      <c r="BK6" s="67" t="str">
        <f>IF(BR6="م",BL6,"")</f>
        <v/>
      </c>
      <c r="BL6" s="54">
        <v>2</v>
      </c>
      <c r="BM6" s="54">
        <v>41</v>
      </c>
      <c r="BN6" s="54" t="s">
        <v>1286</v>
      </c>
      <c r="BO6" s="67" t="s">
        <v>120</v>
      </c>
      <c r="BP6" s="67" t="s">
        <v>121</v>
      </c>
      <c r="BQ6" s="67" t="str">
        <f t="shared" ref="BQ6:BQ11" si="2">IFERROR(VLOOKUP(BL6,$G$9:$T$21,13,0),"")</f>
        <v/>
      </c>
      <c r="BR6" s="69" t="str">
        <f>IFERROR(IF(VLOOKUP($D$1,ورقة4!$A$3:$BD$9000,MATCH(BM6,ورقة4!$A$2:$BD$2,0),0)=0,"",VLOOKUP($D$1,ورقة4!$A$3:$BD$9000,MATCH(BM6,ورقة4!$A$2:$BD$2,0),0)),"")</f>
        <v/>
      </c>
      <c r="BS6" s="64" t="str">
        <f>IF(BR6="م",BL6,"")</f>
        <v/>
      </c>
      <c r="BT6" s="67" t="str">
        <f>IF(BR6="","",BL6)</f>
        <v/>
      </c>
      <c r="BU6" s="67"/>
      <c r="BV6" t="s">
        <v>1360</v>
      </c>
      <c r="BW6"/>
      <c r="BX6" s="54"/>
      <c r="BY6" s="67"/>
      <c r="BZ6" s="138"/>
    </row>
    <row r="7" spans="1:79" ht="25.2" customHeight="1" thickTop="1" thickBot="1" x14ac:dyDescent="0.45">
      <c r="J7" s="303" t="e">
        <f>IF(VLOOKUP(D1,ورقة2!A2:V8464,22,0)="","",VLOOKUP(D1,ورقة2!A2:V8464,22,0))</f>
        <v>#N/A</v>
      </c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C7" s="307" t="s">
        <v>122</v>
      </c>
      <c r="AD7" s="308"/>
      <c r="AE7" s="308"/>
      <c r="AF7" s="308"/>
      <c r="AG7" s="309"/>
      <c r="AH7" s="310" t="e">
        <f>IF(D2="الرابعة حديث",28000,0)</f>
        <v>#N/A</v>
      </c>
      <c r="AI7" s="311"/>
      <c r="AJ7" s="312"/>
      <c r="AL7" s="27"/>
      <c r="AM7" s="27"/>
      <c r="AN7" s="27"/>
      <c r="AO7" s="67" t="s">
        <v>123</v>
      </c>
      <c r="AV7" s="67" t="s">
        <v>123</v>
      </c>
      <c r="BC7" s="66"/>
      <c r="BF7" s="67" t="e">
        <f t="shared" si="1"/>
        <v>#N/A</v>
      </c>
      <c r="BG7" s="66" t="e">
        <f t="shared" si="0"/>
        <v>#N/A</v>
      </c>
      <c r="BK7" s="67" t="str">
        <f t="shared" ref="BK7:BK42" si="3">IF(BR7="م",BL7,"")</f>
        <v/>
      </c>
      <c r="BL7" s="139">
        <v>3</v>
      </c>
      <c r="BM7" s="54">
        <v>42</v>
      </c>
      <c r="BN7" s="54" t="s">
        <v>1287</v>
      </c>
      <c r="BO7" s="67" t="s">
        <v>120</v>
      </c>
      <c r="BP7" s="67" t="s">
        <v>121</v>
      </c>
      <c r="BQ7" s="67" t="str">
        <f t="shared" si="2"/>
        <v/>
      </c>
      <c r="BR7" s="69" t="str">
        <f>IFERROR(IF(VLOOKUP($D$1,ورقة4!$A$3:$BD$9000,MATCH(BM7,ورقة4!$A$2:$BD$2,0),0)=0,"",VLOOKUP($D$1,ورقة4!$A$3:$BD$9000,MATCH(BM7,ورقة4!$A$2:$BD$2,0),0)),"")</f>
        <v/>
      </c>
      <c r="BS7" s="64" t="str">
        <f t="shared" ref="BS7:BS12" si="4">IF(BR7="م",BL7,"")</f>
        <v/>
      </c>
      <c r="BT7" s="67" t="str">
        <f t="shared" ref="BT7:BT12" si="5">IF(BR7="","",BL7)</f>
        <v/>
      </c>
      <c r="BU7" s="67"/>
      <c r="BV7" t="s">
        <v>1335</v>
      </c>
      <c r="BW7" s="135">
        <v>141</v>
      </c>
      <c r="BX7" s="67"/>
      <c r="BY7" s="67"/>
      <c r="BZ7" s="138"/>
      <c r="CA7" s="68"/>
    </row>
    <row r="8" spans="1:79" ht="25.2" customHeight="1" thickTop="1" thickBot="1" x14ac:dyDescent="0.35">
      <c r="A8" s="70"/>
      <c r="B8" s="70"/>
      <c r="C8" s="70"/>
      <c r="D8" s="70"/>
      <c r="E8" s="70"/>
      <c r="F8" s="70"/>
      <c r="G8" s="70"/>
      <c r="H8" s="187"/>
      <c r="I8" s="70"/>
      <c r="J8" s="160" t="s">
        <v>124</v>
      </c>
      <c r="K8" s="304" t="s">
        <v>125</v>
      </c>
      <c r="L8" s="304"/>
      <c r="M8" s="304"/>
      <c r="N8" s="304"/>
      <c r="O8" s="304"/>
      <c r="P8" s="304"/>
      <c r="Q8" s="304"/>
      <c r="R8" s="304"/>
      <c r="S8" s="304"/>
      <c r="T8" s="304"/>
      <c r="V8" s="286"/>
      <c r="W8" s="286"/>
      <c r="X8" s="286"/>
      <c r="Y8" s="286"/>
      <c r="Z8" s="286"/>
      <c r="AA8" s="286"/>
      <c r="AC8" s="299" t="s">
        <v>127</v>
      </c>
      <c r="AD8" s="300"/>
      <c r="AE8" s="300"/>
      <c r="AF8" s="300"/>
      <c r="AG8" s="300"/>
      <c r="AH8" s="305" t="e">
        <f>IF(AC20="ضعف الرسوم",SUM(I10:I35)*2,SUM(I10:I35))</f>
        <v>#N/A</v>
      </c>
      <c r="AI8" s="305"/>
      <c r="AJ8" s="306"/>
      <c r="AO8" s="72" t="s">
        <v>128</v>
      </c>
      <c r="BC8" s="67"/>
      <c r="BK8" s="67" t="str">
        <f t="shared" si="3"/>
        <v/>
      </c>
      <c r="BL8" s="54">
        <v>4</v>
      </c>
      <c r="BM8" s="54">
        <v>43</v>
      </c>
      <c r="BN8" s="54" t="s">
        <v>1288</v>
      </c>
      <c r="BO8" s="67" t="s">
        <v>120</v>
      </c>
      <c r="BP8" s="67" t="s">
        <v>121</v>
      </c>
      <c r="BQ8" s="67" t="str">
        <f t="shared" si="2"/>
        <v/>
      </c>
      <c r="BR8" s="69" t="str">
        <f>IFERROR(IF(VLOOKUP($D$1,ورقة4!$A$3:$BD$9000,MATCH(BM8,ورقة4!$A$2:$BD$2,0),0)=0,"",VLOOKUP($D$1,ورقة4!$A$3:$BD$9000,MATCH(BM8,ورقة4!$A$2:$BD$2,0),0)),"")</f>
        <v/>
      </c>
      <c r="BS8" s="64" t="str">
        <f t="shared" si="4"/>
        <v/>
      </c>
      <c r="BT8" s="67" t="str">
        <f t="shared" si="5"/>
        <v/>
      </c>
      <c r="BU8" s="67"/>
      <c r="BV8" t="s">
        <v>1336</v>
      </c>
      <c r="BW8" s="135">
        <v>143</v>
      </c>
      <c r="BX8" s="54"/>
      <c r="BY8" s="67"/>
      <c r="BZ8" s="138"/>
      <c r="CA8" s="68"/>
    </row>
    <row r="9" spans="1:79" ht="25.2" customHeight="1" thickBot="1" x14ac:dyDescent="0.35">
      <c r="A9" s="70"/>
      <c r="B9" s="70"/>
      <c r="C9" s="70"/>
      <c r="D9" s="70"/>
      <c r="E9" s="70"/>
      <c r="F9" s="70" t="str">
        <f>IF(AND(T9=1,S9="ج"),H9,"")</f>
        <v/>
      </c>
      <c r="G9" s="70" t="str">
        <f>IFERROR(SMALL($BT$5:$BT$63,BL5),"")</f>
        <v/>
      </c>
      <c r="H9" s="70" t="str">
        <f>G9</f>
        <v/>
      </c>
      <c r="I9" s="70"/>
      <c r="J9" s="161"/>
      <c r="K9" s="274" t="str">
        <f>IFERROR(VLOOKUP(G9,$BL$4:$BN$63,3,0),"")</f>
        <v/>
      </c>
      <c r="L9" s="274"/>
      <c r="M9" s="274"/>
      <c r="N9" s="274"/>
      <c r="O9" s="274"/>
      <c r="P9" s="274"/>
      <c r="Q9" s="274"/>
      <c r="R9" s="274"/>
      <c r="S9" s="162" t="str">
        <f>IFERROR(IF(AND($D$2="الأولى حديث",G9&gt;7,$BZ$25&gt;6),"",IF(VLOOKUP(K9,$BN$5:$BR$63,5,0)=0,"",VLOOKUP(K9,$BN$5:$BR$63,5,0))),"")</f>
        <v/>
      </c>
      <c r="T9" s="163"/>
      <c r="V9" s="269" t="s">
        <v>1334</v>
      </c>
      <c r="W9" s="269"/>
      <c r="X9" s="269"/>
      <c r="Y9" s="269"/>
      <c r="Z9" s="269"/>
      <c r="AA9" s="269"/>
      <c r="AC9" s="299" t="s">
        <v>129</v>
      </c>
      <c r="AD9" s="300"/>
      <c r="AE9" s="300"/>
      <c r="AF9" s="300"/>
      <c r="AG9" s="300"/>
      <c r="AH9" s="305">
        <f>IF(AH10&gt;0,6000,0)</f>
        <v>0</v>
      </c>
      <c r="AI9" s="305"/>
      <c r="AJ9" s="306"/>
      <c r="AK9" s="28"/>
      <c r="BC9" s="66"/>
      <c r="BG9" s="72" t="str">
        <f>IF(S10="A","A","ج")</f>
        <v>ج</v>
      </c>
      <c r="BK9" s="67" t="str">
        <f t="shared" si="3"/>
        <v/>
      </c>
      <c r="BL9" s="139">
        <v>5</v>
      </c>
      <c r="BM9" s="54">
        <v>44</v>
      </c>
      <c r="BN9" s="54" t="s">
        <v>1289</v>
      </c>
      <c r="BO9" s="67" t="s">
        <v>120</v>
      </c>
      <c r="BP9" s="67" t="s">
        <v>121</v>
      </c>
      <c r="BQ9" s="67" t="str">
        <f t="shared" si="2"/>
        <v/>
      </c>
      <c r="BR9" s="69" t="str">
        <f>IFERROR(IF(VLOOKUP($D$1,ورقة4!$A$3:$BD$9000,MATCH(BM9,ورقة4!$A$2:$BD$2,0),0)=0,"",VLOOKUP($D$1,ورقة4!$A$3:$BD$9000,MATCH(BM9,ورقة4!$A$2:$BD$2,0),0)),"")</f>
        <v/>
      </c>
      <c r="BS9" s="64" t="str">
        <f t="shared" si="4"/>
        <v/>
      </c>
      <c r="BT9" s="67" t="str">
        <f t="shared" si="5"/>
        <v/>
      </c>
      <c r="BU9" s="67"/>
      <c r="BV9" t="s">
        <v>1337</v>
      </c>
      <c r="BW9" s="135">
        <v>144</v>
      </c>
      <c r="BX9" s="67"/>
      <c r="BY9" s="67"/>
      <c r="BZ9" s="138"/>
      <c r="CA9" s="68"/>
    </row>
    <row r="10" spans="1:79" ht="25.2" customHeight="1" thickTop="1" thickBot="1" x14ac:dyDescent="0.35">
      <c r="C10" s="71">
        <f>IF(D10&gt;0,1,0)</f>
        <v>0</v>
      </c>
      <c r="D10" s="71">
        <f>IF(E10&gt;0,1,0)</f>
        <v>0</v>
      </c>
      <c r="E10" s="74">
        <f>IF(I10&lt;&gt;$B$11,I10,0)</f>
        <v>0</v>
      </c>
      <c r="F10" s="71" t="str">
        <f>IF(AND(T10=1,OR(S10="ج",S10="ر1",S10="ر2",S10="A")),H10,"")</f>
        <v/>
      </c>
      <c r="G10" s="71" t="str">
        <f>IFERROR(SMALL($BT$5:$BT$63,BL6),"")</f>
        <v/>
      </c>
      <c r="H10" s="71" t="str">
        <f t="shared" ref="H10:H33" si="6">G10</f>
        <v/>
      </c>
      <c r="I10" s="74" t="b">
        <f>IF(AND(S10="A",T10=1),35000,IF(OR(S10="ج",S10="ر1",S10="ر2"),IF(T10=1,IF($D$5=$AO$7,0,IF(OR($D$5=$AO$1,$D$5=$AO$2,$D$5=$AO$5,$D$5=$AO$8),IF(S10="ج",8000,IF(S10="ر1",12000,IF(S10="ر2",16000,""))),IF(OR($D$5=$AO$3,$D$5=$AO$6),IF(S10="ج",5000,IF(S10="ر1",7500,IF(S10="ر2",10000,""))),IF($D$5=$AO$4,500,IF(S10="ج",10000,IF(S10="ر1",15000,IF(S10="ر2",20000,""))))))))))</f>
        <v>0</v>
      </c>
      <c r="J10" s="161" t="str">
        <f t="shared" ref="J10:J27" si="7">IF(IFERROR(VLOOKUP(H10,$BL$4:$BN$63,2,0),"")=0,"",IFERROR(VLOOKUP(H10,$BL$4:$BN$63,2,0),""))</f>
        <v/>
      </c>
      <c r="K10" s="271" t="str">
        <f t="shared" ref="K10:K27" si="8">IFERROR(VLOOKUP(H10,$BL$4:$BN$63,3,0),"")</f>
        <v/>
      </c>
      <c r="L10" s="272"/>
      <c r="M10" s="272"/>
      <c r="N10" s="272"/>
      <c r="O10" s="272"/>
      <c r="P10" s="272"/>
      <c r="Q10" s="272"/>
      <c r="R10" s="273"/>
      <c r="S10" s="162" t="str">
        <f>IFERROR(VLOOKUP(J10,BM5:BS62,6,0),"")</f>
        <v/>
      </c>
      <c r="T10" s="164"/>
      <c r="U10" s="71">
        <f>VLOOKUP(V10,$BV$6:$BW$35,2,0)</f>
        <v>0</v>
      </c>
      <c r="V10" s="270" t="s">
        <v>1360</v>
      </c>
      <c r="W10" s="270"/>
      <c r="X10" s="270"/>
      <c r="Y10" s="270"/>
      <c r="Z10" s="270"/>
      <c r="AA10" s="270"/>
      <c r="AC10" s="299" t="s">
        <v>130</v>
      </c>
      <c r="AD10" s="300"/>
      <c r="AE10" s="300"/>
      <c r="AF10" s="300"/>
      <c r="AG10" s="300"/>
      <c r="AH10" s="305">
        <f>IF(AB19&gt;0,COUNT(U19:U28)*15000,IF(D5=AO4,COUNT(U19:U28)*1500,IF(OR(D5=AO3,D5=AO6),COUNT(U19:U28)*7500,IF(OR(D5=AO1,D5=AO2,D5=AO8,D5=AO5),COUNT(U19:U28)*12000,COUNT(U19:U28)*15000))))</f>
        <v>0</v>
      </c>
      <c r="AI10" s="305"/>
      <c r="AJ10" s="306"/>
      <c r="AK10" s="30"/>
      <c r="BK10" s="67" t="str">
        <f t="shared" si="3"/>
        <v/>
      </c>
      <c r="BL10" s="54">
        <v>6</v>
      </c>
      <c r="BM10" s="54">
        <v>45</v>
      </c>
      <c r="BN10" s="54" t="s">
        <v>1290</v>
      </c>
      <c r="BO10" s="67" t="s">
        <v>120</v>
      </c>
      <c r="BP10" s="67" t="s">
        <v>121</v>
      </c>
      <c r="BQ10" s="67" t="str">
        <f t="shared" si="2"/>
        <v/>
      </c>
      <c r="BR10" s="69" t="str">
        <f>IFERROR(IF(VLOOKUP($D$1,ورقة4!$A$3:$BD$9000,MATCH(BM10,ورقة4!$A$2:$BD$2,0),0)=0,"",VLOOKUP($D$1,ورقة4!$A$3:$BD$9000,MATCH(BM10,ورقة4!$A$2:$BD$2,0),0)),"")</f>
        <v/>
      </c>
      <c r="BS10" s="64" t="str">
        <f t="shared" si="4"/>
        <v/>
      </c>
      <c r="BT10" s="67" t="str">
        <f t="shared" si="5"/>
        <v/>
      </c>
      <c r="BU10" s="67"/>
      <c r="BV10"/>
      <c r="BW10" s="135"/>
      <c r="BX10" s="54"/>
      <c r="BY10" s="67"/>
      <c r="BZ10" s="138"/>
      <c r="CA10" s="68"/>
    </row>
    <row r="11" spans="1:79" ht="25.2" customHeight="1" thickBot="1" x14ac:dyDescent="0.35">
      <c r="B11" s="71" t="b">
        <v>0</v>
      </c>
      <c r="C11" s="71">
        <f>D10+D11</f>
        <v>0</v>
      </c>
      <c r="D11" s="71">
        <f t="shared" ref="D11:D34" si="9">IF(E11&gt;0,1,0)</f>
        <v>0</v>
      </c>
      <c r="E11" s="74">
        <f t="shared" ref="E11:E34" si="10">IF(I11&lt;&gt;$B$11,I11,0)</f>
        <v>0</v>
      </c>
      <c r="F11" s="71" t="str">
        <f t="shared" ref="F11:F34" si="11">IF(AND(T11=1,OR(S11="ج",S11="ر1",S11="ر2",S11="A")),H11,"")</f>
        <v/>
      </c>
      <c r="G11" s="71" t="str">
        <f t="shared" ref="G11:G33" si="12">IFERROR(SMALL($BT$5:$BT$63,BL7),"")</f>
        <v/>
      </c>
      <c r="H11" s="71" t="str">
        <f t="shared" si="6"/>
        <v/>
      </c>
      <c r="I11" s="74" t="b">
        <f t="shared" ref="I11:I34" si="13">IF(AND(S11="A",T11=1),35000,IF(OR(S11="ج",S11="ر1",S11="ر2"),IF(T11=1,IF($D$5=$AO$7,0,IF(OR($D$5=$AO$1,$D$5=$AO$2,$D$5=$AO$5,$D$5=$AO$8),IF(S11="ج",8000,IF(S11="ر1",12000,IF(S11="ر2",16000,""))),IF(OR($D$5=$AO$3,$D$5=$AO$6),IF(S11="ج",5000,IF(S11="ر1",7500,IF(S11="ر2",10000,""))),IF($D$5=$AO$4,500,IF(S11="ج",10000,IF(S11="ر1",15000,IF(S11="ر2",20000,""))))))))))</f>
        <v>0</v>
      </c>
      <c r="J11" s="161" t="str">
        <f t="shared" si="7"/>
        <v/>
      </c>
      <c r="K11" s="271" t="str">
        <f t="shared" si="8"/>
        <v/>
      </c>
      <c r="L11" s="272"/>
      <c r="M11" s="272"/>
      <c r="N11" s="272"/>
      <c r="O11" s="272"/>
      <c r="P11" s="272"/>
      <c r="Q11" s="272"/>
      <c r="R11" s="273"/>
      <c r="S11" s="162" t="str">
        <f t="shared" ref="S11:S27" si="14">IFERROR(VLOOKUP(J11,BM6:BS63,6,0),"")</f>
        <v/>
      </c>
      <c r="T11" s="164"/>
      <c r="U11" s="71">
        <f t="shared" ref="U11:U12" si="15">VLOOKUP(V11,$BV$6:$BW$35,2,0)</f>
        <v>0</v>
      </c>
      <c r="V11" s="270" t="s">
        <v>1361</v>
      </c>
      <c r="W11" s="270"/>
      <c r="X11" s="270"/>
      <c r="Y11" s="270"/>
      <c r="Z11" s="270"/>
      <c r="AA11" s="270"/>
      <c r="AC11" s="299" t="s">
        <v>131</v>
      </c>
      <c r="AD11" s="300"/>
      <c r="AE11" s="300"/>
      <c r="AF11" s="300"/>
      <c r="AG11" s="300"/>
      <c r="AH11" s="305" t="e">
        <f>VLOOKUP($D$1,ورقة2!A2:U8463,20,0)</f>
        <v>#N/A</v>
      </c>
      <c r="AI11" s="305"/>
      <c r="AJ11" s="306"/>
      <c r="AK11" s="31"/>
      <c r="BK11" s="67" t="str">
        <f t="shared" si="3"/>
        <v/>
      </c>
      <c r="BL11" s="139">
        <v>7</v>
      </c>
      <c r="BM11" s="54">
        <v>46</v>
      </c>
      <c r="BN11" s="54" t="s">
        <v>1291</v>
      </c>
      <c r="BO11" s="67" t="s">
        <v>120</v>
      </c>
      <c r="BP11" s="67" t="s">
        <v>121</v>
      </c>
      <c r="BQ11" s="67" t="str">
        <f t="shared" si="2"/>
        <v/>
      </c>
      <c r="BR11" s="69" t="str">
        <f>IFERROR(IF(VLOOKUP($D$1,ورقة4!$A$3:$BD$9000,MATCH(BM11,ورقة4!$A$2:$BD$2,0),0)=0,"",VLOOKUP($D$1,ورقة4!$A$3:$BD$9000,MATCH(BM11,ورقة4!$A$2:$BD$2,0),0)),"")</f>
        <v/>
      </c>
      <c r="BS11" s="64" t="str">
        <f t="shared" si="4"/>
        <v/>
      </c>
      <c r="BT11" s="67" t="str">
        <f t="shared" si="5"/>
        <v/>
      </c>
      <c r="BU11" s="67"/>
      <c r="BV11" t="s">
        <v>1338</v>
      </c>
      <c r="BW11" s="135">
        <v>147</v>
      </c>
      <c r="BX11" s="67"/>
      <c r="BY11" s="67"/>
      <c r="BZ11" s="138"/>
      <c r="CA11" s="68"/>
    </row>
    <row r="12" spans="1:79" ht="25.2" customHeight="1" thickBot="1" x14ac:dyDescent="0.35">
      <c r="C12" s="71">
        <f>C11+D12</f>
        <v>0</v>
      </c>
      <c r="D12" s="71">
        <f t="shared" si="9"/>
        <v>0</v>
      </c>
      <c r="E12" s="74">
        <f t="shared" si="10"/>
        <v>0</v>
      </c>
      <c r="F12" s="71" t="str">
        <f t="shared" si="11"/>
        <v/>
      </c>
      <c r="G12" s="71" t="str">
        <f t="shared" si="12"/>
        <v/>
      </c>
      <c r="H12" s="71" t="str">
        <f t="shared" si="6"/>
        <v/>
      </c>
      <c r="I12" s="74" t="b">
        <f t="shared" si="13"/>
        <v>0</v>
      </c>
      <c r="J12" s="161" t="str">
        <f t="shared" si="7"/>
        <v/>
      </c>
      <c r="K12" s="271" t="str">
        <f t="shared" si="8"/>
        <v/>
      </c>
      <c r="L12" s="272"/>
      <c r="M12" s="272"/>
      <c r="N12" s="272"/>
      <c r="O12" s="272"/>
      <c r="P12" s="272"/>
      <c r="Q12" s="272"/>
      <c r="R12" s="273"/>
      <c r="S12" s="162" t="str">
        <f t="shared" si="14"/>
        <v/>
      </c>
      <c r="T12" s="164"/>
      <c r="U12" s="71">
        <f t="shared" si="15"/>
        <v>0</v>
      </c>
      <c r="V12" s="270" t="s">
        <v>1362</v>
      </c>
      <c r="W12" s="270"/>
      <c r="X12" s="270"/>
      <c r="Y12" s="270"/>
      <c r="Z12" s="270"/>
      <c r="AA12" s="270"/>
      <c r="AC12" s="299" t="s">
        <v>132</v>
      </c>
      <c r="AD12" s="300"/>
      <c r="AE12" s="300"/>
      <c r="AF12" s="300"/>
      <c r="AG12" s="300"/>
      <c r="AH12" s="305" t="e">
        <f>SUM(AH7:AJ10)-SUM(AH11:AJ11)</f>
        <v>#N/A</v>
      </c>
      <c r="AI12" s="305"/>
      <c r="AJ12" s="306"/>
      <c r="AK12" s="31"/>
      <c r="BK12" s="67" t="str">
        <f t="shared" si="3"/>
        <v/>
      </c>
      <c r="BL12" s="54">
        <v>8</v>
      </c>
      <c r="BM12" s="72">
        <v>101</v>
      </c>
      <c r="BN12" s="67" t="s">
        <v>1292</v>
      </c>
      <c r="BO12" s="67" t="s">
        <v>120</v>
      </c>
      <c r="BP12" s="67" t="s">
        <v>121</v>
      </c>
      <c r="BQ12" s="67" t="str">
        <f t="shared" ref="BQ12:BQ24" si="16">IFERROR(VLOOKUP(BN12,$K$9:$T$21,10,0),"")</f>
        <v/>
      </c>
      <c r="BR12" s="69" t="str">
        <f>IFERROR(IF(VLOOKUP($D$1,ورقة4!$A$3:$BD$9000,MATCH(BM12,ورقة4!$A$2:$BD$2,0),0)=0,"",VLOOKUP($D$1,ورقة4!$A$3:$BD$9000,MATCH(BM12,ورقة4!$A$2:$BD$2,0),0)),"")</f>
        <v/>
      </c>
      <c r="BS12" s="64" t="str">
        <f t="shared" si="4"/>
        <v/>
      </c>
      <c r="BT12" s="67" t="str">
        <f t="shared" si="5"/>
        <v/>
      </c>
      <c r="BV12" t="s">
        <v>1339</v>
      </c>
      <c r="BW12" s="135">
        <v>148</v>
      </c>
      <c r="BX12" s="54"/>
      <c r="BY12" s="67"/>
      <c r="BZ12" s="138"/>
      <c r="CA12" s="68"/>
    </row>
    <row r="13" spans="1:79" ht="25.2" customHeight="1" thickBot="1" x14ac:dyDescent="0.35">
      <c r="C13" s="71">
        <f t="shared" ref="C13:C34" si="17">C12+D13</f>
        <v>0</v>
      </c>
      <c r="D13" s="71">
        <f t="shared" si="9"/>
        <v>0</v>
      </c>
      <c r="E13" s="74">
        <f t="shared" si="10"/>
        <v>0</v>
      </c>
      <c r="F13" s="71" t="str">
        <f t="shared" si="11"/>
        <v/>
      </c>
      <c r="G13" s="71" t="str">
        <f t="shared" si="12"/>
        <v/>
      </c>
      <c r="H13" s="71" t="str">
        <f t="shared" si="6"/>
        <v/>
      </c>
      <c r="I13" s="74" t="b">
        <f t="shared" si="13"/>
        <v>0</v>
      </c>
      <c r="J13" s="161" t="str">
        <f t="shared" si="7"/>
        <v/>
      </c>
      <c r="K13" s="271" t="str">
        <f t="shared" si="8"/>
        <v/>
      </c>
      <c r="L13" s="272"/>
      <c r="M13" s="272"/>
      <c r="N13" s="272"/>
      <c r="O13" s="272"/>
      <c r="P13" s="272"/>
      <c r="Q13" s="272"/>
      <c r="R13" s="273"/>
      <c r="S13" s="162" t="str">
        <f t="shared" si="14"/>
        <v/>
      </c>
      <c r="T13" s="164"/>
      <c r="U13" s="71">
        <f>VLOOKUP(V13,$BV$6:$BW$36,2,0)</f>
        <v>0</v>
      </c>
      <c r="V13" s="270" t="s">
        <v>1363</v>
      </c>
      <c r="W13" s="270"/>
      <c r="X13" s="270"/>
      <c r="Y13" s="270"/>
      <c r="Z13" s="270"/>
      <c r="AA13" s="270"/>
      <c r="AC13" s="299" t="s">
        <v>134</v>
      </c>
      <c r="AD13" s="300"/>
      <c r="AE13" s="300"/>
      <c r="AF13" s="300"/>
      <c r="AG13" s="300"/>
      <c r="AH13" s="315" t="s">
        <v>95</v>
      </c>
      <c r="AI13" s="315"/>
      <c r="AJ13" s="316"/>
      <c r="AK13" s="32"/>
      <c r="AO13" s="72" t="s">
        <v>1329</v>
      </c>
      <c r="BK13" s="67" t="str">
        <f t="shared" si="3"/>
        <v/>
      </c>
      <c r="BL13" s="139">
        <v>9</v>
      </c>
      <c r="BM13" s="140"/>
      <c r="BN13" s="140" t="s">
        <v>133</v>
      </c>
      <c r="BO13" s="72" t="s">
        <v>120</v>
      </c>
      <c r="BP13" s="72" t="s">
        <v>135</v>
      </c>
      <c r="BQ13" s="67" t="str">
        <f t="shared" si="16"/>
        <v/>
      </c>
      <c r="BR13" s="69" t="str">
        <f>IFERROR(IF(VLOOKUP($D$1,ورقة4!$A$3:$BD$9000,MATCH(BM13,ورقة4!$A$2:$BD$2,0),0)=0,"",VLOOKUP($D$1,ورقة4!$A$3:$BD$9000,MATCH(BM13,ورقة4!$A$2:$BD$2,0),0)),"")</f>
        <v/>
      </c>
      <c r="BS13" s="67" t="str">
        <f>IF(AND(BS14="",BS15="",BS16="",BS17="",BS18="",BS19=""),"",BL13)</f>
        <v/>
      </c>
      <c r="BT13" s="67" t="str">
        <f>IF(AND(BT14="",BT15="",BT16="",BT17="",BT18="",BT19=""),"",BL13)</f>
        <v/>
      </c>
      <c r="BV13" t="s">
        <v>1361</v>
      </c>
      <c r="BW13"/>
      <c r="BX13" s="67"/>
      <c r="BY13" s="67"/>
      <c r="BZ13" s="138"/>
      <c r="CA13" s="68"/>
    </row>
    <row r="14" spans="1:79" ht="25.2" customHeight="1" thickBot="1" x14ac:dyDescent="0.35">
      <c r="C14" s="71">
        <f t="shared" si="17"/>
        <v>0</v>
      </c>
      <c r="D14" s="71">
        <f t="shared" si="9"/>
        <v>0</v>
      </c>
      <c r="E14" s="74">
        <f t="shared" si="10"/>
        <v>0</v>
      </c>
      <c r="F14" s="71" t="str">
        <f t="shared" si="11"/>
        <v/>
      </c>
      <c r="G14" s="71" t="str">
        <f t="shared" si="12"/>
        <v/>
      </c>
      <c r="H14" s="71" t="str">
        <f t="shared" si="6"/>
        <v/>
      </c>
      <c r="I14" s="74" t="b">
        <f t="shared" si="13"/>
        <v>0</v>
      </c>
      <c r="J14" s="161" t="str">
        <f t="shared" si="7"/>
        <v/>
      </c>
      <c r="K14" s="271" t="str">
        <f t="shared" si="8"/>
        <v/>
      </c>
      <c r="L14" s="272"/>
      <c r="M14" s="272"/>
      <c r="N14" s="272"/>
      <c r="O14" s="272"/>
      <c r="P14" s="272"/>
      <c r="Q14" s="272"/>
      <c r="R14" s="273"/>
      <c r="S14" s="162" t="str">
        <f t="shared" si="14"/>
        <v/>
      </c>
      <c r="T14" s="164"/>
      <c r="V14" s="269" t="s">
        <v>126</v>
      </c>
      <c r="W14" s="269"/>
      <c r="X14" s="269"/>
      <c r="Y14" s="269"/>
      <c r="Z14" s="269"/>
      <c r="AA14" s="269"/>
      <c r="AC14" s="299" t="s">
        <v>136</v>
      </c>
      <c r="AD14" s="300"/>
      <c r="AE14" s="300"/>
      <c r="AF14" s="300"/>
      <c r="AG14" s="300"/>
      <c r="AH14" s="305" t="e">
        <f>IF(OR(AH12&lt;10000,D5=AO4,AH19=2,AH19=1),AH12,IF(AH13="نعم",AE25+AE26/2,AH12))</f>
        <v>#N/A</v>
      </c>
      <c r="AI14" s="305"/>
      <c r="AJ14" s="306"/>
      <c r="AK14" s="32"/>
      <c r="BK14" s="67" t="str">
        <f t="shared" si="3"/>
        <v/>
      </c>
      <c r="BL14" s="54">
        <v>10</v>
      </c>
      <c r="BM14" s="54">
        <v>47</v>
      </c>
      <c r="BN14" s="54" t="s">
        <v>1293</v>
      </c>
      <c r="BO14" s="72" t="s">
        <v>120</v>
      </c>
      <c r="BP14" s="72" t="s">
        <v>135</v>
      </c>
      <c r="BQ14" s="67" t="str">
        <f t="shared" si="16"/>
        <v/>
      </c>
      <c r="BR14" s="69" t="str">
        <f>IFERROR(IF(VLOOKUP($D$1,ورقة4!$A$3:$BD$9000,MATCH(BM14,ورقة4!$A$2:$BD$2,0),0)=0,"",VLOOKUP($D$1,ورقة4!$A$3:$BD$9000,MATCH(BM14,ورقة4!$A$2:$BD$2,0),0)),"")</f>
        <v/>
      </c>
      <c r="BS14" s="64" t="str">
        <f>IF(BR14="م",BL14,"")</f>
        <v/>
      </c>
      <c r="BT14" s="67" t="str">
        <f t="shared" ref="BT14" si="18">IF(BR14="","",BL14)</f>
        <v/>
      </c>
      <c r="BV14" t="s">
        <v>1340</v>
      </c>
      <c r="BW14" s="135">
        <v>149</v>
      </c>
      <c r="BX14" s="54"/>
      <c r="BY14" s="67"/>
      <c r="BZ14" s="138"/>
      <c r="CA14" s="68"/>
    </row>
    <row r="15" spans="1:79" ht="25.2" customHeight="1" thickBot="1" x14ac:dyDescent="0.35">
      <c r="C15" s="71">
        <f t="shared" si="17"/>
        <v>0</v>
      </c>
      <c r="D15" s="71">
        <f t="shared" si="9"/>
        <v>0</v>
      </c>
      <c r="E15" s="74">
        <f t="shared" si="10"/>
        <v>0</v>
      </c>
      <c r="F15" s="71" t="str">
        <f t="shared" si="11"/>
        <v/>
      </c>
      <c r="G15" s="71" t="str">
        <f t="shared" si="12"/>
        <v/>
      </c>
      <c r="H15" s="71" t="str">
        <f t="shared" si="6"/>
        <v/>
      </c>
      <c r="I15" s="74" t="b">
        <f t="shared" si="13"/>
        <v>0</v>
      </c>
      <c r="J15" s="161" t="str">
        <f t="shared" si="7"/>
        <v/>
      </c>
      <c r="K15" s="271" t="str">
        <f t="shared" si="8"/>
        <v/>
      </c>
      <c r="L15" s="272"/>
      <c r="M15" s="272"/>
      <c r="N15" s="272"/>
      <c r="O15" s="272"/>
      <c r="P15" s="272"/>
      <c r="Q15" s="272"/>
      <c r="R15" s="273"/>
      <c r="S15" s="162" t="str">
        <f t="shared" si="14"/>
        <v/>
      </c>
      <c r="T15" s="164"/>
      <c r="V15" s="324" t="s">
        <v>96</v>
      </c>
      <c r="W15" s="324"/>
      <c r="X15" s="324"/>
      <c r="Y15" s="324"/>
      <c r="Z15" s="324"/>
      <c r="AA15" s="324"/>
      <c r="AC15" s="299" t="s">
        <v>137</v>
      </c>
      <c r="AD15" s="300"/>
      <c r="AE15" s="300"/>
      <c r="AF15" s="300"/>
      <c r="AG15" s="300"/>
      <c r="AH15" s="305" t="e">
        <f>IF(OR(D5=AV4,D5=AV7),0,AH12-AH14)</f>
        <v>#N/A</v>
      </c>
      <c r="AI15" s="305"/>
      <c r="AJ15" s="306"/>
      <c r="AK15" s="32"/>
      <c r="BK15" s="67" t="str">
        <f t="shared" si="3"/>
        <v/>
      </c>
      <c r="BL15" s="139">
        <v>11</v>
      </c>
      <c r="BM15" s="54">
        <v>48</v>
      </c>
      <c r="BN15" s="54" t="s">
        <v>1294</v>
      </c>
      <c r="BO15" s="72" t="s">
        <v>120</v>
      </c>
      <c r="BP15" s="72" t="s">
        <v>135</v>
      </c>
      <c r="BQ15" s="67" t="str">
        <f t="shared" si="16"/>
        <v/>
      </c>
      <c r="BR15" s="69" t="str">
        <f>IFERROR(IF(VLOOKUP($D$1,ورقة4!$A$3:$BD$9000,MATCH(BM15,ورقة4!$A$2:$BD$2,0),0)=0,"",VLOOKUP($D$1,ورقة4!$A$3:$BD$9000,MATCH(BM15,ورقة4!$A$2:$BD$2,0),0)),"")</f>
        <v/>
      </c>
      <c r="BS15" s="64" t="str">
        <f t="shared" ref="BS15:BS19" si="19">IF(BR15="م",BL15,"")</f>
        <v/>
      </c>
      <c r="BT15" s="67" t="str">
        <f t="shared" ref="BT15:BT19" si="20">IF(BR15="","",BL15)</f>
        <v/>
      </c>
      <c r="BV15" t="s">
        <v>1341</v>
      </c>
      <c r="BW15" s="135">
        <v>151</v>
      </c>
      <c r="BX15" s="67"/>
      <c r="BY15" s="67"/>
      <c r="BZ15" s="138"/>
      <c r="CA15" s="68"/>
    </row>
    <row r="16" spans="1:79" ht="25.2" customHeight="1" thickBot="1" x14ac:dyDescent="0.35">
      <c r="C16" s="71">
        <f t="shared" si="17"/>
        <v>0</v>
      </c>
      <c r="D16" s="71">
        <f t="shared" si="9"/>
        <v>0</v>
      </c>
      <c r="E16" s="74">
        <f t="shared" si="10"/>
        <v>0</v>
      </c>
      <c r="F16" s="71" t="str">
        <f t="shared" si="11"/>
        <v/>
      </c>
      <c r="G16" s="71" t="str">
        <f t="shared" si="12"/>
        <v/>
      </c>
      <c r="H16" s="71" t="str">
        <f t="shared" si="6"/>
        <v/>
      </c>
      <c r="I16" s="74" t="b">
        <f t="shared" si="13"/>
        <v>0</v>
      </c>
      <c r="J16" s="161" t="str">
        <f t="shared" si="7"/>
        <v/>
      </c>
      <c r="K16" s="271" t="str">
        <f t="shared" si="8"/>
        <v/>
      </c>
      <c r="L16" s="272"/>
      <c r="M16" s="272"/>
      <c r="N16" s="272"/>
      <c r="O16" s="272"/>
      <c r="P16" s="272"/>
      <c r="Q16" s="272"/>
      <c r="R16" s="273"/>
      <c r="S16" s="162" t="str">
        <f t="shared" si="14"/>
        <v/>
      </c>
      <c r="T16" s="164"/>
      <c r="V16" s="269" t="s">
        <v>1364</v>
      </c>
      <c r="W16" s="269"/>
      <c r="X16" s="269"/>
      <c r="Y16" s="269"/>
      <c r="Z16" s="269"/>
      <c r="AA16" s="269"/>
      <c r="AC16" s="299" t="s">
        <v>138</v>
      </c>
      <c r="AD16" s="300"/>
      <c r="AE16" s="300"/>
      <c r="AF16" s="300"/>
      <c r="AG16" s="300"/>
      <c r="AH16" s="305">
        <f>COUNTIFS(S9:S40,"ج",T9:T40,1)</f>
        <v>0</v>
      </c>
      <c r="AI16" s="305"/>
      <c r="AJ16" s="306"/>
      <c r="AK16" s="32"/>
      <c r="BK16" s="67" t="str">
        <f t="shared" si="3"/>
        <v/>
      </c>
      <c r="BL16" s="54">
        <v>12</v>
      </c>
      <c r="BM16" s="54">
        <v>49</v>
      </c>
      <c r="BN16" s="54" t="s">
        <v>1295</v>
      </c>
      <c r="BO16" s="72" t="s">
        <v>120</v>
      </c>
      <c r="BP16" s="72" t="s">
        <v>135</v>
      </c>
      <c r="BQ16" s="67" t="str">
        <f t="shared" si="16"/>
        <v/>
      </c>
      <c r="BR16" s="69" t="str">
        <f>IFERROR(IF(VLOOKUP($D$1,ورقة4!$A$3:$BD$9000,MATCH(BM16,ورقة4!$A$2:$BD$2,0),0)=0,"",VLOOKUP($D$1,ورقة4!$A$3:$BD$9000,MATCH(BM16,ورقة4!$A$2:$BD$2,0),0)),"")</f>
        <v/>
      </c>
      <c r="BS16" s="64" t="str">
        <f t="shared" si="19"/>
        <v/>
      </c>
      <c r="BT16" s="67" t="str">
        <f t="shared" si="20"/>
        <v/>
      </c>
      <c r="BU16" s="54"/>
      <c r="BV16" t="s">
        <v>1342</v>
      </c>
      <c r="BW16" s="135">
        <v>152</v>
      </c>
      <c r="BX16" s="54"/>
      <c r="BY16" s="67"/>
      <c r="BZ16" s="138"/>
      <c r="CA16" s="68"/>
    </row>
    <row r="17" spans="1:79" ht="25.2" customHeight="1" thickBot="1" x14ac:dyDescent="0.35">
      <c r="C17" s="71">
        <f t="shared" si="17"/>
        <v>0</v>
      </c>
      <c r="D17" s="71">
        <f t="shared" si="9"/>
        <v>0</v>
      </c>
      <c r="E17" s="74">
        <f t="shared" si="10"/>
        <v>0</v>
      </c>
      <c r="F17" s="71" t="str">
        <f t="shared" si="11"/>
        <v/>
      </c>
      <c r="G17" s="71" t="str">
        <f t="shared" si="12"/>
        <v/>
      </c>
      <c r="H17" s="71" t="str">
        <f t="shared" si="6"/>
        <v/>
      </c>
      <c r="I17" s="74" t="b">
        <f t="shared" si="13"/>
        <v>0</v>
      </c>
      <c r="J17" s="161" t="str">
        <f t="shared" si="7"/>
        <v/>
      </c>
      <c r="K17" s="271" t="str">
        <f t="shared" si="8"/>
        <v/>
      </c>
      <c r="L17" s="272"/>
      <c r="M17" s="272"/>
      <c r="N17" s="272"/>
      <c r="O17" s="272"/>
      <c r="P17" s="272"/>
      <c r="Q17" s="272"/>
      <c r="R17" s="273"/>
      <c r="S17" s="162" t="str">
        <f t="shared" si="14"/>
        <v/>
      </c>
      <c r="T17" s="164"/>
      <c r="V17" s="270"/>
      <c r="W17" s="270"/>
      <c r="X17" s="270"/>
      <c r="Y17" s="270"/>
      <c r="Z17" s="270"/>
      <c r="AA17" s="270"/>
      <c r="AC17" s="299" t="s">
        <v>139</v>
      </c>
      <c r="AD17" s="300"/>
      <c r="AE17" s="300"/>
      <c r="AF17" s="300"/>
      <c r="AG17" s="300"/>
      <c r="AH17" s="305">
        <f>COUNTIFS(S9:S40,"ر1",T9:T40,1)</f>
        <v>0</v>
      </c>
      <c r="AI17" s="305"/>
      <c r="AJ17" s="306"/>
      <c r="AK17" s="32"/>
      <c r="BK17" s="67" t="str">
        <f t="shared" si="3"/>
        <v/>
      </c>
      <c r="BL17" s="139">
        <v>13</v>
      </c>
      <c r="BM17" s="54">
        <v>50</v>
      </c>
      <c r="BN17" s="54" t="s">
        <v>1296</v>
      </c>
      <c r="BO17" s="72" t="s">
        <v>120</v>
      </c>
      <c r="BP17" s="72" t="s">
        <v>135</v>
      </c>
      <c r="BQ17" s="67" t="str">
        <f t="shared" si="16"/>
        <v/>
      </c>
      <c r="BR17" s="69" t="str">
        <f>IFERROR(IF(VLOOKUP($D$1,ورقة4!$A$3:$BD$9000,MATCH(BM17,ورقة4!$A$2:$BD$2,0),0)=0,"",VLOOKUP($D$1,ورقة4!$A$3:$BD$9000,MATCH(BM17,ورقة4!$A$2:$BD$2,0),0)),"")</f>
        <v/>
      </c>
      <c r="BS17" s="64" t="str">
        <f t="shared" si="19"/>
        <v/>
      </c>
      <c r="BT17" s="67" t="str">
        <f t="shared" si="20"/>
        <v/>
      </c>
      <c r="BV17" t="s">
        <v>1343</v>
      </c>
      <c r="BW17" s="135">
        <v>153</v>
      </c>
      <c r="BX17" s="67"/>
      <c r="BY17" s="67"/>
      <c r="BZ17" s="138"/>
      <c r="CA17" s="68"/>
    </row>
    <row r="18" spans="1:79" ht="25.2" customHeight="1" thickBot="1" x14ac:dyDescent="0.35">
      <c r="C18" s="71">
        <f t="shared" si="17"/>
        <v>0</v>
      </c>
      <c r="D18" s="71">
        <f t="shared" si="9"/>
        <v>0</v>
      </c>
      <c r="E18" s="74">
        <f t="shared" si="10"/>
        <v>0</v>
      </c>
      <c r="F18" s="71" t="str">
        <f t="shared" si="11"/>
        <v/>
      </c>
      <c r="G18" s="71" t="str">
        <f t="shared" si="12"/>
        <v/>
      </c>
      <c r="H18" s="71" t="str">
        <f t="shared" si="6"/>
        <v/>
      </c>
      <c r="I18" s="74" t="b">
        <f t="shared" si="13"/>
        <v>0</v>
      </c>
      <c r="J18" s="161" t="str">
        <f t="shared" si="7"/>
        <v/>
      </c>
      <c r="K18" s="271" t="str">
        <f t="shared" si="8"/>
        <v/>
      </c>
      <c r="L18" s="272"/>
      <c r="M18" s="272"/>
      <c r="N18" s="272"/>
      <c r="O18" s="272"/>
      <c r="P18" s="272"/>
      <c r="Q18" s="272"/>
      <c r="R18" s="273"/>
      <c r="S18" s="162" t="str">
        <f t="shared" si="14"/>
        <v/>
      </c>
      <c r="T18" s="164"/>
      <c r="V18" s="301" t="e">
        <f>IF(D3="أنثى","منقطعة عن التسجيل في","منقطع عن التسجيل في")</f>
        <v>#N/A</v>
      </c>
      <c r="W18" s="301"/>
      <c r="X18" s="301"/>
      <c r="Y18" s="301"/>
      <c r="Z18" s="301"/>
      <c r="AA18" s="301"/>
      <c r="AC18" s="299" t="s">
        <v>140</v>
      </c>
      <c r="AD18" s="300"/>
      <c r="AE18" s="300"/>
      <c r="AF18" s="300"/>
      <c r="AG18" s="300"/>
      <c r="AH18" s="305">
        <f>COUNTIFS(S9:S40,"ر2",T9:T40,1)</f>
        <v>0</v>
      </c>
      <c r="AI18" s="305"/>
      <c r="AJ18" s="306"/>
      <c r="AK18" s="32"/>
      <c r="BK18" s="67" t="str">
        <f t="shared" si="3"/>
        <v/>
      </c>
      <c r="BL18" s="54">
        <v>14</v>
      </c>
      <c r="BM18" s="72">
        <v>51</v>
      </c>
      <c r="BN18" s="67" t="s">
        <v>1297</v>
      </c>
      <c r="BQ18" s="67" t="str">
        <f>IFERROR(VLOOKUP(BN18,$K$9:$T$21,10,0),"")</f>
        <v/>
      </c>
      <c r="BR18" s="69" t="str">
        <f>IFERROR(IF(VLOOKUP($D$1,ورقة4!$A$3:$BD$9000,MATCH(BM18,ورقة4!$A$2:$BD$2,0),0)=0,"",VLOOKUP($D$1,ورقة4!$A$3:$BD$9000,MATCH(BM18,ورقة4!$A$2:$BD$2,0),0)),"")</f>
        <v/>
      </c>
      <c r="BS18" s="64" t="str">
        <f t="shared" si="19"/>
        <v/>
      </c>
      <c r="BT18" s="67" t="str">
        <f t="shared" si="20"/>
        <v/>
      </c>
      <c r="BV18" t="s">
        <v>1344</v>
      </c>
      <c r="BW18" s="135">
        <v>154</v>
      </c>
      <c r="BX18" s="54"/>
      <c r="BY18" s="67"/>
      <c r="BZ18" s="138"/>
      <c r="CA18" s="68"/>
    </row>
    <row r="19" spans="1:79" ht="25.2" customHeight="1" thickBot="1" x14ac:dyDescent="0.35">
      <c r="C19" s="71">
        <f t="shared" si="17"/>
        <v>0</v>
      </c>
      <c r="D19" s="71">
        <f t="shared" si="9"/>
        <v>0</v>
      </c>
      <c r="E19" s="74">
        <f t="shared" si="10"/>
        <v>0</v>
      </c>
      <c r="F19" s="71" t="str">
        <f t="shared" si="11"/>
        <v/>
      </c>
      <c r="G19" s="71" t="str">
        <f t="shared" si="12"/>
        <v/>
      </c>
      <c r="H19" s="71" t="str">
        <f t="shared" si="6"/>
        <v/>
      </c>
      <c r="I19" s="74" t="b">
        <f t="shared" si="13"/>
        <v>0</v>
      </c>
      <c r="J19" s="161" t="str">
        <f t="shared" si="7"/>
        <v/>
      </c>
      <c r="K19" s="271" t="str">
        <f t="shared" si="8"/>
        <v/>
      </c>
      <c r="L19" s="272"/>
      <c r="M19" s="272"/>
      <c r="N19" s="272"/>
      <c r="O19" s="272"/>
      <c r="P19" s="272"/>
      <c r="Q19" s="272"/>
      <c r="R19" s="273"/>
      <c r="S19" s="162" t="str">
        <f t="shared" si="14"/>
        <v/>
      </c>
      <c r="T19" s="164"/>
      <c r="U19" s="71" t="str">
        <f>IFERROR(SMALL($A$27:A37,BL5),"")</f>
        <v/>
      </c>
      <c r="V19" s="302" t="str">
        <f>IFERROR(VLOOKUP(U19,$A$49:$B$58,2,0),"")</f>
        <v/>
      </c>
      <c r="W19" s="302"/>
      <c r="X19" s="302"/>
      <c r="Y19" s="302"/>
      <c r="Z19" s="302"/>
      <c r="AA19" s="302"/>
      <c r="AB19" s="71">
        <f>COUNTIF(S10:S31,"A")</f>
        <v>0</v>
      </c>
      <c r="AC19" s="317" t="s">
        <v>142</v>
      </c>
      <c r="AD19" s="318"/>
      <c r="AE19" s="318"/>
      <c r="AF19" s="318"/>
      <c r="AG19" s="318"/>
      <c r="AH19" s="319">
        <f>IF(AB19&gt;0,COUNTIFS(S10:S35,"A",T10:T35,1),SUM(AH16:AJ18))</f>
        <v>0</v>
      </c>
      <c r="AI19" s="319"/>
      <c r="AJ19" s="320"/>
      <c r="AK19" s="51"/>
      <c r="BK19" s="67" t="str">
        <f t="shared" si="3"/>
        <v/>
      </c>
      <c r="BL19" s="139">
        <v>15</v>
      </c>
      <c r="BM19" s="54" t="str">
        <f>IF(U10&lt;&gt;0,U10,"a2")</f>
        <v>a2</v>
      </c>
      <c r="BN19" s="54" t="str">
        <f>V10</f>
        <v>اختر اسم المقرر الاختياري من السنة الأولى</v>
      </c>
      <c r="BO19" s="72" t="s">
        <v>143</v>
      </c>
      <c r="BP19" s="72" t="s">
        <v>121</v>
      </c>
      <c r="BQ19" s="67" t="str">
        <f t="shared" si="16"/>
        <v/>
      </c>
      <c r="BR19" s="69" t="str">
        <f>IFERROR(IF(VLOOKUP($D$1,ورقة4!$A$3:$BD$9000,MATCH(BM19,ورقة4!$A$2:$BD$2,0),0)=0,"",VLOOKUP($D$1,ورقة4!$A$3:$BD$9000,MATCH(BM19,ورقة4!$A$2:$BD$2,0),0)),"")</f>
        <v/>
      </c>
      <c r="BS19" s="64" t="str">
        <f t="shared" si="19"/>
        <v/>
      </c>
      <c r="BT19" s="67" t="str">
        <f t="shared" si="20"/>
        <v/>
      </c>
      <c r="BV19" t="s">
        <v>1345</v>
      </c>
      <c r="BW19" s="135">
        <v>155</v>
      </c>
      <c r="BX19" s="67"/>
      <c r="BY19" s="67"/>
      <c r="BZ19" s="138"/>
      <c r="CA19" s="68"/>
    </row>
    <row r="20" spans="1:79" ht="25.2" customHeight="1" thickTop="1" thickBot="1" x14ac:dyDescent="0.35">
      <c r="C20" s="71">
        <f t="shared" si="17"/>
        <v>0</v>
      </c>
      <c r="D20" s="71">
        <f t="shared" si="9"/>
        <v>0</v>
      </c>
      <c r="E20" s="74">
        <f t="shared" si="10"/>
        <v>0</v>
      </c>
      <c r="F20" s="71" t="str">
        <f t="shared" si="11"/>
        <v/>
      </c>
      <c r="G20" s="71" t="str">
        <f t="shared" si="12"/>
        <v/>
      </c>
      <c r="H20" s="71" t="str">
        <f t="shared" si="6"/>
        <v/>
      </c>
      <c r="I20" s="74" t="b">
        <f t="shared" si="13"/>
        <v>0</v>
      </c>
      <c r="J20" s="161" t="str">
        <f t="shared" si="7"/>
        <v/>
      </c>
      <c r="K20" s="271" t="str">
        <f t="shared" si="8"/>
        <v/>
      </c>
      <c r="L20" s="272"/>
      <c r="M20" s="272"/>
      <c r="N20" s="272"/>
      <c r="O20" s="272"/>
      <c r="P20" s="272"/>
      <c r="Q20" s="272"/>
      <c r="R20" s="273"/>
      <c r="S20" s="162" t="str">
        <f t="shared" si="14"/>
        <v/>
      </c>
      <c r="T20" s="164"/>
      <c r="U20" s="71" t="str">
        <f>IFERROR(SMALL($A$27:A38,BL6),"")</f>
        <v/>
      </c>
      <c r="V20" s="302" t="str">
        <f t="shared" ref="V20:V27" si="21">IFERROR(VLOOKUP(U20,$A$49:$B$58,2,0),"")</f>
        <v/>
      </c>
      <c r="W20" s="302"/>
      <c r="X20" s="302"/>
      <c r="Y20" s="302"/>
      <c r="Z20" s="302"/>
      <c r="AA20" s="302"/>
      <c r="AC20" s="314" t="e">
        <f>'إدخال البيانات'!A2</f>
        <v>#N/A</v>
      </c>
      <c r="AD20" s="314"/>
      <c r="AE20" s="314"/>
      <c r="AF20" s="314"/>
      <c r="AG20" s="314"/>
      <c r="AH20" s="314"/>
      <c r="AI20" s="314"/>
      <c r="AJ20" s="314"/>
      <c r="AK20" s="73"/>
      <c r="BK20" s="67" t="str">
        <f t="shared" si="3"/>
        <v/>
      </c>
      <c r="BL20" s="54">
        <v>16</v>
      </c>
      <c r="BM20" s="140"/>
      <c r="BN20" s="140" t="s">
        <v>141</v>
      </c>
      <c r="BO20" s="72" t="s">
        <v>143</v>
      </c>
      <c r="BP20" s="72" t="s">
        <v>121</v>
      </c>
      <c r="BQ20" s="67" t="str">
        <f t="shared" si="16"/>
        <v/>
      </c>
      <c r="BR20" s="69" t="str">
        <f>IFERROR(IF(VLOOKUP($D$1,ورقة4!$A$3:$BD$9000,MATCH(BM20,ورقة4!$A$2:$BD$2,0),0)=0,"",VLOOKUP($D$1,ورقة4!$A$3:$BD$9000,MATCH(BM20,ورقة4!$A$2:$BD$2,0),0)),"")</f>
        <v/>
      </c>
      <c r="BS20" s="67" t="str">
        <f>IF(AND(BS21="",BS22="",BS23="",BS24="",BS25="",BS26="",BS27=""),"",BL20)</f>
        <v/>
      </c>
      <c r="BT20" s="67" t="str">
        <f>IF(AND(BT21="",BT22="",BT23="",BT24="",BT25="",BT26="",BT27=""),"",BL20)</f>
        <v/>
      </c>
      <c r="BV20" t="s">
        <v>1362</v>
      </c>
      <c r="BW20"/>
      <c r="BX20" s="54"/>
      <c r="BY20" s="67"/>
      <c r="BZ20" s="138"/>
      <c r="CA20" s="68"/>
    </row>
    <row r="21" spans="1:79" ht="25.2" customHeight="1" thickBot="1" x14ac:dyDescent="0.35">
      <c r="A21" s="71" t="str">
        <f t="shared" ref="A21:A22" si="22">IFERROR(SMALL($BS$4:$BS$42,BL18),"")</f>
        <v/>
      </c>
      <c r="B21" s="71">
        <f t="shared" ref="B21:B22" si="23">IF(OR(A21=1,A21=8,A21=14,A21=21,A21=27,A21=33,A21=""),0,1)</f>
        <v>0</v>
      </c>
      <c r="C21" s="71">
        <f t="shared" si="17"/>
        <v>0</v>
      </c>
      <c r="D21" s="71">
        <f t="shared" si="9"/>
        <v>0</v>
      </c>
      <c r="E21" s="74">
        <f t="shared" si="10"/>
        <v>0</v>
      </c>
      <c r="F21" s="71" t="str">
        <f t="shared" si="11"/>
        <v/>
      </c>
      <c r="G21" s="71" t="str">
        <f t="shared" si="12"/>
        <v/>
      </c>
      <c r="H21" s="71" t="str">
        <f t="shared" si="6"/>
        <v/>
      </c>
      <c r="I21" s="74" t="b">
        <f t="shared" si="13"/>
        <v>0</v>
      </c>
      <c r="J21" s="161" t="str">
        <f t="shared" si="7"/>
        <v/>
      </c>
      <c r="K21" s="271" t="str">
        <f t="shared" si="8"/>
        <v/>
      </c>
      <c r="L21" s="272"/>
      <c r="M21" s="272"/>
      <c r="N21" s="272"/>
      <c r="O21" s="272"/>
      <c r="P21" s="272"/>
      <c r="Q21" s="272"/>
      <c r="R21" s="273"/>
      <c r="S21" s="162" t="str">
        <f t="shared" si="14"/>
        <v/>
      </c>
      <c r="T21" s="164"/>
      <c r="U21" s="71" t="str">
        <f>IFERROR(SMALL($A$27:A39,BL7),"")</f>
        <v/>
      </c>
      <c r="V21" s="302" t="str">
        <f t="shared" si="21"/>
        <v/>
      </c>
      <c r="W21" s="302"/>
      <c r="X21" s="302"/>
      <c r="Y21" s="302"/>
      <c r="Z21" s="302"/>
      <c r="AA21" s="302"/>
      <c r="AK21" s="73"/>
      <c r="BK21" s="67" t="str">
        <f t="shared" si="3"/>
        <v/>
      </c>
      <c r="BL21" s="139">
        <v>17</v>
      </c>
      <c r="BM21" s="54">
        <v>52</v>
      </c>
      <c r="BN21" s="54" t="s">
        <v>1298</v>
      </c>
      <c r="BO21" s="72" t="s">
        <v>143</v>
      </c>
      <c r="BP21" s="72" t="s">
        <v>121</v>
      </c>
      <c r="BQ21" s="67" t="str">
        <f t="shared" si="16"/>
        <v/>
      </c>
      <c r="BR21" s="69" t="str">
        <f>IFERROR(IF(VLOOKUP($D$1,ورقة4!$A$3:$BD$9000,MATCH(BM21,ورقة4!$A$2:$BD$2,0),0)=0,"",VLOOKUP($D$1,ورقة4!$A$3:$BD$9000,MATCH(BM21,ورقة4!$A$2:$BD$2,0),0)),"")</f>
        <v/>
      </c>
      <c r="BS21" s="64" t="str">
        <f t="shared" ref="BS21" si="24">IF(BR21="م",BL21,"")</f>
        <v/>
      </c>
      <c r="BT21" s="67" t="str">
        <f t="shared" ref="BT21" si="25">IF(BR21="","",BL21)</f>
        <v/>
      </c>
      <c r="BV21" t="s">
        <v>1346</v>
      </c>
      <c r="BW21" s="135">
        <v>157</v>
      </c>
      <c r="BX21" s="67"/>
      <c r="BY21" s="67"/>
      <c r="BZ21" s="138"/>
      <c r="CA21" s="68"/>
    </row>
    <row r="22" spans="1:79" ht="25.2" customHeight="1" thickBot="1" x14ac:dyDescent="0.35">
      <c r="A22" s="71" t="str">
        <f t="shared" si="22"/>
        <v/>
      </c>
      <c r="B22" s="71">
        <f t="shared" si="23"/>
        <v>0</v>
      </c>
      <c r="C22" s="71">
        <f t="shared" si="17"/>
        <v>0</v>
      </c>
      <c r="D22" s="71">
        <f t="shared" si="9"/>
        <v>0</v>
      </c>
      <c r="E22" s="74">
        <f t="shared" si="10"/>
        <v>0</v>
      </c>
      <c r="F22" s="71" t="str">
        <f t="shared" si="11"/>
        <v/>
      </c>
      <c r="G22" s="71" t="str">
        <f t="shared" si="12"/>
        <v/>
      </c>
      <c r="H22" s="71" t="str">
        <f t="shared" si="6"/>
        <v/>
      </c>
      <c r="I22" s="74" t="b">
        <f t="shared" si="13"/>
        <v>0</v>
      </c>
      <c r="J22" s="161" t="str">
        <f t="shared" si="7"/>
        <v/>
      </c>
      <c r="K22" s="271" t="str">
        <f t="shared" si="8"/>
        <v/>
      </c>
      <c r="L22" s="272"/>
      <c r="M22" s="272"/>
      <c r="N22" s="272"/>
      <c r="O22" s="272"/>
      <c r="P22" s="272"/>
      <c r="Q22" s="272"/>
      <c r="R22" s="273"/>
      <c r="S22" s="162" t="str">
        <f t="shared" si="14"/>
        <v/>
      </c>
      <c r="T22" s="164"/>
      <c r="U22" s="71" t="str">
        <f>IFERROR(SMALL($A$27:A40,BL8),"")</f>
        <v/>
      </c>
      <c r="V22" s="302" t="str">
        <f t="shared" si="21"/>
        <v/>
      </c>
      <c r="W22" s="302"/>
      <c r="X22" s="302"/>
      <c r="Y22" s="302"/>
      <c r="Z22" s="302"/>
      <c r="AA22" s="302"/>
      <c r="AC22" s="70"/>
      <c r="AD22" s="70"/>
      <c r="AE22" s="70"/>
      <c r="AF22" s="70"/>
      <c r="AK22" s="73"/>
      <c r="BK22" s="67" t="str">
        <f t="shared" si="3"/>
        <v/>
      </c>
      <c r="BL22" s="54">
        <v>18</v>
      </c>
      <c r="BM22" s="54">
        <v>53</v>
      </c>
      <c r="BN22" s="54" t="s">
        <v>1299</v>
      </c>
      <c r="BO22" s="72" t="s">
        <v>143</v>
      </c>
      <c r="BP22" s="72" t="s">
        <v>121</v>
      </c>
      <c r="BQ22" s="67" t="str">
        <f t="shared" si="16"/>
        <v/>
      </c>
      <c r="BR22" s="69" t="str">
        <f>IFERROR(IF(VLOOKUP($D$1,ورقة4!$A$3:$BD$9000,MATCH(BM22,ورقة4!$A$2:$BD$2,0),0)=0,"",VLOOKUP($D$1,ورقة4!$A$3:$BD$9000,MATCH(BM22,ورقة4!$A$2:$BD$2,0),0)),"")</f>
        <v/>
      </c>
      <c r="BS22" s="64" t="str">
        <f t="shared" ref="BS22:BS27" si="26">IF(BR22="م",BL22,"")</f>
        <v/>
      </c>
      <c r="BT22" s="67" t="str">
        <f t="shared" ref="BT22:BT27" si="27">IF(BR22="","",BL22)</f>
        <v/>
      </c>
      <c r="BV22" t="s">
        <v>1347</v>
      </c>
      <c r="BW22" s="135">
        <v>158</v>
      </c>
      <c r="BX22" s="54"/>
      <c r="BY22" s="67"/>
      <c r="BZ22" s="138"/>
      <c r="CA22" s="68"/>
    </row>
    <row r="23" spans="1:79" ht="25.2" customHeight="1" thickBot="1" x14ac:dyDescent="0.35">
      <c r="B23" s="188"/>
      <c r="C23" s="71">
        <f t="shared" si="17"/>
        <v>0</v>
      </c>
      <c r="D23" s="71">
        <f t="shared" si="9"/>
        <v>0</v>
      </c>
      <c r="E23" s="74">
        <f t="shared" si="10"/>
        <v>0</v>
      </c>
      <c r="F23" s="71" t="str">
        <f t="shared" si="11"/>
        <v/>
      </c>
      <c r="G23" s="71" t="str">
        <f t="shared" si="12"/>
        <v/>
      </c>
      <c r="H23" s="71" t="str">
        <f t="shared" si="6"/>
        <v/>
      </c>
      <c r="I23" s="74" t="b">
        <f t="shared" si="13"/>
        <v>0</v>
      </c>
      <c r="J23" s="161" t="str">
        <f t="shared" si="7"/>
        <v/>
      </c>
      <c r="K23" s="271" t="str">
        <f t="shared" si="8"/>
        <v/>
      </c>
      <c r="L23" s="272"/>
      <c r="M23" s="272"/>
      <c r="N23" s="272"/>
      <c r="O23" s="272"/>
      <c r="P23" s="272"/>
      <c r="Q23" s="272"/>
      <c r="R23" s="273"/>
      <c r="S23" s="162" t="str">
        <f t="shared" si="14"/>
        <v/>
      </c>
      <c r="T23" s="164"/>
      <c r="U23" s="71" t="str">
        <f>IFERROR(SMALL($A$27:A41,BL9),"")</f>
        <v/>
      </c>
      <c r="V23" s="302" t="str">
        <f t="shared" si="21"/>
        <v/>
      </c>
      <c r="W23" s="302"/>
      <c r="X23" s="302"/>
      <c r="Y23" s="302"/>
      <c r="Z23" s="302"/>
      <c r="AA23" s="302"/>
      <c r="AB23" s="23"/>
      <c r="AC23" s="70"/>
      <c r="AD23" s="71">
        <v>1</v>
      </c>
      <c r="AE23" s="74" t="e">
        <f>VLOOKUP(AD23,$C$10:$E$26,3,0)</f>
        <v>#N/A</v>
      </c>
      <c r="AF23" s="70"/>
      <c r="AK23" s="73"/>
      <c r="BK23" s="67" t="str">
        <f t="shared" si="3"/>
        <v/>
      </c>
      <c r="BL23" s="139">
        <v>19</v>
      </c>
      <c r="BM23" s="54">
        <v>54</v>
      </c>
      <c r="BN23" s="54" t="s">
        <v>1300</v>
      </c>
      <c r="BO23" s="72" t="s">
        <v>143</v>
      </c>
      <c r="BP23" s="72" t="s">
        <v>121</v>
      </c>
      <c r="BQ23" s="67" t="str">
        <f t="shared" si="16"/>
        <v/>
      </c>
      <c r="BR23" s="69" t="str">
        <f>IFERROR(IF(VLOOKUP($D$1,ورقة4!$A$3:$BD$9000,MATCH(BM23,ورقة4!$A$2:$BD$2,0),0)=0,"",VLOOKUP($D$1,ورقة4!$A$3:$BD$9000,MATCH(BM23,ورقة4!$A$2:$BD$2,0),0)),"")</f>
        <v/>
      </c>
      <c r="BS23" s="64" t="str">
        <f t="shared" si="26"/>
        <v/>
      </c>
      <c r="BT23" s="67" t="str">
        <f t="shared" si="27"/>
        <v/>
      </c>
      <c r="BU23" s="54"/>
      <c r="BV23" t="s">
        <v>1348</v>
      </c>
      <c r="BW23" s="135">
        <v>159</v>
      </c>
      <c r="BX23" s="67"/>
      <c r="BY23" s="67"/>
      <c r="BZ23" s="138"/>
      <c r="CA23" s="68"/>
    </row>
    <row r="24" spans="1:79" ht="25.2" customHeight="1" thickBot="1" x14ac:dyDescent="0.35">
      <c r="B24" s="188"/>
      <c r="C24" s="71">
        <f t="shared" si="17"/>
        <v>0</v>
      </c>
      <c r="D24" s="71">
        <f t="shared" si="9"/>
        <v>0</v>
      </c>
      <c r="E24" s="74">
        <f t="shared" si="10"/>
        <v>0</v>
      </c>
      <c r="F24" s="71" t="str">
        <f t="shared" si="11"/>
        <v/>
      </c>
      <c r="G24" s="71" t="str">
        <f t="shared" si="12"/>
        <v/>
      </c>
      <c r="H24" s="71" t="str">
        <f t="shared" si="6"/>
        <v/>
      </c>
      <c r="I24" s="74" t="b">
        <f t="shared" si="13"/>
        <v>0</v>
      </c>
      <c r="J24" s="161" t="str">
        <f t="shared" si="7"/>
        <v/>
      </c>
      <c r="K24" s="271" t="str">
        <f t="shared" si="8"/>
        <v/>
      </c>
      <c r="L24" s="272"/>
      <c r="M24" s="272"/>
      <c r="N24" s="272"/>
      <c r="O24" s="272"/>
      <c r="P24" s="272"/>
      <c r="Q24" s="272"/>
      <c r="R24" s="273"/>
      <c r="S24" s="162" t="str">
        <f t="shared" si="14"/>
        <v/>
      </c>
      <c r="T24" s="164"/>
      <c r="U24" s="71" t="str">
        <f>IFERROR(SMALL($A$27:A42,BL10),"")</f>
        <v/>
      </c>
      <c r="V24" s="302" t="str">
        <f t="shared" si="21"/>
        <v/>
      </c>
      <c r="W24" s="302"/>
      <c r="X24" s="302"/>
      <c r="Y24" s="302"/>
      <c r="Z24" s="302"/>
      <c r="AA24" s="302"/>
      <c r="AB24" s="23"/>
      <c r="AC24" s="70"/>
      <c r="AD24" s="71">
        <v>2</v>
      </c>
      <c r="AE24" s="74" t="e">
        <f>VLOOKUP(AD24,$C$10:$E$26,3,0)</f>
        <v>#N/A</v>
      </c>
      <c r="AF24" s="70"/>
      <c r="AG24" s="70"/>
      <c r="AH24" s="70"/>
      <c r="AI24" s="70"/>
      <c r="BK24" s="67" t="str">
        <f t="shared" si="3"/>
        <v/>
      </c>
      <c r="BL24" s="54">
        <v>20</v>
      </c>
      <c r="BM24" s="54">
        <v>55</v>
      </c>
      <c r="BN24" s="54" t="s">
        <v>1301</v>
      </c>
      <c r="BO24" s="72" t="s">
        <v>143</v>
      </c>
      <c r="BP24" s="72" t="s">
        <v>121</v>
      </c>
      <c r="BQ24" s="67" t="str">
        <f t="shared" si="16"/>
        <v/>
      </c>
      <c r="BR24" s="69" t="str">
        <f>IFERROR(IF(VLOOKUP($D$1,ورقة4!$A$3:$BD$9000,MATCH(BM24,ورقة4!$A$2:$BD$2,0),0)=0,"",VLOOKUP($D$1,ورقة4!$A$3:$BD$9000,MATCH(BM24,ورقة4!$A$2:$BD$2,0),0)),"")</f>
        <v/>
      </c>
      <c r="BS24" s="64" t="str">
        <f t="shared" si="26"/>
        <v/>
      </c>
      <c r="BT24" s="67" t="str">
        <f t="shared" si="27"/>
        <v/>
      </c>
      <c r="BV24" t="s">
        <v>1349</v>
      </c>
      <c r="BW24" s="135">
        <v>160</v>
      </c>
      <c r="BX24" s="54"/>
      <c r="BY24" s="67"/>
      <c r="BZ24" s="138"/>
      <c r="CA24" s="68"/>
    </row>
    <row r="25" spans="1:79" ht="25.2" customHeight="1" thickBot="1" x14ac:dyDescent="0.35">
      <c r="B25" s="188"/>
      <c r="C25" s="71">
        <f t="shared" si="17"/>
        <v>0</v>
      </c>
      <c r="D25" s="71">
        <f t="shared" si="9"/>
        <v>0</v>
      </c>
      <c r="E25" s="74">
        <f t="shared" si="10"/>
        <v>0</v>
      </c>
      <c r="F25" s="71" t="str">
        <f t="shared" si="11"/>
        <v/>
      </c>
      <c r="G25" s="71" t="str">
        <f t="shared" si="12"/>
        <v/>
      </c>
      <c r="H25" s="71" t="str">
        <f t="shared" si="6"/>
        <v/>
      </c>
      <c r="I25" s="74" t="b">
        <f t="shared" si="13"/>
        <v>0</v>
      </c>
      <c r="J25" s="161" t="str">
        <f t="shared" si="7"/>
        <v/>
      </c>
      <c r="K25" s="271" t="str">
        <f t="shared" si="8"/>
        <v/>
      </c>
      <c r="L25" s="272"/>
      <c r="M25" s="272"/>
      <c r="N25" s="272"/>
      <c r="O25" s="272"/>
      <c r="P25" s="272"/>
      <c r="Q25" s="272"/>
      <c r="R25" s="273"/>
      <c r="S25" s="162" t="str">
        <f t="shared" si="14"/>
        <v/>
      </c>
      <c r="T25" s="164"/>
      <c r="U25" s="71" t="str">
        <f>IFERROR(SMALL($A$27:A43,BL11),"")</f>
        <v/>
      </c>
      <c r="V25" s="302" t="str">
        <f t="shared" si="21"/>
        <v/>
      </c>
      <c r="W25" s="302"/>
      <c r="X25" s="302"/>
      <c r="Y25" s="302"/>
      <c r="Z25" s="302"/>
      <c r="AA25" s="302"/>
      <c r="AB25" s="23"/>
      <c r="AC25" s="70"/>
      <c r="AE25" s="74" t="e">
        <f>SUM(AE23:AE24)</f>
        <v>#N/A</v>
      </c>
      <c r="AF25" s="70"/>
      <c r="AG25" s="70"/>
      <c r="AH25" s="70"/>
      <c r="AI25" s="70"/>
      <c r="BK25" s="67" t="str">
        <f t="shared" si="3"/>
        <v/>
      </c>
      <c r="BL25" s="139">
        <v>21</v>
      </c>
      <c r="BM25" s="54">
        <v>56</v>
      </c>
      <c r="BN25" s="67" t="s">
        <v>1302</v>
      </c>
      <c r="BQ25" s="67"/>
      <c r="BR25" s="69" t="str">
        <f>IFERROR(IF(VLOOKUP($D$1,ورقة4!$A$3:$BD$9000,MATCH(BM25,ورقة4!$A$2:$BD$2,0),0)=0,"",VLOOKUP($D$1,ورقة4!$A$3:$BD$9000,MATCH(BM25,ورقة4!$A$2:$BD$2,0),0)),"")</f>
        <v/>
      </c>
      <c r="BS25" s="64" t="str">
        <f t="shared" si="26"/>
        <v/>
      </c>
      <c r="BT25" s="67" t="str">
        <f t="shared" si="27"/>
        <v/>
      </c>
      <c r="BV25" t="s">
        <v>1350</v>
      </c>
      <c r="BW25" s="135">
        <v>162</v>
      </c>
      <c r="BX25" s="67"/>
      <c r="BY25" s="67"/>
      <c r="BZ25" s="138"/>
      <c r="CA25" s="68"/>
    </row>
    <row r="26" spans="1:79" ht="25.2" customHeight="1" thickBot="1" x14ac:dyDescent="0.35">
      <c r="B26" s="188"/>
      <c r="C26" s="71">
        <f t="shared" si="17"/>
        <v>0</v>
      </c>
      <c r="D26" s="71">
        <f t="shared" si="9"/>
        <v>0</v>
      </c>
      <c r="E26" s="74">
        <f t="shared" si="10"/>
        <v>0</v>
      </c>
      <c r="F26" s="71" t="str">
        <f t="shared" si="11"/>
        <v/>
      </c>
      <c r="G26" s="71" t="str">
        <f t="shared" si="12"/>
        <v/>
      </c>
      <c r="H26" s="71" t="str">
        <f t="shared" si="6"/>
        <v/>
      </c>
      <c r="I26" s="74" t="b">
        <f t="shared" si="13"/>
        <v>0</v>
      </c>
      <c r="J26" s="161" t="str">
        <f t="shared" si="7"/>
        <v/>
      </c>
      <c r="K26" s="271" t="str">
        <f t="shared" si="8"/>
        <v/>
      </c>
      <c r="L26" s="272"/>
      <c r="M26" s="272"/>
      <c r="N26" s="272"/>
      <c r="O26" s="272"/>
      <c r="P26" s="272"/>
      <c r="Q26" s="272"/>
      <c r="R26" s="273"/>
      <c r="S26" s="162" t="str">
        <f t="shared" si="14"/>
        <v/>
      </c>
      <c r="T26" s="164"/>
      <c r="U26" s="71" t="str">
        <f>IFERROR(SMALL($A$27:A44,BL12),"")</f>
        <v/>
      </c>
      <c r="V26" s="302" t="str">
        <f t="shared" si="21"/>
        <v/>
      </c>
      <c r="W26" s="302"/>
      <c r="X26" s="302"/>
      <c r="Y26" s="302"/>
      <c r="Z26" s="302"/>
      <c r="AA26" s="302"/>
      <c r="AB26" s="23"/>
      <c r="AC26" s="70"/>
      <c r="AE26" s="75" t="e">
        <f>AH12-(AE23+AE24)</f>
        <v>#N/A</v>
      </c>
      <c r="AF26" s="70"/>
      <c r="AG26" s="70"/>
      <c r="AH26" s="70"/>
      <c r="AI26" s="70"/>
      <c r="BK26" s="67" t="str">
        <f t="shared" si="3"/>
        <v/>
      </c>
      <c r="BL26" s="54">
        <v>22</v>
      </c>
      <c r="BM26" s="54">
        <v>57</v>
      </c>
      <c r="BN26" s="54" t="s">
        <v>1303</v>
      </c>
      <c r="BO26" s="72" t="s">
        <v>143</v>
      </c>
      <c r="BP26" s="72" t="s">
        <v>135</v>
      </c>
      <c r="BQ26" s="67" t="str">
        <f>IFERROR(VLOOKUP(BN26,$K$9:$T$21,10,0),"")</f>
        <v/>
      </c>
      <c r="BR26" s="69" t="str">
        <f>IFERROR(IF(VLOOKUP($D$1,ورقة4!$A$3:$BD$9000,MATCH(BM26,ورقة4!$A$2:$BD$2,0),0)=0,"",VLOOKUP($D$1,ورقة4!$A$3:$BD$9000,MATCH(BM26,ورقة4!$A$2:$BD$2,0),0)),"")</f>
        <v/>
      </c>
      <c r="BS26" s="64" t="str">
        <f t="shared" si="26"/>
        <v/>
      </c>
      <c r="BT26" s="67" t="str">
        <f t="shared" si="27"/>
        <v/>
      </c>
      <c r="BV26" t="s">
        <v>1351</v>
      </c>
      <c r="BW26" s="135">
        <v>164</v>
      </c>
      <c r="BX26" s="54"/>
      <c r="BY26" s="67"/>
    </row>
    <row r="27" spans="1:79" ht="25.2" customHeight="1" thickBot="1" x14ac:dyDescent="0.35">
      <c r="A27" s="71" t="e">
        <f>IF(VLOOKUP($D$1,ورقة2!$A$2:$AE$9000,23,0)="م",1,"")</f>
        <v>#N/A</v>
      </c>
      <c r="B27" s="28" t="s">
        <v>145</v>
      </c>
      <c r="C27" s="71">
        <f t="shared" si="17"/>
        <v>0</v>
      </c>
      <c r="D27" s="71">
        <f t="shared" si="9"/>
        <v>0</v>
      </c>
      <c r="E27" s="74">
        <f t="shared" si="10"/>
        <v>0</v>
      </c>
      <c r="F27" s="71" t="str">
        <f t="shared" si="11"/>
        <v/>
      </c>
      <c r="G27" s="71" t="str">
        <f t="shared" si="12"/>
        <v/>
      </c>
      <c r="H27" s="71" t="str">
        <f t="shared" si="6"/>
        <v/>
      </c>
      <c r="I27" s="74" t="b">
        <f t="shared" si="13"/>
        <v>0</v>
      </c>
      <c r="J27" s="161" t="str">
        <f t="shared" si="7"/>
        <v/>
      </c>
      <c r="K27" s="271" t="str">
        <f t="shared" si="8"/>
        <v/>
      </c>
      <c r="L27" s="272"/>
      <c r="M27" s="272"/>
      <c r="N27" s="272"/>
      <c r="O27" s="272"/>
      <c r="P27" s="272"/>
      <c r="Q27" s="272"/>
      <c r="R27" s="273"/>
      <c r="S27" s="162" t="str">
        <f t="shared" si="14"/>
        <v/>
      </c>
      <c r="T27" s="164"/>
      <c r="U27" s="71" t="str">
        <f>IFERROR(SMALL($A$27:A45,BL13),"")</f>
        <v/>
      </c>
      <c r="V27" s="302" t="str">
        <f t="shared" si="21"/>
        <v/>
      </c>
      <c r="W27" s="302"/>
      <c r="X27" s="302"/>
      <c r="Y27" s="302"/>
      <c r="Z27" s="302"/>
      <c r="AA27" s="302"/>
      <c r="AB27" s="24"/>
      <c r="AF27" s="70"/>
      <c r="AG27" s="70"/>
      <c r="AH27" s="70"/>
      <c r="AI27" s="70"/>
      <c r="BK27" s="67" t="str">
        <f t="shared" si="3"/>
        <v/>
      </c>
      <c r="BL27" s="139">
        <v>23</v>
      </c>
      <c r="BM27" s="54">
        <v>201</v>
      </c>
      <c r="BN27" s="54" t="s">
        <v>1304</v>
      </c>
      <c r="BO27" s="72" t="s">
        <v>143</v>
      </c>
      <c r="BP27" s="72" t="s">
        <v>135</v>
      </c>
      <c r="BQ27" s="67" t="str">
        <f>IFERROR(VLOOKUP(BN27,$K$9:$T$21,10,0),"")</f>
        <v/>
      </c>
      <c r="BR27" s="69" t="str">
        <f>IFERROR(IF(VLOOKUP($D$1,ورقة4!$A$3:$BD$9000,MATCH(BM27,ورقة4!$A$2:$BD$2,0),0)=0,"",VLOOKUP($D$1,ورقة4!$A$3:$BD$9000,MATCH(BM27,ورقة4!$A$2:$BD$2,0),0)),"")</f>
        <v/>
      </c>
      <c r="BS27" s="64" t="str">
        <f t="shared" si="26"/>
        <v/>
      </c>
      <c r="BT27" s="67" t="str">
        <f t="shared" si="27"/>
        <v/>
      </c>
      <c r="BV27" t="s">
        <v>1352</v>
      </c>
      <c r="BW27" s="135">
        <v>165</v>
      </c>
      <c r="BX27" s="67"/>
      <c r="BY27" s="67"/>
    </row>
    <row r="28" spans="1:79" ht="25.2" customHeight="1" thickBot="1" x14ac:dyDescent="0.3">
      <c r="A28" s="71" t="e">
        <f>IF(VLOOKUP($D$1,ورقة2!$A$2:$AE$9000,24,0)="م",2,"")</f>
        <v>#N/A</v>
      </c>
      <c r="B28" s="71" t="s">
        <v>147</v>
      </c>
      <c r="C28" s="71">
        <f t="shared" si="17"/>
        <v>0</v>
      </c>
      <c r="D28" s="71">
        <f t="shared" si="9"/>
        <v>0</v>
      </c>
      <c r="E28" s="74">
        <f t="shared" si="10"/>
        <v>0</v>
      </c>
      <c r="F28" s="71" t="str">
        <f t="shared" si="11"/>
        <v/>
      </c>
      <c r="G28" s="71" t="str">
        <f t="shared" si="12"/>
        <v/>
      </c>
      <c r="H28" s="71" t="str">
        <f t="shared" si="6"/>
        <v/>
      </c>
      <c r="I28" s="74" t="b">
        <f t="shared" si="13"/>
        <v>0</v>
      </c>
      <c r="J28" s="161" t="str">
        <f t="shared" ref="J28:J31" si="28">IF(IFERROR(VLOOKUP(H28,$BL$4:$BN$63,2,0),"")=0,"",IFERROR(VLOOKUP(H28,$BL$4:$BN$63,2,0),""))</f>
        <v/>
      </c>
      <c r="K28" s="271" t="str">
        <f t="shared" ref="K28:K31" si="29">IFERROR(VLOOKUP(H28,$BL$4:$BN$63,3,0),"")</f>
        <v/>
      </c>
      <c r="L28" s="272"/>
      <c r="M28" s="272"/>
      <c r="N28" s="272"/>
      <c r="O28" s="272"/>
      <c r="P28" s="272"/>
      <c r="Q28" s="272"/>
      <c r="R28" s="273"/>
      <c r="S28" s="162" t="str">
        <f t="shared" ref="S28:S31" si="30">IFERROR(VLOOKUP(J28,BM23:BS80,6,0),"")</f>
        <v/>
      </c>
      <c r="T28" s="164"/>
      <c r="AB28" s="24"/>
      <c r="AD28" s="70"/>
      <c r="AE28" s="70"/>
      <c r="AF28" s="70"/>
      <c r="AG28" s="70"/>
      <c r="AH28" s="70"/>
      <c r="AI28" s="70"/>
      <c r="BK28" s="67" t="str">
        <f t="shared" si="3"/>
        <v/>
      </c>
      <c r="BL28" s="54">
        <v>24</v>
      </c>
      <c r="BM28" s="140"/>
      <c r="BN28" s="140" t="s">
        <v>144</v>
      </c>
      <c r="BO28" s="72" t="s">
        <v>143</v>
      </c>
      <c r="BP28" s="72" t="s">
        <v>135</v>
      </c>
      <c r="BQ28" s="67" t="str">
        <f>IFERROR(VLOOKUP(BN28,$K$9:$T$21,10,0),"")</f>
        <v/>
      </c>
      <c r="BR28" s="69" t="str">
        <f>IFERROR(IF(VLOOKUP($D$1,ورقة4!$A$3:$BD$9000,MATCH(BM28,ورقة4!$A$2:$BD$2,0),0)=0,"",VLOOKUP($D$1,ورقة4!$A$3:$BD$9000,MATCH(BM28,ورقة4!$A$2:$BD$2,0),0)),"")</f>
        <v/>
      </c>
      <c r="BS28" s="67" t="str">
        <f>IF(AND(BS29="",BS30="",BS31="",BS32="",BS33="",BS34=""),"",BL28)</f>
        <v/>
      </c>
      <c r="BT28" s="67" t="str">
        <f>IF(AND(BT29="",BT30="",BT31="",BT32="",BT33="",BT34=""),"",BL28)</f>
        <v/>
      </c>
      <c r="BV28" t="s">
        <v>1353</v>
      </c>
      <c r="BW28" s="135">
        <v>166</v>
      </c>
      <c r="BX28" s="54"/>
      <c r="BY28" s="67"/>
    </row>
    <row r="29" spans="1:79" ht="25.2" customHeight="1" thickBot="1" x14ac:dyDescent="0.3">
      <c r="A29" s="71" t="e">
        <f>IF(VLOOKUP($D$1,ورقة2!$A$2:$AE$9000,25,0)="م",3,"")</f>
        <v>#N/A</v>
      </c>
      <c r="B29" s="71" t="s">
        <v>148</v>
      </c>
      <c r="C29" s="71">
        <f>C28+D29</f>
        <v>0</v>
      </c>
      <c r="D29" s="71">
        <f t="shared" si="9"/>
        <v>0</v>
      </c>
      <c r="E29" s="74">
        <f t="shared" si="10"/>
        <v>0</v>
      </c>
      <c r="F29" s="71" t="str">
        <f t="shared" si="11"/>
        <v/>
      </c>
      <c r="G29" s="71" t="str">
        <f t="shared" si="12"/>
        <v/>
      </c>
      <c r="H29" s="71" t="str">
        <f t="shared" si="6"/>
        <v/>
      </c>
      <c r="I29" s="74" t="b">
        <f t="shared" si="13"/>
        <v>0</v>
      </c>
      <c r="J29" s="161" t="str">
        <f t="shared" si="28"/>
        <v/>
      </c>
      <c r="K29" s="271" t="str">
        <f t="shared" si="29"/>
        <v/>
      </c>
      <c r="L29" s="272"/>
      <c r="M29" s="272"/>
      <c r="N29" s="272"/>
      <c r="O29" s="272"/>
      <c r="P29" s="272"/>
      <c r="Q29" s="272"/>
      <c r="R29" s="273"/>
      <c r="S29" s="162" t="str">
        <f t="shared" si="30"/>
        <v/>
      </c>
      <c r="T29" s="164"/>
      <c r="BK29" s="67" t="str">
        <f t="shared" si="3"/>
        <v/>
      </c>
      <c r="BL29" s="139">
        <v>25</v>
      </c>
      <c r="BM29" s="54">
        <v>58</v>
      </c>
      <c r="BN29" s="54" t="s">
        <v>1305</v>
      </c>
      <c r="BO29" s="72" t="s">
        <v>143</v>
      </c>
      <c r="BP29" s="72" t="s">
        <v>135</v>
      </c>
      <c r="BQ29" s="67" t="str">
        <f>IFERROR(VLOOKUP(BN29,$K$9:$T$21,10,0),"")</f>
        <v/>
      </c>
      <c r="BR29" s="69" t="str">
        <f>IFERROR(IF(VLOOKUP($D$1,ورقة4!$A$3:$BD$9000,MATCH(BM29,ورقة4!$A$2:$BD$2,0),0)=0,"",VLOOKUP($D$1,ورقة4!$A$3:$BD$9000,MATCH(BM29,ورقة4!$A$2:$BD$2,0),0)),"")</f>
        <v/>
      </c>
      <c r="BS29" s="64" t="str">
        <f>IF(BR29="م",BL29,"")</f>
        <v/>
      </c>
      <c r="BT29" s="67" t="str">
        <f t="shared" ref="BT29:BT36" si="31">IF(BR29="","",BL29)</f>
        <v/>
      </c>
      <c r="BV29" t="s">
        <v>1363</v>
      </c>
      <c r="BW29"/>
      <c r="BX29" s="67"/>
      <c r="BY29" s="67"/>
    </row>
    <row r="30" spans="1:79" ht="25.2" customHeight="1" thickBot="1" x14ac:dyDescent="0.3">
      <c r="A30" s="71" t="e">
        <f>IF(VLOOKUP($D$1,ورقة2!$A$2:$AE$9000,26,0)="م",4,"")</f>
        <v>#N/A</v>
      </c>
      <c r="C30" s="71">
        <f t="shared" si="17"/>
        <v>0</v>
      </c>
      <c r="D30" s="71">
        <f t="shared" si="9"/>
        <v>0</v>
      </c>
      <c r="E30" s="74">
        <f t="shared" si="10"/>
        <v>0</v>
      </c>
      <c r="F30" s="71" t="str">
        <f t="shared" si="11"/>
        <v/>
      </c>
      <c r="G30" s="71" t="str">
        <f t="shared" si="12"/>
        <v/>
      </c>
      <c r="H30" s="71" t="str">
        <f t="shared" si="6"/>
        <v/>
      </c>
      <c r="I30" s="74" t="b">
        <f t="shared" si="13"/>
        <v>0</v>
      </c>
      <c r="J30" s="161" t="str">
        <f t="shared" si="28"/>
        <v/>
      </c>
      <c r="K30" s="271" t="str">
        <f t="shared" si="29"/>
        <v/>
      </c>
      <c r="L30" s="272"/>
      <c r="M30" s="272"/>
      <c r="N30" s="272"/>
      <c r="O30" s="272"/>
      <c r="P30" s="272"/>
      <c r="Q30" s="272"/>
      <c r="R30" s="273"/>
      <c r="S30" s="162" t="str">
        <f t="shared" si="30"/>
        <v/>
      </c>
      <c r="T30" s="164"/>
      <c r="AB30" s="24"/>
      <c r="BC30" s="66"/>
      <c r="BK30" s="67" t="str">
        <f t="shared" si="3"/>
        <v/>
      </c>
      <c r="BL30" s="54">
        <v>26</v>
      </c>
      <c r="BM30" s="54">
        <v>59</v>
      </c>
      <c r="BN30" s="54" t="s">
        <v>1306</v>
      </c>
      <c r="BO30" s="72" t="s">
        <v>143</v>
      </c>
      <c r="BP30" s="72" t="s">
        <v>135</v>
      </c>
      <c r="BQ30" s="67" t="str">
        <f>IFERROR(VLOOKUP(BN30,$K$9:$T$21,10,0),"")</f>
        <v/>
      </c>
      <c r="BR30" s="69" t="str">
        <f>IFERROR(IF(VLOOKUP($D$1,ورقة4!$A$3:$BD$9000,MATCH(BM30,ورقة4!$A$2:$BD$2,0),0)=0,"",VLOOKUP($D$1,ورقة4!$A$3:$BD$9000,MATCH(BM30,ورقة4!$A$2:$BD$2,0),0)),"")</f>
        <v/>
      </c>
      <c r="BS30" s="64" t="str">
        <f t="shared" ref="BS30:BS34" si="32">IF(BR30="م",BL30,"")</f>
        <v/>
      </c>
      <c r="BT30" s="67" t="str">
        <f t="shared" ref="BT30:BT34" si="33">IF(BR30="","",BL30)</f>
        <v/>
      </c>
      <c r="BV30" t="s">
        <v>1354</v>
      </c>
      <c r="BW30" s="135">
        <v>169</v>
      </c>
      <c r="BX30" s="67"/>
      <c r="BY30" s="67"/>
    </row>
    <row r="31" spans="1:79" ht="25.2" customHeight="1" thickTop="1" thickBot="1" x14ac:dyDescent="0.3">
      <c r="A31" s="71" t="e">
        <f>IF(VLOOKUP($D$1,ورقة2!$A$2:$AE$9000,27,0)="م",5,"")</f>
        <v>#N/A</v>
      </c>
      <c r="C31" s="71">
        <f t="shared" si="17"/>
        <v>0</v>
      </c>
      <c r="D31" s="71">
        <f t="shared" si="9"/>
        <v>0</v>
      </c>
      <c r="E31" s="74">
        <f t="shared" si="10"/>
        <v>0</v>
      </c>
      <c r="F31" s="71" t="str">
        <f t="shared" si="11"/>
        <v/>
      </c>
      <c r="G31" s="71" t="str">
        <f t="shared" si="12"/>
        <v/>
      </c>
      <c r="H31" s="71" t="str">
        <f t="shared" si="6"/>
        <v/>
      </c>
      <c r="I31" s="74" t="b">
        <f t="shared" si="13"/>
        <v>0</v>
      </c>
      <c r="J31" s="161" t="str">
        <f t="shared" si="28"/>
        <v/>
      </c>
      <c r="K31" s="271" t="str">
        <f t="shared" si="29"/>
        <v/>
      </c>
      <c r="L31" s="272"/>
      <c r="M31" s="272"/>
      <c r="N31" s="272"/>
      <c r="O31" s="272"/>
      <c r="P31" s="272"/>
      <c r="Q31" s="272"/>
      <c r="R31" s="273"/>
      <c r="S31" s="162" t="str">
        <f t="shared" si="30"/>
        <v/>
      </c>
      <c r="T31" s="164"/>
      <c r="AB31" s="24"/>
      <c r="BC31" s="66"/>
      <c r="BK31" s="67" t="str">
        <f t="shared" si="3"/>
        <v/>
      </c>
      <c r="BL31" s="139">
        <v>27</v>
      </c>
      <c r="BM31" s="54">
        <v>60</v>
      </c>
      <c r="BN31" s="67" t="s">
        <v>1307</v>
      </c>
      <c r="BQ31" s="67"/>
      <c r="BR31" s="69" t="str">
        <f>IFERROR(IF(VLOOKUP($D$1,ورقة4!$A$3:$BD$9000,MATCH(BM31,ورقة4!$A$2:$BD$2,0),0)=0,"",VLOOKUP($D$1,ورقة4!$A$3:$BD$9000,MATCH(BM31,ورقة4!$A$2:$BD$2,0),0)),"")</f>
        <v/>
      </c>
      <c r="BS31" s="64" t="str">
        <f t="shared" si="32"/>
        <v/>
      </c>
      <c r="BT31" s="67" t="str">
        <f t="shared" si="33"/>
        <v/>
      </c>
      <c r="BV31" t="s">
        <v>1355</v>
      </c>
      <c r="BW31" s="135">
        <v>170</v>
      </c>
      <c r="BX31" s="67"/>
      <c r="BY31" s="67"/>
    </row>
    <row r="32" spans="1:79" ht="25.2" customHeight="1" thickTop="1" thickBot="1" x14ac:dyDescent="0.3">
      <c r="A32" s="71" t="e">
        <f>IF(VLOOKUP($D$1,ورقة2!$A$2:$AE$9000,28,0)="م",6,"")</f>
        <v>#N/A</v>
      </c>
      <c r="C32" s="71">
        <f t="shared" si="17"/>
        <v>0</v>
      </c>
      <c r="D32" s="71">
        <f t="shared" si="9"/>
        <v>0</v>
      </c>
      <c r="E32" s="74">
        <f t="shared" si="10"/>
        <v>0</v>
      </c>
      <c r="F32" s="71" t="str">
        <f t="shared" si="11"/>
        <v/>
      </c>
      <c r="G32" s="71" t="str">
        <f t="shared" si="12"/>
        <v/>
      </c>
      <c r="H32" s="71" t="str">
        <f t="shared" si="6"/>
        <v/>
      </c>
      <c r="I32" s="74" t="b">
        <f t="shared" si="13"/>
        <v>0</v>
      </c>
      <c r="J32" s="161" t="str">
        <f t="shared" ref="J32" si="34">IF(IFERROR(VLOOKUP(H32,$BL$4:$BN$63,2,0),"")=0,"",IFERROR(VLOOKUP(H32,$BL$4:$BN$63,2,0),""))</f>
        <v/>
      </c>
      <c r="K32" s="271" t="str">
        <f t="shared" ref="K32" si="35">IFERROR(VLOOKUP(H32,$BL$4:$BN$63,3,0),"")</f>
        <v/>
      </c>
      <c r="L32" s="272"/>
      <c r="M32" s="272"/>
      <c r="N32" s="272"/>
      <c r="O32" s="272"/>
      <c r="P32" s="272"/>
      <c r="Q32" s="272"/>
      <c r="R32" s="273"/>
      <c r="S32" s="162" t="str">
        <f t="shared" ref="S32" si="36">IFERROR(VLOOKUP(J32,BM27:BS84,6,0),"")</f>
        <v/>
      </c>
      <c r="T32" s="164"/>
      <c r="BC32" s="66"/>
      <c r="BK32" s="67" t="str">
        <f t="shared" si="3"/>
        <v/>
      </c>
      <c r="BL32" s="54">
        <v>28</v>
      </c>
      <c r="BM32" s="54">
        <v>61</v>
      </c>
      <c r="BN32" s="54" t="s">
        <v>1308</v>
      </c>
      <c r="BO32" s="72" t="s">
        <v>150</v>
      </c>
      <c r="BP32" s="72" t="s">
        <v>121</v>
      </c>
      <c r="BQ32" s="67" t="str">
        <f>IFERROR(VLOOKUP(BN32,$K$9:$T$21,10,0),"")</f>
        <v/>
      </c>
      <c r="BR32" s="69" t="str">
        <f>IFERROR(IF(VLOOKUP($D$1,ورقة4!$A$3:$BD$9000,MATCH(BM32,ورقة4!$A$2:$BD$2,0),0)=0,"",VLOOKUP($D$1,ورقة4!$A$3:$BD$9000,MATCH(BM32,ورقة4!$A$2:$BD$2,0),0)),"")</f>
        <v/>
      </c>
      <c r="BS32" s="64" t="str">
        <f t="shared" si="32"/>
        <v/>
      </c>
      <c r="BT32" s="67" t="str">
        <f t="shared" si="33"/>
        <v/>
      </c>
      <c r="BV32" t="s">
        <v>1356</v>
      </c>
      <c r="BW32" s="135">
        <v>174</v>
      </c>
      <c r="BX32" s="67"/>
      <c r="BY32" s="67"/>
    </row>
    <row r="33" spans="1:77" ht="25.2" customHeight="1" thickTop="1" thickBot="1" x14ac:dyDescent="0.3">
      <c r="A33" s="71" t="e">
        <f>IF(VLOOKUP($D$1,ورقة2!$A$2:$AE$9000,29,0)="م",7,"")</f>
        <v>#N/A</v>
      </c>
      <c r="C33" s="71">
        <f t="shared" si="17"/>
        <v>0</v>
      </c>
      <c r="D33" s="71">
        <f t="shared" si="9"/>
        <v>0</v>
      </c>
      <c r="E33" s="74">
        <f t="shared" si="10"/>
        <v>0</v>
      </c>
      <c r="F33" s="71" t="str">
        <f t="shared" si="11"/>
        <v/>
      </c>
      <c r="G33" s="71" t="str">
        <f t="shared" si="12"/>
        <v/>
      </c>
      <c r="H33" s="71" t="str">
        <f t="shared" si="6"/>
        <v/>
      </c>
      <c r="I33" s="74" t="b">
        <f t="shared" si="13"/>
        <v>0</v>
      </c>
      <c r="J33" s="161" t="str">
        <f t="shared" ref="J33" si="37">IF(IFERROR(VLOOKUP(H33,$BL$4:$BN$63,2,0),"")=0,"",IFERROR(VLOOKUP(H33,$BL$4:$BN$63,2,0),""))</f>
        <v/>
      </c>
      <c r="K33" s="271" t="str">
        <f t="shared" ref="K33" si="38">IFERROR(VLOOKUP(H33,$BL$4:$BN$63,3,0),"")</f>
        <v/>
      </c>
      <c r="L33" s="272"/>
      <c r="M33" s="272"/>
      <c r="N33" s="272"/>
      <c r="O33" s="272"/>
      <c r="P33" s="272"/>
      <c r="Q33" s="272"/>
      <c r="R33" s="273"/>
      <c r="S33" s="162" t="str">
        <f t="shared" ref="S33" si="39">IFERROR(VLOOKUP(J33,BM28:BS85,6,0),"")</f>
        <v/>
      </c>
      <c r="T33" s="164"/>
      <c r="BC33" s="66"/>
      <c r="BK33" s="67" t="str">
        <f t="shared" si="3"/>
        <v/>
      </c>
      <c r="BL33" s="139">
        <v>29</v>
      </c>
      <c r="BM33" s="54">
        <v>62</v>
      </c>
      <c r="BN33" s="54" t="s">
        <v>1297</v>
      </c>
      <c r="BO33" s="72" t="s">
        <v>150</v>
      </c>
      <c r="BP33" s="72" t="s">
        <v>121</v>
      </c>
      <c r="BQ33" s="67" t="str">
        <f>IFERROR(VLOOKUP(BN33,$K$9:$T$21,10,0),"")</f>
        <v/>
      </c>
      <c r="BR33" s="69" t="str">
        <f>IFERROR(IF(VLOOKUP($D$1,ورقة4!$A$3:$BD$9000,MATCH(BM33,ورقة4!$A$2:$BD$2,0),0)=0,"",VLOOKUP($D$1,ورقة4!$A$3:$BD$9000,MATCH(BM33,ورقة4!$A$2:$BD$2,0),0)),"")</f>
        <v/>
      </c>
      <c r="BS33" s="64" t="str">
        <f t="shared" si="32"/>
        <v/>
      </c>
      <c r="BT33" s="67" t="str">
        <f t="shared" si="33"/>
        <v/>
      </c>
      <c r="BV33" t="s">
        <v>1357</v>
      </c>
      <c r="BW33" s="135">
        <v>175</v>
      </c>
      <c r="BX33" s="67"/>
      <c r="BY33" s="67"/>
    </row>
    <row r="34" spans="1:77" ht="25.2" customHeight="1" thickTop="1" thickBot="1" x14ac:dyDescent="0.3">
      <c r="A34" s="71" t="e">
        <f>IF(VLOOKUP($D$1,ورقة2!$A$2:$AE$9000,30,0)="م",8,"")</f>
        <v>#N/A</v>
      </c>
      <c r="C34" s="71">
        <f t="shared" si="17"/>
        <v>0</v>
      </c>
      <c r="D34" s="71">
        <f t="shared" si="9"/>
        <v>0</v>
      </c>
      <c r="E34" s="74">
        <f t="shared" si="10"/>
        <v>0</v>
      </c>
      <c r="F34" s="71" t="str">
        <f t="shared" si="11"/>
        <v/>
      </c>
      <c r="G34" s="71" t="str">
        <f t="shared" ref="G34" si="40">IFERROR(SMALL($BT$5:$BT$63,BL30),"")</f>
        <v/>
      </c>
      <c r="H34" s="71" t="str">
        <f t="shared" ref="H34" si="41">G34</f>
        <v/>
      </c>
      <c r="I34" s="74" t="b">
        <f t="shared" si="13"/>
        <v>0</v>
      </c>
      <c r="J34" s="157" t="str">
        <f t="shared" ref="J34" si="42">IF(IFERROR(VLOOKUP(H34,$BL$4:$BN$63,2,0),"")=0,"",IFERROR(VLOOKUP(H34,$BL$4:$BN$63,2,0),""))</f>
        <v/>
      </c>
      <c r="K34" s="321" t="str">
        <f t="shared" ref="K34" si="43">IFERROR(VLOOKUP(H34,$BL$4:$BN$63,3,0),"")</f>
        <v/>
      </c>
      <c r="L34" s="322"/>
      <c r="M34" s="322"/>
      <c r="N34" s="322"/>
      <c r="O34" s="322"/>
      <c r="P34" s="322"/>
      <c r="Q34" s="322"/>
      <c r="R34" s="323"/>
      <c r="S34" s="158" t="str">
        <f t="shared" ref="S34" si="44">IFERROR(VLOOKUP(J34,BM29:BS86,6,0),"")</f>
        <v/>
      </c>
      <c r="T34" s="159"/>
      <c r="BC34" s="66"/>
      <c r="BK34" s="67" t="str">
        <f t="shared" si="3"/>
        <v/>
      </c>
      <c r="BL34" s="54">
        <v>30</v>
      </c>
      <c r="BM34" s="54" t="str">
        <f>IF(U11&lt;&gt;0,U11,"a4")</f>
        <v>a4</v>
      </c>
      <c r="BN34" s="54" t="str">
        <f>V11</f>
        <v>اختر اسم المقرر الاختياري من السنة الثانية</v>
      </c>
      <c r="BO34" s="72" t="s">
        <v>150</v>
      </c>
      <c r="BP34" s="72" t="s">
        <v>121</v>
      </c>
      <c r="BQ34" s="67" t="str">
        <f>IFERROR(VLOOKUP(BN34,$K$9:$T$21,10,0),"")</f>
        <v/>
      </c>
      <c r="BR34" s="69" t="str">
        <f>IFERROR(IF(VLOOKUP($D$1,ورقة4!$A$3:$BD$9000,MATCH(BM34,ورقة4!$A$2:$BD$2,0),0)=0,"",VLOOKUP($D$1,ورقة4!$A$3:$BD$9000,MATCH(BM34,ورقة4!$A$2:$BD$2,0),0)),"")</f>
        <v/>
      </c>
      <c r="BS34" s="64" t="str">
        <f t="shared" si="32"/>
        <v/>
      </c>
      <c r="BT34" s="67" t="str">
        <f t="shared" si="33"/>
        <v/>
      </c>
      <c r="BV34" t="s">
        <v>1358</v>
      </c>
      <c r="BW34" s="135">
        <v>177</v>
      </c>
      <c r="BX34" s="67"/>
      <c r="BY34" s="67"/>
    </row>
    <row r="35" spans="1:77" ht="25.2" customHeight="1" thickTop="1" thickBot="1" x14ac:dyDescent="0.3">
      <c r="A35" s="71" t="e">
        <f>IF(VLOOKUP($D$1,ورقة2!$A$2:$AE$9000,31,0)="م",9,"")</f>
        <v>#N/A</v>
      </c>
      <c r="C35" s="71" t="e">
        <f>C34+D35</f>
        <v>#N/A</v>
      </c>
      <c r="D35" s="71" t="e">
        <f>IF(E35&gt;0,1,0)</f>
        <v>#N/A</v>
      </c>
      <c r="E35" s="74" t="e">
        <f>IF(I35&lt;&gt;$B$11,I35,0)</f>
        <v>#N/A</v>
      </c>
      <c r="F35" s="71" t="e">
        <f>IF(AND(T35=1,OR(S35="ج",S35="ر1",S35="ر2",S35="A")),H35,"")</f>
        <v>#N/A</v>
      </c>
      <c r="G35" s="71" t="e">
        <f>J35</f>
        <v>#N/A</v>
      </c>
      <c r="H35" s="71" t="e">
        <f>G35</f>
        <v>#N/A</v>
      </c>
      <c r="I35" s="74" t="e">
        <f>IF(AND(S35="A",T35=1),35000,IF(OR(S35="ج",S35="ر1",S35="ر2"),IF(T35=1,IF($D$5=$AO$7,0,IF(OR($D$5=$AO$1,$D$5=$AO$2,$D$5=$AO$5,$D$5=$AO$8),IF(S35="ج",8000,IF(S35="ر1",12000,IF(S35="ر2",16000,""))),IF(OR($D$5=$AO$3,$D$5=$AO$6),IF(S35="ج",5000,IF(S35="ر1",7500,IF(S35="ر2",10000,""))),IF($D$5=$AO$4,500,IF(S35="ج",10000,IF(S35="ر1",15000,IF(S35="ر2",20000,""))))))))))</f>
        <v>#N/A</v>
      </c>
      <c r="J35" s="148" t="e">
        <f>IF(OR(D2="الرابعة",D2="الرابعة حديث"),"",IF(OR(F37&gt;G37,F37&gt;5,V17=""),"",VLOOKUP(V17,BF1:BG7,2,0)))</f>
        <v>#N/A</v>
      </c>
      <c r="K35" s="313" t="e">
        <f>IF(J35="","",V17)</f>
        <v>#N/A</v>
      </c>
      <c r="L35" s="313"/>
      <c r="M35" s="313"/>
      <c r="N35" s="313"/>
      <c r="O35" s="313"/>
      <c r="P35" s="313"/>
      <c r="Q35" s="313"/>
      <c r="R35" s="313"/>
      <c r="S35" s="149" t="e">
        <f>IF(K35="","",IF(S10="A","A","ج"))</f>
        <v>#N/A</v>
      </c>
      <c r="T35" s="149" t="e">
        <f>IF(S35="","",1)</f>
        <v>#N/A</v>
      </c>
      <c r="BC35" s="66"/>
      <c r="BK35" s="67" t="str">
        <f t="shared" si="3"/>
        <v/>
      </c>
      <c r="BL35" s="139">
        <v>31</v>
      </c>
      <c r="BM35" s="140"/>
      <c r="BN35" s="140" t="s">
        <v>149</v>
      </c>
      <c r="BO35" s="72" t="s">
        <v>150</v>
      </c>
      <c r="BP35" s="72" t="s">
        <v>121</v>
      </c>
      <c r="BQ35" s="67" t="str">
        <f>IFERROR(VLOOKUP(BN35,$K$9:$T$21,10,0),"")</f>
        <v/>
      </c>
      <c r="BR35" s="69" t="str">
        <f>IFERROR(IF(VLOOKUP($D$1,ورقة4!$A$3:$BD$9000,MATCH(BM35,ورقة4!$A$2:$BD$2,0),0)=0,"",VLOOKUP($D$1,ورقة4!$A$3:$BD$9000,MATCH(BM35,ورقة4!$A$2:$BD$2,0),0)),"")</f>
        <v/>
      </c>
      <c r="BS35" s="67" t="str">
        <f>IF(AND(BS36="",BS37="",BS38="",BS39="",BS40="",BS41=""),"",BL35)</f>
        <v/>
      </c>
      <c r="BT35" s="67" t="str">
        <f>IF(AND(BT36="",BT37="",BT38="",BT39="",BT40="",BT41=""),"",BL35)</f>
        <v/>
      </c>
      <c r="BV35" t="s">
        <v>1359</v>
      </c>
      <c r="BW35" s="135">
        <v>178</v>
      </c>
      <c r="BX35" s="67"/>
      <c r="BY35" s="67"/>
    </row>
    <row r="36" spans="1:77" ht="25.2" customHeight="1" thickTop="1" thickBot="1" x14ac:dyDescent="0.35">
      <c r="A36" s="71" t="e">
        <f>IF(VLOOKUP($D$1,ورقة2!$A$2:$AF$9000,32,0)="م",10,"")</f>
        <v>#N/A</v>
      </c>
      <c r="B36" s="28"/>
      <c r="C36" s="28"/>
      <c r="D36" s="28"/>
      <c r="E36" s="28"/>
      <c r="F36" s="28"/>
      <c r="G36" s="28"/>
      <c r="H36" s="28"/>
      <c r="I36" s="28"/>
      <c r="J36" s="152"/>
      <c r="K36" s="152"/>
      <c r="L36" s="152"/>
      <c r="M36" s="152"/>
      <c r="N36" s="152"/>
      <c r="O36" s="152"/>
      <c r="P36" s="152"/>
      <c r="Q36" s="152"/>
      <c r="R36" s="149"/>
      <c r="S36" s="149"/>
      <c r="T36" s="149"/>
      <c r="BC36" s="66"/>
      <c r="BK36" s="67" t="str">
        <f t="shared" si="3"/>
        <v/>
      </c>
      <c r="BL36" s="54">
        <v>32</v>
      </c>
      <c r="BM36" s="54">
        <v>63</v>
      </c>
      <c r="BN36" s="54" t="s">
        <v>1309</v>
      </c>
      <c r="BO36" s="72" t="s">
        <v>150</v>
      </c>
      <c r="BP36" s="72" t="s">
        <v>121</v>
      </c>
      <c r="BQ36" s="67" t="str">
        <f>IFERROR(VLOOKUP(BN36,$K$9:$T$21,10,0),"")</f>
        <v/>
      </c>
      <c r="BR36" s="69" t="str">
        <f>IFERROR(IF(VLOOKUP($D$1,ورقة4!$A$3:$BD$9000,MATCH(BM36,ورقة4!$A$2:$BD$2,0),0)=0,"",VLOOKUP($D$1,ورقة4!$A$3:$BD$9000,MATCH(BM36,ورقة4!$A$2:$BD$2,0),0)),"")</f>
        <v/>
      </c>
      <c r="BS36" s="64" t="str">
        <f>IF(BR36="م",BL36,"")</f>
        <v/>
      </c>
      <c r="BT36" s="67" t="str">
        <f t="shared" si="31"/>
        <v/>
      </c>
      <c r="BV36" s="72" t="s">
        <v>5839</v>
      </c>
      <c r="BW36" s="72">
        <v>179</v>
      </c>
      <c r="BX36" s="67"/>
      <c r="BY36" s="67"/>
    </row>
    <row r="37" spans="1:77" ht="25.2" customHeight="1" thickTop="1" thickBot="1" x14ac:dyDescent="0.35">
      <c r="B37" s="28"/>
      <c r="C37" s="28"/>
      <c r="D37" s="28"/>
      <c r="E37" s="28"/>
      <c r="F37" s="28">
        <f>COUNT(J10:J34)</f>
        <v>0</v>
      </c>
      <c r="G37" s="28">
        <f>SUMIF(J10:J34,"&gt;0",T10:T34)</f>
        <v>0</v>
      </c>
      <c r="H37" s="28"/>
      <c r="I37" s="28"/>
      <c r="J37" s="152"/>
      <c r="K37" s="152"/>
      <c r="L37" s="152"/>
      <c r="M37" s="152"/>
      <c r="N37" s="152"/>
      <c r="O37" s="152"/>
      <c r="P37" s="152"/>
      <c r="Q37" s="152"/>
      <c r="R37" s="149"/>
      <c r="S37" s="149"/>
      <c r="T37" s="149"/>
      <c r="BC37" s="66"/>
      <c r="BK37" s="67" t="str">
        <f t="shared" si="3"/>
        <v/>
      </c>
      <c r="BL37" s="139">
        <v>33</v>
      </c>
      <c r="BM37" s="54">
        <v>64</v>
      </c>
      <c r="BN37" s="67" t="s">
        <v>1310</v>
      </c>
      <c r="BQ37" s="67"/>
      <c r="BR37" s="69" t="str">
        <f>IFERROR(IF(VLOOKUP($D$1,ورقة4!$A$3:$BD$9000,MATCH(BM37,ورقة4!$A$2:$BD$2,0),0)=0,"",VLOOKUP($D$1,ورقة4!$A$3:$BD$9000,MATCH(BM37,ورقة4!$A$2:$BD$2,0),0)),"")</f>
        <v/>
      </c>
      <c r="BS37" s="64" t="str">
        <f t="shared" ref="BS37:BS41" si="45">IF(BR37="م",BL37,"")</f>
        <v/>
      </c>
      <c r="BT37" s="67" t="str">
        <f t="shared" ref="BT37:BT41" si="46">IF(BR37="","",BL37)</f>
        <v/>
      </c>
      <c r="BX37" s="67"/>
      <c r="BY37" s="67"/>
    </row>
    <row r="38" spans="1:77" ht="25.2" customHeight="1" thickTop="1" thickBot="1" x14ac:dyDescent="0.3">
      <c r="A38" s="70"/>
      <c r="B38" s="70"/>
      <c r="C38" s="55"/>
      <c r="D38" s="56"/>
      <c r="E38" s="56"/>
      <c r="F38" s="56"/>
      <c r="G38" s="56"/>
      <c r="H38" s="70"/>
      <c r="I38" s="70"/>
      <c r="J38" s="148"/>
      <c r="K38" s="149"/>
      <c r="L38" s="150"/>
      <c r="M38" s="151"/>
      <c r="N38" s="151"/>
      <c r="O38" s="151"/>
      <c r="P38" s="149"/>
      <c r="Q38" s="149"/>
      <c r="R38" s="149"/>
      <c r="S38" s="149"/>
      <c r="T38" s="149"/>
      <c r="BC38" s="66"/>
      <c r="BK38" s="67" t="str">
        <f t="shared" si="3"/>
        <v/>
      </c>
      <c r="BL38" s="54">
        <v>34</v>
      </c>
      <c r="BM38" s="54">
        <v>65</v>
      </c>
      <c r="BN38" s="54" t="s">
        <v>1311</v>
      </c>
      <c r="BO38" s="72" t="s">
        <v>150</v>
      </c>
      <c r="BP38" s="72" t="s">
        <v>135</v>
      </c>
      <c r="BQ38" s="67" t="str">
        <f>IFERROR(VLOOKUP(BN38,$K$9:$T$21,10,0),"")</f>
        <v/>
      </c>
      <c r="BR38" s="69" t="str">
        <f>IFERROR(IF(VLOOKUP($D$1,ورقة4!$A$3:$BD$9000,MATCH(BM38,ورقة4!$A$2:$BD$2,0),0)=0,"",VLOOKUP($D$1,ورقة4!$A$3:$BD$9000,MATCH(BM38,ورقة4!$A$2:$BD$2,0),0)),"")</f>
        <v/>
      </c>
      <c r="BS38" s="64" t="str">
        <f t="shared" si="45"/>
        <v/>
      </c>
      <c r="BT38" s="67" t="str">
        <f t="shared" si="46"/>
        <v/>
      </c>
      <c r="BX38" s="67"/>
      <c r="BY38" s="67"/>
    </row>
    <row r="39" spans="1:77" ht="25.2" customHeight="1" thickTop="1" thickBot="1" x14ac:dyDescent="0.3">
      <c r="A39" s="70"/>
      <c r="B39" s="70"/>
      <c r="C39" s="55"/>
      <c r="D39" s="56"/>
      <c r="E39" s="56"/>
      <c r="F39" s="56"/>
      <c r="G39" s="56"/>
      <c r="H39" s="70"/>
      <c r="I39" s="70"/>
      <c r="J39" s="148"/>
      <c r="K39" s="149"/>
      <c r="L39" s="150"/>
      <c r="M39" s="151"/>
      <c r="N39" s="151"/>
      <c r="O39" s="151"/>
      <c r="P39" s="149"/>
      <c r="Q39" s="149"/>
      <c r="R39" s="149"/>
      <c r="S39" s="149"/>
      <c r="T39" s="149"/>
      <c r="BC39" s="66"/>
      <c r="BK39" s="67" t="str">
        <f t="shared" si="3"/>
        <v/>
      </c>
      <c r="BL39" s="139">
        <v>35</v>
      </c>
      <c r="BM39" s="54">
        <v>66</v>
      </c>
      <c r="BN39" s="54" t="s">
        <v>1312</v>
      </c>
      <c r="BO39" s="72" t="s">
        <v>150</v>
      </c>
      <c r="BP39" s="72" t="s">
        <v>135</v>
      </c>
      <c r="BQ39" s="67" t="str">
        <f>IFERROR(VLOOKUP(BN39,$K$9:$T$21,10,0),"")</f>
        <v/>
      </c>
      <c r="BR39" s="69" t="str">
        <f>IFERROR(IF(VLOOKUP($D$1,ورقة4!$A$3:$BD$9000,MATCH(BM39,ورقة4!$A$2:$BD$2,0),0)=0,"",VLOOKUP($D$1,ورقة4!$A$3:$BD$9000,MATCH(BM39,ورقة4!$A$2:$BD$2,0),0)),"")</f>
        <v/>
      </c>
      <c r="BS39" s="64" t="str">
        <f t="shared" si="45"/>
        <v/>
      </c>
      <c r="BT39" s="67" t="str">
        <f t="shared" si="46"/>
        <v/>
      </c>
      <c r="BU39" s="54"/>
      <c r="BV39" s="54"/>
      <c r="BX39" s="67"/>
      <c r="BY39" s="67"/>
    </row>
    <row r="40" spans="1:77" ht="25.2" customHeight="1" thickTop="1" thickBot="1" x14ac:dyDescent="0.3">
      <c r="A40" s="70"/>
      <c r="B40" s="70"/>
      <c r="C40" s="55"/>
      <c r="D40" s="56"/>
      <c r="E40" s="56"/>
      <c r="F40" s="56"/>
      <c r="G40" s="56"/>
      <c r="H40" s="70"/>
      <c r="I40" s="70"/>
      <c r="J40" s="35"/>
      <c r="L40" s="33"/>
      <c r="M40" s="34"/>
      <c r="N40" s="34"/>
      <c r="O40" s="34"/>
      <c r="BC40" s="66"/>
      <c r="BK40" s="67" t="str">
        <f t="shared" si="3"/>
        <v/>
      </c>
      <c r="BL40" s="54">
        <v>36</v>
      </c>
      <c r="BM40" s="54">
        <v>67</v>
      </c>
      <c r="BN40" s="54" t="s">
        <v>146</v>
      </c>
      <c r="BO40" s="72" t="s">
        <v>150</v>
      </c>
      <c r="BP40" s="72" t="s">
        <v>135</v>
      </c>
      <c r="BQ40" s="67" t="str">
        <f>IFERROR(VLOOKUP(BN40,$K$9:$T$21,10,0),"")</f>
        <v/>
      </c>
      <c r="BR40" s="69" t="str">
        <f>IFERROR(IF(VLOOKUP($D$1,ورقة4!$A$3:$BD$9000,MATCH(BM40,ورقة4!$A$2:$BD$2,0),0)=0,"",VLOOKUP($D$1,ورقة4!$A$3:$BD$9000,MATCH(BM40,ورقة4!$A$2:$BD$2,0),0)),"")</f>
        <v/>
      </c>
      <c r="BS40" s="64" t="str">
        <f t="shared" si="45"/>
        <v/>
      </c>
      <c r="BT40" s="67" t="str">
        <f t="shared" si="46"/>
        <v/>
      </c>
      <c r="BX40" s="67"/>
      <c r="BY40" s="67"/>
    </row>
    <row r="41" spans="1:77" ht="25.2" customHeight="1" thickTop="1" thickBot="1" x14ac:dyDescent="0.3">
      <c r="A41" s="70"/>
      <c r="B41" s="70"/>
      <c r="C41" s="55"/>
      <c r="D41" s="56"/>
      <c r="E41" s="56"/>
      <c r="F41" s="56"/>
      <c r="G41" s="56"/>
      <c r="H41" s="70"/>
      <c r="I41" s="70"/>
      <c r="J41" s="35"/>
      <c r="L41" s="33"/>
      <c r="M41" s="34"/>
      <c r="N41" s="34"/>
      <c r="O41" s="34"/>
      <c r="BC41" s="66"/>
      <c r="BK41" s="67" t="str">
        <f t="shared" si="3"/>
        <v/>
      </c>
      <c r="BL41" s="139">
        <v>37</v>
      </c>
      <c r="BM41" s="54">
        <v>68</v>
      </c>
      <c r="BN41" s="54" t="s">
        <v>1313</v>
      </c>
      <c r="BO41" s="72" t="s">
        <v>150</v>
      </c>
      <c r="BP41" s="72" t="s">
        <v>135</v>
      </c>
      <c r="BQ41" s="67" t="str">
        <f>IFERROR(VLOOKUP(BN41,$K$9:$T$21,10,0),"")</f>
        <v/>
      </c>
      <c r="BR41" s="69" t="str">
        <f>IFERROR(IF(VLOOKUP($D$1,ورقة4!$A$3:$BD$9000,MATCH(BM41,ورقة4!$A$2:$BD$2,0),0)=0,"",VLOOKUP($D$1,ورقة4!$A$3:$BD$9000,MATCH(BM41,ورقة4!$A$2:$BD$2,0),0)),"")</f>
        <v/>
      </c>
      <c r="BS41" s="64" t="str">
        <f t="shared" si="45"/>
        <v/>
      </c>
      <c r="BT41" s="67" t="str">
        <f t="shared" si="46"/>
        <v/>
      </c>
      <c r="BX41" s="67"/>
      <c r="BY41" s="67"/>
    </row>
    <row r="42" spans="1:77" ht="25.2" customHeight="1" thickTop="1" thickBot="1" x14ac:dyDescent="0.3">
      <c r="A42" s="70"/>
      <c r="B42" s="70"/>
      <c r="C42" s="55"/>
      <c r="D42" s="56"/>
      <c r="E42" s="56"/>
      <c r="F42" s="56"/>
      <c r="G42" s="56"/>
      <c r="H42" s="70"/>
      <c r="I42" s="70"/>
      <c r="J42" s="35"/>
      <c r="L42" s="33"/>
      <c r="M42" s="34"/>
      <c r="N42" s="34"/>
      <c r="O42" s="34"/>
      <c r="BC42" s="66"/>
      <c r="BK42" s="67" t="str">
        <f t="shared" si="3"/>
        <v/>
      </c>
      <c r="BL42" s="54">
        <v>38</v>
      </c>
      <c r="BM42" s="140"/>
      <c r="BN42" s="140" t="s">
        <v>151</v>
      </c>
      <c r="BO42" s="72" t="s">
        <v>150</v>
      </c>
      <c r="BP42" s="72" t="s">
        <v>135</v>
      </c>
      <c r="BQ42" s="67" t="str">
        <f>IFERROR(VLOOKUP(BN42,$K$9:$T$21,10,0),"")</f>
        <v/>
      </c>
      <c r="BR42" s="69" t="str">
        <f>IFERROR(IF(VLOOKUP($D$1,ورقة4!$A$3:$BD$9000,MATCH(BM42,ورقة4!$A$2:$BD$2,0),0)=0,"",VLOOKUP($D$1,ورقة4!$A$3:$BD$9000,MATCH(BM42,ورقة4!$A$2:$BD$2,0),0)),"")</f>
        <v/>
      </c>
      <c r="BS42" s="67" t="str">
        <f>IF(AND(BS43="",BS44="",BS45="",BS46="",BS47="",BS48=""),"",BL42)</f>
        <v/>
      </c>
      <c r="BT42" s="67" t="str">
        <f>IF(AND(BT43="",BT44="",BT45="",BT46="",BT47="",BT48=""),"",BL42)</f>
        <v/>
      </c>
      <c r="BX42" s="67"/>
      <c r="BY42" s="67"/>
    </row>
    <row r="43" spans="1:77" ht="25.2" customHeight="1" thickTop="1" thickBot="1" x14ac:dyDescent="0.3">
      <c r="A43" s="70"/>
      <c r="B43" s="70"/>
      <c r="C43" s="55"/>
      <c r="D43" s="56"/>
      <c r="E43" s="56"/>
      <c r="F43" s="56"/>
      <c r="G43" s="56"/>
      <c r="H43" s="70"/>
      <c r="I43" s="70"/>
      <c r="J43" s="35"/>
      <c r="L43" s="33"/>
      <c r="M43" s="34"/>
      <c r="N43" s="34"/>
      <c r="O43" s="34"/>
      <c r="BC43" s="66"/>
      <c r="BK43" s="67" t="str">
        <f>IF(BR44="م",BL44,"")</f>
        <v/>
      </c>
      <c r="BL43" s="139">
        <v>39</v>
      </c>
      <c r="BM43" s="72">
        <v>69</v>
      </c>
      <c r="BN43" s="67" t="s">
        <v>1314</v>
      </c>
      <c r="BR43" s="69" t="str">
        <f>IFERROR(IF(VLOOKUP($D$1,ورقة4!$A$3:$BD$9000,MATCH(BM43,ورقة4!$A$2:$BD$2,0),0)=0,"",VLOOKUP($D$1,ورقة4!$A$3:$BD$9000,MATCH(BM43,ورقة4!$A$2:$BD$2,0),0)),"")</f>
        <v/>
      </c>
      <c r="BS43" s="64" t="str">
        <f t="shared" ref="BS43" si="47">IF(BR43="م",BL43,"")</f>
        <v/>
      </c>
      <c r="BT43" s="67" t="str">
        <f t="shared" ref="BT43" si="48">IF(BR43="","",BL43)</f>
        <v/>
      </c>
      <c r="BY43" s="67"/>
    </row>
    <row r="44" spans="1:77" ht="25.2" customHeight="1" thickTop="1" thickBot="1" x14ac:dyDescent="0.3">
      <c r="A44" s="70"/>
      <c r="B44" s="56"/>
      <c r="C44" s="56"/>
      <c r="D44" s="56"/>
      <c r="E44" s="57"/>
      <c r="F44" s="70"/>
      <c r="G44" s="70"/>
      <c r="H44" s="58"/>
      <c r="I44" s="58"/>
      <c r="J44" s="24"/>
      <c r="K44" s="24"/>
      <c r="L44" s="36"/>
      <c r="M44" s="36"/>
      <c r="N44" s="37"/>
      <c r="O44" s="37"/>
      <c r="P44" s="37"/>
      <c r="Q44" s="37"/>
      <c r="BC44" s="66"/>
      <c r="BK44" s="67" t="str">
        <f>IF(BR45="م",BL45,"")</f>
        <v/>
      </c>
      <c r="BL44" s="54">
        <v>40</v>
      </c>
      <c r="BM44" s="54">
        <v>70</v>
      </c>
      <c r="BN44" s="54" t="s">
        <v>1315</v>
      </c>
      <c r="BQ44" s="67" t="str">
        <f>IFERROR(VLOOKUP(BN44,$K$9:$T$21,10,0),"")</f>
        <v/>
      </c>
      <c r="BR44" s="69" t="str">
        <f>IFERROR(IF(VLOOKUP($D$1,ورقة4!$A$3:$BD$9000,MATCH(BM44,ورقة4!$A$2:$BD$2,0),0)=0,"",VLOOKUP($D$1,ورقة4!$A$3:$BD$9000,MATCH(BM44,ورقة4!$A$2:$BD$2,0),0)),"")</f>
        <v/>
      </c>
      <c r="BS44" s="64" t="str">
        <f t="shared" ref="BS44:BS48" si="49">IF(BR44="م",BL44,"")</f>
        <v/>
      </c>
      <c r="BT44" s="67" t="str">
        <f t="shared" ref="BT44:BT48" si="50">IF(BR44="","",BL44)</f>
        <v/>
      </c>
      <c r="BY44" s="67"/>
    </row>
    <row r="45" spans="1:77" ht="25.2" customHeight="1" thickTop="1" thickBot="1" x14ac:dyDescent="0.3">
      <c r="A45" s="70"/>
      <c r="B45" s="59"/>
      <c r="C45" s="59"/>
      <c r="D45" s="56"/>
      <c r="E45" s="56"/>
      <c r="F45" s="56"/>
      <c r="G45" s="70"/>
      <c r="H45" s="58"/>
      <c r="I45" s="58"/>
      <c r="J45" s="24"/>
      <c r="K45" s="24"/>
      <c r="L45" s="36"/>
      <c r="M45" s="36"/>
      <c r="N45" s="37"/>
      <c r="O45" s="37"/>
      <c r="P45" s="37"/>
      <c r="Q45" s="37"/>
      <c r="BC45" s="66"/>
      <c r="BK45" s="67" t="str">
        <f>IF(BR46="م",BL46,"")</f>
        <v/>
      </c>
      <c r="BL45" s="139">
        <v>41</v>
      </c>
      <c r="BM45" s="54">
        <v>71</v>
      </c>
      <c r="BN45" s="54" t="s">
        <v>1316</v>
      </c>
      <c r="BQ45" s="67" t="str">
        <f>IFERROR(VLOOKUP(BN45,$K$9:$T$21,10,0),"")</f>
        <v/>
      </c>
      <c r="BR45" s="69" t="str">
        <f>IFERROR(IF(VLOOKUP($D$1,ورقة4!$A$3:$BD$9000,MATCH(BM45,ورقة4!$A$2:$BD$2,0),0)=0,"",VLOOKUP($D$1,ورقة4!$A$3:$BD$9000,MATCH(BM45,ورقة4!$A$2:$BD$2,0),0)),"")</f>
        <v/>
      </c>
      <c r="BS45" s="64" t="str">
        <f t="shared" si="49"/>
        <v/>
      </c>
      <c r="BT45" s="67" t="str">
        <f t="shared" si="50"/>
        <v/>
      </c>
      <c r="BY45" s="67"/>
    </row>
    <row r="46" spans="1:77" ht="25.2" customHeight="1" thickTop="1" thickBot="1" x14ac:dyDescent="0.3">
      <c r="A46" s="70"/>
      <c r="B46" s="60"/>
      <c r="C46" s="60"/>
      <c r="D46" s="60"/>
      <c r="E46" s="60"/>
      <c r="F46" s="60"/>
      <c r="G46" s="61"/>
      <c r="H46" s="59"/>
      <c r="I46" s="59"/>
      <c r="J46" s="38"/>
      <c r="K46" s="38"/>
      <c r="L46" s="34"/>
      <c r="M46" s="34"/>
      <c r="N46" s="37"/>
      <c r="O46" s="37"/>
      <c r="P46" s="37"/>
      <c r="Q46" s="37"/>
      <c r="BC46" s="66"/>
      <c r="BK46" s="67" t="str">
        <f>IF(BR47="م",BL47,"")</f>
        <v/>
      </c>
      <c r="BL46" s="54">
        <v>42</v>
      </c>
      <c r="BM46" s="54">
        <v>72</v>
      </c>
      <c r="BN46" s="54" t="s">
        <v>1317</v>
      </c>
      <c r="BQ46" s="67" t="str">
        <f>IFERROR(VLOOKUP(BN46,$K$9:$T$21,10,0),"")</f>
        <v/>
      </c>
      <c r="BR46" s="69" t="str">
        <f>IFERROR(IF(VLOOKUP($D$1,ورقة4!$A$3:$BD$9000,MATCH(BM46,ورقة4!$A$2:$BD$2,0),0)=0,"",VLOOKUP($D$1,ورقة4!$A$3:$BD$9000,MATCH(BM46,ورقة4!$A$2:$BD$2,0),0)),"")</f>
        <v/>
      </c>
      <c r="BS46" s="64" t="str">
        <f t="shared" si="49"/>
        <v/>
      </c>
      <c r="BT46" s="67" t="str">
        <f t="shared" si="50"/>
        <v/>
      </c>
      <c r="BU46" s="54"/>
      <c r="BV46" s="54"/>
      <c r="BY46" s="67"/>
    </row>
    <row r="47" spans="1:77" ht="25.2" customHeight="1" thickTop="1" thickBot="1" x14ac:dyDescent="0.3">
      <c r="A47" s="70"/>
      <c r="B47" s="56"/>
      <c r="C47" s="56"/>
      <c r="D47" s="56"/>
      <c r="E47" s="70"/>
      <c r="F47" s="70"/>
      <c r="G47" s="56"/>
      <c r="H47" s="56"/>
      <c r="I47" s="56"/>
      <c r="J47" s="34"/>
      <c r="K47" s="34"/>
      <c r="L47" s="34"/>
      <c r="M47" s="40"/>
      <c r="N47" s="37"/>
      <c r="O47" s="37"/>
      <c r="P47" s="37"/>
      <c r="Q47" s="37"/>
      <c r="BC47" s="66"/>
      <c r="BK47" s="67" t="str">
        <f>IF(BR48="م",BL48,"")</f>
        <v/>
      </c>
      <c r="BL47" s="139">
        <v>43</v>
      </c>
      <c r="BM47" s="54">
        <v>73</v>
      </c>
      <c r="BN47" s="54" t="s">
        <v>1297</v>
      </c>
      <c r="BQ47" s="67" t="str">
        <f>IFERROR(VLOOKUP(BN47,$K$9:$T$21,10,0),"")</f>
        <v/>
      </c>
      <c r="BR47" s="69" t="str">
        <f>IFERROR(IF(VLOOKUP($D$1,ورقة4!$A$3:$BD$9000,MATCH(BM47,ورقة4!$A$2:$BD$2,0),0)=0,"",VLOOKUP($D$1,ورقة4!$A$3:$BD$9000,MATCH(BM47,ورقة4!$A$2:$BD$2,0),0)),"")</f>
        <v/>
      </c>
      <c r="BS47" s="64" t="str">
        <f t="shared" si="49"/>
        <v/>
      </c>
      <c r="BT47" s="67" t="str">
        <f t="shared" si="50"/>
        <v/>
      </c>
      <c r="BY47" s="67"/>
    </row>
    <row r="48" spans="1:77" ht="25.2" customHeight="1" thickTop="1" thickBot="1" x14ac:dyDescent="0.3">
      <c r="A48" s="70"/>
      <c r="B48" s="59"/>
      <c r="C48" s="61"/>
      <c r="D48" s="61"/>
      <c r="E48" s="61"/>
      <c r="F48" s="61"/>
      <c r="G48" s="56"/>
      <c r="H48" s="56"/>
      <c r="I48" s="56"/>
      <c r="J48" s="34"/>
      <c r="K48" s="34"/>
      <c r="L48" s="34"/>
      <c r="M48" s="36"/>
      <c r="N48" s="36"/>
      <c r="O48" s="41"/>
      <c r="P48" s="41"/>
      <c r="Q48" s="41"/>
      <c r="BC48" s="66"/>
      <c r="BK48" s="67" t="str">
        <f>IF(BR50="م",BL50,"")</f>
        <v/>
      </c>
      <c r="BL48" s="54">
        <v>44</v>
      </c>
      <c r="BM48" s="54" t="str">
        <f>IF(U12&lt;&gt;0,U12,"a6")</f>
        <v>a6</v>
      </c>
      <c r="BN48" s="54" t="str">
        <f>V12</f>
        <v>اختر اسم المقرر الاختياري من السنة الثالثة</v>
      </c>
      <c r="BQ48" s="67" t="str">
        <f>IFERROR(VLOOKUP(BN48,$K$9:$T$21,10,0),"")</f>
        <v/>
      </c>
      <c r="BR48" s="69" t="str">
        <f>IFERROR(IF(VLOOKUP($D$1,ورقة4!$A$3:$BD$9000,MATCH(BM48,ورقة4!$A$2:$BD$2,0),0)=0,"",VLOOKUP($D$1,ورقة4!$A$3:$BD$9000,MATCH(BM48,ورقة4!$A$2:$BD$2,0),0)),"")</f>
        <v/>
      </c>
      <c r="BS48" s="64" t="str">
        <f t="shared" si="49"/>
        <v/>
      </c>
      <c r="BT48" s="67" t="str">
        <f t="shared" si="50"/>
        <v/>
      </c>
      <c r="BY48" s="67"/>
    </row>
    <row r="49" spans="1:77" ht="25.2" customHeight="1" thickTop="1" thickBot="1" x14ac:dyDescent="0.3">
      <c r="A49">
        <v>1</v>
      </c>
      <c r="B49" t="s">
        <v>152</v>
      </c>
      <c r="C49" s="70"/>
      <c r="D49" s="70"/>
      <c r="E49" s="70"/>
      <c r="F49" s="70"/>
      <c r="G49" s="70"/>
      <c r="H49" s="70"/>
      <c r="I49" s="70"/>
      <c r="BC49" s="66"/>
      <c r="BK49" s="67" t="str">
        <f>IF(BR51="م",BL51,"")</f>
        <v/>
      </c>
      <c r="BL49" s="139">
        <v>45</v>
      </c>
      <c r="BM49" s="141"/>
      <c r="BN49" s="139" t="s">
        <v>1318</v>
      </c>
      <c r="BR49" s="69" t="str">
        <f>IFERROR(IF(VLOOKUP($D$1,ورقة4!$A$3:$BD$9000,MATCH(BM49,ورقة4!$A$2:$BD$2,0),0)=0,"",VLOOKUP($D$1,ورقة4!$A$3:$BD$9000,MATCH(BM49,ورقة4!$A$2:$BD$2,0),0)),"")</f>
        <v/>
      </c>
      <c r="BS49" s="67" t="str">
        <f>IF(AND(BS50="",BS51="",BS52="",BS53="",BS54="",BS55=""),"",BL49)</f>
        <v/>
      </c>
      <c r="BT49" s="67" t="str">
        <f>IF(AND(BT50="",BT51="",BT52="",BT53="",BT54="",BT55=""),"",BL49)</f>
        <v/>
      </c>
      <c r="BY49" s="67"/>
    </row>
    <row r="50" spans="1:77" ht="25.2" customHeight="1" thickTop="1" thickBot="1" x14ac:dyDescent="0.3">
      <c r="A50">
        <v>2</v>
      </c>
      <c r="B50" t="s">
        <v>154</v>
      </c>
      <c r="C50" s="62"/>
      <c r="D50" s="62"/>
      <c r="E50" s="62"/>
      <c r="F50" s="62"/>
      <c r="G50" s="62"/>
      <c r="H50" s="62"/>
      <c r="I50" s="62"/>
      <c r="J50" s="42"/>
      <c r="K50" s="42"/>
      <c r="L50" s="42"/>
      <c r="M50" s="42"/>
      <c r="N50" s="42"/>
      <c r="O50" s="42"/>
      <c r="P50" s="42"/>
      <c r="Q50" s="42"/>
      <c r="BC50" s="66"/>
      <c r="BK50" s="67" t="str">
        <f>IF(BR52="م",BL52,"")</f>
        <v/>
      </c>
      <c r="BL50" s="54">
        <v>46</v>
      </c>
      <c r="BM50" s="54">
        <v>74</v>
      </c>
      <c r="BN50" s="54" t="s">
        <v>1319</v>
      </c>
      <c r="BQ50" s="67" t="str">
        <f>IFERROR(VLOOKUP(BN50,$K$9:$T$21,10,0),"")</f>
        <v/>
      </c>
      <c r="BR50" s="69" t="str">
        <f>IFERROR(IF(VLOOKUP($D$1,ورقة4!$A$3:$BD$9000,MATCH(BM50,ورقة4!$A$2:$BD$2,0),0)=0,"",VLOOKUP($D$1,ورقة4!$A$3:$BD$9000,MATCH(BM50,ورقة4!$A$2:$BD$2,0),0)),"")</f>
        <v/>
      </c>
      <c r="BS50" s="64" t="str">
        <f t="shared" ref="BS50" si="51">IF(BR50="م",BL50,"")</f>
        <v/>
      </c>
      <c r="BT50" s="67" t="str">
        <f t="shared" ref="BT50" si="52">IF(BR50="","",BL50)</f>
        <v/>
      </c>
      <c r="BY50" s="67"/>
    </row>
    <row r="51" spans="1:77" ht="25.2" customHeight="1" thickTop="1" thickBot="1" x14ac:dyDescent="0.3">
      <c r="A51">
        <v>3</v>
      </c>
      <c r="B51" t="s">
        <v>155</v>
      </c>
      <c r="C51" s="62"/>
      <c r="D51" s="62"/>
      <c r="E51" s="62"/>
      <c r="F51" s="62"/>
      <c r="G51" s="62"/>
      <c r="H51" s="62"/>
      <c r="I51" s="62"/>
      <c r="J51" s="42"/>
      <c r="K51" s="42"/>
      <c r="L51" s="42"/>
      <c r="M51" s="42"/>
      <c r="N51" s="42"/>
      <c r="O51" s="42"/>
      <c r="P51" s="42"/>
      <c r="Q51" s="42"/>
      <c r="BC51" s="66"/>
      <c r="BK51" s="67" t="str">
        <f>IF(BR53="م",BL53,"")</f>
        <v/>
      </c>
      <c r="BL51" s="139">
        <v>47</v>
      </c>
      <c r="BM51" s="54">
        <v>75</v>
      </c>
      <c r="BN51" s="54" t="s">
        <v>1320</v>
      </c>
      <c r="BQ51" s="67" t="str">
        <f>IFERROR(VLOOKUP(BN51,$K$9:$T$21,10,0),"")</f>
        <v/>
      </c>
      <c r="BR51" s="69" t="str">
        <f>IFERROR(IF(VLOOKUP($D$1,ورقة4!$A$3:$BD$9000,MATCH(BM51,ورقة4!$A$2:$BD$2,0),0)=0,"",VLOOKUP($D$1,ورقة4!$A$3:$BD$9000,MATCH(BM51,ورقة4!$A$2:$BD$2,0),0)),"")</f>
        <v/>
      </c>
      <c r="BS51" s="64" t="str">
        <f t="shared" ref="BS51:BS55" si="53">IF(BR51="م",BL51,"")</f>
        <v/>
      </c>
      <c r="BT51" s="67" t="str">
        <f t="shared" ref="BT51:BT55" si="54">IF(BR51="","",BL51)</f>
        <v/>
      </c>
      <c r="BY51" s="67"/>
    </row>
    <row r="52" spans="1:77" ht="25.2" customHeight="1" thickTop="1" thickBot="1" x14ac:dyDescent="0.3">
      <c r="A52">
        <v>4</v>
      </c>
      <c r="B52" t="s">
        <v>156</v>
      </c>
      <c r="C52" s="63"/>
      <c r="D52" s="63"/>
      <c r="E52" s="63"/>
      <c r="F52" s="63"/>
      <c r="G52" s="63"/>
      <c r="H52" s="64"/>
      <c r="I52" s="64"/>
      <c r="J52" s="29"/>
      <c r="K52" s="38"/>
      <c r="L52" s="38"/>
      <c r="M52" s="29"/>
      <c r="N52" s="29"/>
      <c r="O52" s="43"/>
      <c r="P52" s="43"/>
      <c r="Q52" s="43"/>
      <c r="BC52" s="66"/>
      <c r="BK52" s="67" t="str">
        <f>IF(BR54="م",BL54,"")</f>
        <v/>
      </c>
      <c r="BL52" s="54">
        <v>48</v>
      </c>
      <c r="BM52" s="54">
        <v>76</v>
      </c>
      <c r="BN52" s="54" t="s">
        <v>1321</v>
      </c>
      <c r="BQ52" s="67" t="str">
        <f>IFERROR(VLOOKUP(BN52,$K$9:$T$21,10,0),"")</f>
        <v/>
      </c>
      <c r="BR52" s="69" t="str">
        <f>IFERROR(IF(VLOOKUP($D$1,ورقة4!$A$3:$BD$9000,MATCH(BM52,ورقة4!$A$2:$BD$2,0),0)=0,"",VLOOKUP($D$1,ورقة4!$A$3:$BD$9000,MATCH(BM52,ورقة4!$A$2:$BD$2,0),0)),"")</f>
        <v/>
      </c>
      <c r="BS52" s="64" t="str">
        <f t="shared" si="53"/>
        <v/>
      </c>
      <c r="BT52" s="67" t="str">
        <f t="shared" si="54"/>
        <v/>
      </c>
      <c r="BY52" s="67"/>
    </row>
    <row r="53" spans="1:77" ht="25.2" customHeight="1" thickTop="1" thickBot="1" x14ac:dyDescent="0.3">
      <c r="A53">
        <v>5</v>
      </c>
      <c r="B53" t="s">
        <v>157</v>
      </c>
      <c r="C53" s="64"/>
      <c r="D53" s="64"/>
      <c r="E53" s="64"/>
      <c r="F53" s="64"/>
      <c r="G53" s="64"/>
      <c r="H53" s="70"/>
      <c r="I53" s="70"/>
      <c r="O53" s="29"/>
      <c r="P53" s="29"/>
      <c r="Q53" s="29"/>
      <c r="BC53" s="66"/>
      <c r="BL53" s="139">
        <v>49</v>
      </c>
      <c r="BM53" s="54">
        <v>77</v>
      </c>
      <c r="BN53" s="54" t="s">
        <v>1322</v>
      </c>
      <c r="BQ53" s="67" t="str">
        <f>IFERROR(VLOOKUP(BN53,$K$9:$T$21,10,0),"")</f>
        <v/>
      </c>
      <c r="BR53" s="69" t="str">
        <f>IFERROR(IF(VLOOKUP($D$1,ورقة4!$A$3:$BD$9000,MATCH(BM53,ورقة4!$A$2:$BD$2,0),0)=0,"",VLOOKUP($D$1,ورقة4!$A$3:$BD$9000,MATCH(BM53,ورقة4!$A$2:$BD$2,0),0)),"")</f>
        <v/>
      </c>
      <c r="BS53" s="64" t="str">
        <f t="shared" si="53"/>
        <v/>
      </c>
      <c r="BT53" s="67" t="str">
        <f t="shared" si="54"/>
        <v/>
      </c>
    </row>
    <row r="54" spans="1:77" ht="25.2" customHeight="1" thickTop="1" thickBot="1" x14ac:dyDescent="0.3">
      <c r="A54">
        <v>6</v>
      </c>
      <c r="B54" t="s">
        <v>158</v>
      </c>
      <c r="C54" s="64"/>
      <c r="D54" s="64"/>
      <c r="E54" s="64"/>
      <c r="F54" s="64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AV54" s="54"/>
      <c r="AW54" s="54"/>
      <c r="AX54" s="54"/>
      <c r="BA54" s="53"/>
      <c r="BL54" s="54">
        <v>50</v>
      </c>
      <c r="BM54" s="54">
        <v>78</v>
      </c>
      <c r="BN54" s="54" t="s">
        <v>1323</v>
      </c>
      <c r="BQ54" s="67" t="str">
        <f>IFERROR(VLOOKUP(BN54,$K$9:$T$21,10,0),"")</f>
        <v/>
      </c>
      <c r="BR54" s="69" t="str">
        <f>IFERROR(IF(VLOOKUP($D$1,ورقة4!$A$3:$BD$9000,MATCH(BM54,ورقة4!$A$2:$BD$2,0),0)=0,"",VLOOKUP($D$1,ورقة4!$A$3:$BD$9000,MATCH(BM54,ورقة4!$A$2:$BD$2,0),0)),"")</f>
        <v/>
      </c>
      <c r="BS54" s="64" t="str">
        <f t="shared" si="53"/>
        <v/>
      </c>
      <c r="BT54" s="67" t="str">
        <f t="shared" si="54"/>
        <v/>
      </c>
      <c r="BU54" s="54"/>
      <c r="BV54" s="54"/>
    </row>
    <row r="55" spans="1:77" ht="23.25" customHeight="1" thickBot="1" x14ac:dyDescent="0.3">
      <c r="A55">
        <v>7</v>
      </c>
      <c r="B55" t="s">
        <v>5721</v>
      </c>
      <c r="C55" s="64"/>
      <c r="D55" s="64"/>
      <c r="E55" s="64"/>
      <c r="F55" s="2"/>
      <c r="G55" s="2"/>
      <c r="H55" s="2"/>
      <c r="I55" s="2"/>
      <c r="J55" s="23"/>
      <c r="K55" s="23"/>
      <c r="L55" s="23"/>
      <c r="M55" s="23"/>
      <c r="N55" s="38"/>
      <c r="O55" s="38"/>
      <c r="P55" s="38"/>
      <c r="Q55" s="38"/>
      <c r="AV55" s="54"/>
      <c r="AW55" s="54"/>
      <c r="AX55" s="54"/>
      <c r="BA55" s="53"/>
      <c r="BL55" s="139">
        <v>51</v>
      </c>
      <c r="BM55" s="72">
        <v>79</v>
      </c>
      <c r="BN55" s="72" t="s">
        <v>1324</v>
      </c>
      <c r="BQ55" s="53"/>
      <c r="BR55" s="69" t="str">
        <f>IFERROR(IF(VLOOKUP($D$1,ورقة4!$A$3:$BD$9000,MATCH(BM55,ورقة4!$A$2:$BD$2,0),0)=0,"",VLOOKUP($D$1,ورقة4!$A$3:$BD$9000,MATCH(BM55,ورقة4!$A$2:$BD$2,0),0)),"")</f>
        <v/>
      </c>
      <c r="BS55" s="64" t="str">
        <f t="shared" si="53"/>
        <v/>
      </c>
      <c r="BT55" s="67" t="str">
        <f t="shared" si="54"/>
        <v/>
      </c>
    </row>
    <row r="56" spans="1:77" ht="23.25" customHeight="1" thickBot="1" x14ac:dyDescent="0.3">
      <c r="A56">
        <v>8</v>
      </c>
      <c r="B56" t="s">
        <v>5719</v>
      </c>
      <c r="C56" s="64"/>
      <c r="D56" s="64"/>
      <c r="E56" s="64"/>
      <c r="F56" s="44"/>
      <c r="G56" s="44"/>
      <c r="H56" s="44"/>
      <c r="I56" s="44"/>
      <c r="J56" s="44"/>
      <c r="K56" s="44"/>
      <c r="L56" s="44"/>
      <c r="M56" s="44"/>
      <c r="N56" s="39"/>
      <c r="O56" s="39"/>
      <c r="P56" s="39"/>
      <c r="Q56" s="39"/>
      <c r="AV56" s="54"/>
      <c r="AW56" s="54"/>
      <c r="AX56" s="54"/>
      <c r="BA56" s="53"/>
      <c r="BL56" s="54">
        <v>52</v>
      </c>
      <c r="BM56" s="141"/>
      <c r="BN56" s="141" t="s">
        <v>153</v>
      </c>
      <c r="BR56" s="69" t="str">
        <f>IFERROR(IF(VLOOKUP($D$1,ورقة4!$A$3:$BD$9000,MATCH(BM56,ورقة4!$A$2:$BD$2,0),0)=0,"",VLOOKUP($D$1,ورقة4!$A$3:$BD$9000,MATCH(BM56,ورقة4!$A$2:$BD$2,0),0)),"")</f>
        <v/>
      </c>
      <c r="BS56" s="67" t="str">
        <f>IF(AND(BS57="",BS58="",BS59="",BS60="",BS61="",BS62=""),"",BL56)</f>
        <v/>
      </c>
      <c r="BT56" s="67" t="str">
        <f>IF(AND(BT57="",BT58="",BT59="",BT60="",BT61="",BT62=""),"",BL56)</f>
        <v/>
      </c>
    </row>
    <row r="57" spans="1:77" ht="21.6" thickBot="1" x14ac:dyDescent="0.45">
      <c r="A57">
        <v>9</v>
      </c>
      <c r="B57" t="s">
        <v>5720</v>
      </c>
      <c r="C57" s="64"/>
      <c r="D57" s="64"/>
      <c r="E57" s="64"/>
      <c r="F57" s="46"/>
      <c r="G57" s="46"/>
      <c r="H57" s="46"/>
      <c r="I57" s="45"/>
      <c r="J57" s="45"/>
      <c r="K57" s="47"/>
      <c r="L57" s="48"/>
      <c r="M57" s="48"/>
      <c r="N57" s="49"/>
      <c r="O57" s="49"/>
      <c r="P57" s="49"/>
      <c r="Q57" s="49"/>
      <c r="AV57" s="54"/>
      <c r="BL57" s="139">
        <v>53</v>
      </c>
      <c r="BM57" s="72">
        <v>80</v>
      </c>
      <c r="BN57" s="72" t="s">
        <v>1325</v>
      </c>
      <c r="BR57" s="69" t="str">
        <f>IFERROR(IF(VLOOKUP($D$1,ورقة4!$A$3:$BD$9000,MATCH(BM57,ورقة4!$A$2:$BD$2,0),0)=0,"",VLOOKUP($D$1,ورقة4!$A$3:$BD$9000,MATCH(BM57,ورقة4!$A$2:$BD$2,0),0)),"")</f>
        <v/>
      </c>
      <c r="BS57" s="64" t="str">
        <f t="shared" ref="BS57" si="55">IF(BR57="م",BL57,"")</f>
        <v/>
      </c>
      <c r="BT57" s="67" t="str">
        <f t="shared" ref="BT57" si="56">IF(BR57="","",BL57)</f>
        <v/>
      </c>
    </row>
    <row r="58" spans="1:77" ht="21.6" thickBot="1" x14ac:dyDescent="0.45">
      <c r="A58" s="71">
        <v>10</v>
      </c>
      <c r="B58" t="s">
        <v>5820</v>
      </c>
      <c r="C58" s="47"/>
      <c r="D58" s="47"/>
      <c r="E58" s="47"/>
      <c r="F58" s="47"/>
      <c r="G58" s="47"/>
      <c r="H58" s="46"/>
      <c r="I58" s="46"/>
      <c r="J58" s="46"/>
      <c r="K58" s="46"/>
      <c r="L58" s="46"/>
      <c r="M58" s="46"/>
      <c r="O58" s="50"/>
      <c r="P58" s="50"/>
      <c r="Q58" s="50"/>
      <c r="BL58" s="54">
        <v>54</v>
      </c>
      <c r="BM58" s="72">
        <v>81</v>
      </c>
      <c r="BN58" s="72" t="s">
        <v>1326</v>
      </c>
      <c r="BR58" s="69" t="str">
        <f>IFERROR(IF(VLOOKUP($D$1,ورقة4!$A$3:$BD$9000,MATCH(BM58,ورقة4!$A$2:$BD$2,0),0)=0,"",VLOOKUP($D$1,ورقة4!$A$3:$BD$9000,MATCH(BM58,ورقة4!$A$2:$BD$2,0),0)),"")</f>
        <v/>
      </c>
      <c r="BS58" s="64" t="str">
        <f t="shared" ref="BS58:BS62" si="57">IF(BR58="م",BL58,"")</f>
        <v/>
      </c>
      <c r="BT58" s="67" t="str">
        <f t="shared" ref="BT58:BT62" si="58">IF(BR58="","",BL58)</f>
        <v/>
      </c>
    </row>
    <row r="59" spans="1:77" ht="21.6" thickBot="1" x14ac:dyDescent="0.45"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AM59" s="65"/>
      <c r="BL59" s="139">
        <v>55</v>
      </c>
      <c r="BM59" s="72">
        <v>82</v>
      </c>
      <c r="BN59" s="72" t="s">
        <v>1327</v>
      </c>
      <c r="BR59" s="69" t="str">
        <f>IFERROR(IF(VLOOKUP($D$1,ورقة4!$A$3:$BD$9000,MATCH(BM59,ورقة4!$A$2:$BD$2,0),0)=0,"",VLOOKUP($D$1,ورقة4!$A$3:$BD$9000,MATCH(BM59,ورقة4!$A$2:$BD$2,0),0)),"")</f>
        <v/>
      </c>
      <c r="BS59" s="64" t="str">
        <f t="shared" si="57"/>
        <v/>
      </c>
      <c r="BT59" s="67" t="str">
        <f t="shared" si="58"/>
        <v/>
      </c>
    </row>
    <row r="60" spans="1:77" ht="14.25" customHeight="1" thickTop="1" thickBot="1" x14ac:dyDescent="0.3">
      <c r="BL60" s="54">
        <v>56</v>
      </c>
      <c r="BM60" s="72">
        <v>83</v>
      </c>
      <c r="BN60" s="72" t="s">
        <v>1328</v>
      </c>
      <c r="BR60" s="69" t="str">
        <f>IFERROR(IF(VLOOKUP($D$1,ورقة4!$A$3:$BD$9000,MATCH(BM60,ورقة4!$A$2:$BD$2,0),0)=0,"",VLOOKUP($D$1,ورقة4!$A$3:$BD$9000,MATCH(BM60,ورقة4!$A$2:$BD$2,0),0)),"")</f>
        <v/>
      </c>
      <c r="BS60" s="64" t="str">
        <f t="shared" si="57"/>
        <v/>
      </c>
      <c r="BT60" s="67" t="str">
        <f t="shared" si="58"/>
        <v/>
      </c>
    </row>
    <row r="61" spans="1:77" ht="14.25" customHeight="1" thickBot="1" x14ac:dyDescent="0.3">
      <c r="BL61" s="139">
        <v>57</v>
      </c>
      <c r="BM61" s="72">
        <v>84</v>
      </c>
      <c r="BN61" s="72" t="s">
        <v>1297</v>
      </c>
      <c r="BR61" s="69" t="str">
        <f>IFERROR(IF(VLOOKUP($D$1,ورقة4!$A$3:$BD$9000,MATCH(BM61,ورقة4!$A$2:$BD$2,0),0)=0,"",VLOOKUP($D$1,ورقة4!$A$3:$BD$9000,MATCH(BM61,ورقة4!$A$2:$BD$2,0),0)),"")</f>
        <v/>
      </c>
      <c r="BS61" s="64" t="str">
        <f t="shared" si="57"/>
        <v/>
      </c>
      <c r="BT61" s="67" t="str">
        <f t="shared" si="58"/>
        <v/>
      </c>
    </row>
    <row r="62" spans="1:77" ht="14.25" customHeight="1" x14ac:dyDescent="0.25">
      <c r="BL62" s="54">
        <v>58</v>
      </c>
      <c r="BM62" s="72" t="str">
        <f>IF(U13&lt;&gt;0,U13,"a8")</f>
        <v>a8</v>
      </c>
      <c r="BN62" s="72" t="str">
        <f>V13</f>
        <v>اختر اسم المقرر الاختياري من السنة الرابعة</v>
      </c>
      <c r="BR62" s="69" t="str">
        <f>IFERROR(IF(VLOOKUP($D$1,ورقة4!$A$3:$BD$9000,MATCH(BM62,ورقة4!$A$2:$BD$2,0),0)=0,"",VLOOKUP($D$1,ورقة4!$A$3:$BD$9000,MATCH(BM62,ورقة4!$A$2:$BD$2,0),0)),"")</f>
        <v/>
      </c>
      <c r="BS62" s="64" t="str">
        <f t="shared" si="57"/>
        <v/>
      </c>
      <c r="BT62" s="67" t="str">
        <f t="shared" si="58"/>
        <v/>
      </c>
    </row>
    <row r="63" spans="1:77" ht="14.25" customHeight="1" x14ac:dyDescent="0.25">
      <c r="BT63" s="67"/>
    </row>
  </sheetData>
  <sheetProtection algorithmName="SHA-512" hashValue="OLDZlS7JiWxQk/3Mpa38ZVKTU9L1EIMt1JL2eaoK6FSZseXpvyBOi+k9ozZ5FSaVJREohtI2yE69mFaKeSMjXg==" saltValue="rKnnWcUHZPHro0RMnfIfEg==" spinCount="100000" sheet="1" selectLockedCells="1"/>
  <mergeCells count="134">
    <mergeCell ref="V16:AA16"/>
    <mergeCell ref="V17:AA17"/>
    <mergeCell ref="K35:R35"/>
    <mergeCell ref="AC20:AJ20"/>
    <mergeCell ref="V23:AA23"/>
    <mergeCell ref="AC13:AG13"/>
    <mergeCell ref="AH13:AJ13"/>
    <mergeCell ref="AC17:AG17"/>
    <mergeCell ref="AC19:AG19"/>
    <mergeCell ref="AH19:AJ19"/>
    <mergeCell ref="V22:AA22"/>
    <mergeCell ref="V21:AA21"/>
    <mergeCell ref="K28:R28"/>
    <mergeCell ref="K29:R29"/>
    <mergeCell ref="K30:R30"/>
    <mergeCell ref="K31:R31"/>
    <mergeCell ref="K32:R32"/>
    <mergeCell ref="K33:R33"/>
    <mergeCell ref="K34:R34"/>
    <mergeCell ref="V14:AA14"/>
    <mergeCell ref="V15:AA15"/>
    <mergeCell ref="V25:AA25"/>
    <mergeCell ref="V26:AA26"/>
    <mergeCell ref="V27:AA27"/>
    <mergeCell ref="AH10:AJ10"/>
    <mergeCell ref="AC7:AG7"/>
    <mergeCell ref="AH7:AJ7"/>
    <mergeCell ref="AH17:AJ17"/>
    <mergeCell ref="AH18:AJ18"/>
    <mergeCell ref="AH15:AJ15"/>
    <mergeCell ref="AH16:AJ16"/>
    <mergeCell ref="AH14:AJ14"/>
    <mergeCell ref="AH8:AJ8"/>
    <mergeCell ref="AH9:AJ9"/>
    <mergeCell ref="AH12:AJ12"/>
    <mergeCell ref="AC11:AG11"/>
    <mergeCell ref="AH11:AJ11"/>
    <mergeCell ref="P5:R5"/>
    <mergeCell ref="S5:U5"/>
    <mergeCell ref="V5:X5"/>
    <mergeCell ref="Y5:AA5"/>
    <mergeCell ref="AB5:AD5"/>
    <mergeCell ref="K24:R24"/>
    <mergeCell ref="K25:R25"/>
    <mergeCell ref="K16:R16"/>
    <mergeCell ref="AC18:AG18"/>
    <mergeCell ref="AC14:AG14"/>
    <mergeCell ref="AC15:AG15"/>
    <mergeCell ref="AC16:AG16"/>
    <mergeCell ref="V18:AA18"/>
    <mergeCell ref="V19:AA19"/>
    <mergeCell ref="V20:AA20"/>
    <mergeCell ref="AC8:AG8"/>
    <mergeCell ref="AC9:AG9"/>
    <mergeCell ref="AC12:AG12"/>
    <mergeCell ref="K14:R14"/>
    <mergeCell ref="K15:R15"/>
    <mergeCell ref="J7:AA7"/>
    <mergeCell ref="K8:T8"/>
    <mergeCell ref="AC10:AG10"/>
    <mergeCell ref="V24:AA24"/>
    <mergeCell ref="A5:C5"/>
    <mergeCell ref="P1:R1"/>
    <mergeCell ref="P2:R2"/>
    <mergeCell ref="P3:R3"/>
    <mergeCell ref="P4:R4"/>
    <mergeCell ref="G4:I4"/>
    <mergeCell ref="G1:I1"/>
    <mergeCell ref="J1:L1"/>
    <mergeCell ref="G3:I3"/>
    <mergeCell ref="J3:L3"/>
    <mergeCell ref="J4:L4"/>
    <mergeCell ref="A1:C1"/>
    <mergeCell ref="A2:C2"/>
    <mergeCell ref="A3:C3"/>
    <mergeCell ref="A4:C4"/>
    <mergeCell ref="M1:O1"/>
    <mergeCell ref="M2:O2"/>
    <mergeCell ref="M3:O3"/>
    <mergeCell ref="M4:O4"/>
    <mergeCell ref="D4:F4"/>
    <mergeCell ref="D1:F1"/>
    <mergeCell ref="D3:F3"/>
    <mergeCell ref="D2:F2"/>
    <mergeCell ref="D5:L5"/>
    <mergeCell ref="V1:X1"/>
    <mergeCell ref="V8:AA8"/>
    <mergeCell ref="V4:X4"/>
    <mergeCell ref="Y2:AA2"/>
    <mergeCell ref="Y4:AA4"/>
    <mergeCell ref="S1:U1"/>
    <mergeCell ref="S2:U2"/>
    <mergeCell ref="Y3:AA3"/>
    <mergeCell ref="V2:X2"/>
    <mergeCell ref="V3:X3"/>
    <mergeCell ref="Y1:AA1"/>
    <mergeCell ref="S4:U4"/>
    <mergeCell ref="AH2:AJ2"/>
    <mergeCell ref="AK2:AL2"/>
    <mergeCell ref="AH4:AL4"/>
    <mergeCell ref="AE4:AG4"/>
    <mergeCell ref="AE2:AG2"/>
    <mergeCell ref="AH3:AL3"/>
    <mergeCell ref="AH1:AL1"/>
    <mergeCell ref="AB2:AD2"/>
    <mergeCell ref="AB1:AD1"/>
    <mergeCell ref="AB3:AD3"/>
    <mergeCell ref="AB4:AD4"/>
    <mergeCell ref="AE1:AG1"/>
    <mergeCell ref="AE3:AG3"/>
    <mergeCell ref="J2:L2"/>
    <mergeCell ref="G2:I2"/>
    <mergeCell ref="AE5:AG5"/>
    <mergeCell ref="V9:AA9"/>
    <mergeCell ref="V10:AA10"/>
    <mergeCell ref="V12:AA12"/>
    <mergeCell ref="V13:AA13"/>
    <mergeCell ref="K26:R26"/>
    <mergeCell ref="K27:R27"/>
    <mergeCell ref="K17:R17"/>
    <mergeCell ref="K18:R18"/>
    <mergeCell ref="K19:R19"/>
    <mergeCell ref="K20:R20"/>
    <mergeCell ref="K21:R21"/>
    <mergeCell ref="K22:R22"/>
    <mergeCell ref="K23:R23"/>
    <mergeCell ref="K9:R9"/>
    <mergeCell ref="K10:R10"/>
    <mergeCell ref="K11:R11"/>
    <mergeCell ref="K12:R12"/>
    <mergeCell ref="K13:R13"/>
    <mergeCell ref="V11:AA11"/>
    <mergeCell ref="S3:U3"/>
    <mergeCell ref="M5:O5"/>
  </mergeCells>
  <phoneticPr fontId="42" type="noConversion"/>
  <conditionalFormatting sqref="J9:J34 S9:T34">
    <cfRule type="expression" dxfId="15" priority="39">
      <formula>OR($K9=$BN$5,$K9=$BN$13,$K9=$BN$20,$K9=$BN$28,$K9=$BN$35,$K9=$BN$42,$K9=$BN$49,$K9=$BN$49,$K9=$BN$56)</formula>
    </cfRule>
  </conditionalFormatting>
  <conditionalFormatting sqref="J9:J34">
    <cfRule type="expression" dxfId="14" priority="3">
      <formula>$K9=""</formula>
    </cfRule>
  </conditionalFormatting>
  <conditionalFormatting sqref="K8 K9:R34">
    <cfRule type="containsBlanks" dxfId="13" priority="12">
      <formula>LEN(TRIM(K8))=0</formula>
    </cfRule>
  </conditionalFormatting>
  <conditionalFormatting sqref="K9:R34">
    <cfRule type="containsText" dxfId="12" priority="17" operator="containsText" text="مقررات">
      <formula>NOT(ISERROR(SEARCH("مقررات",K9)))</formula>
    </cfRule>
  </conditionalFormatting>
  <conditionalFormatting sqref="S9:T34">
    <cfRule type="expression" dxfId="11" priority="40">
      <formula>$K9=""</formula>
    </cfRule>
  </conditionalFormatting>
  <conditionalFormatting sqref="V16:AA17">
    <cfRule type="expression" dxfId="10" priority="1">
      <formula>$F$37&lt;&gt;$G$37</formula>
    </cfRule>
  </conditionalFormatting>
  <dataValidations count="10">
    <dataValidation type="list" allowBlank="1" showInputMessage="1" showErrorMessage="1" sqref="AH13:AJ13" xr:uid="{00000000-0002-0000-0200-000000000000}">
      <formula1>$BS$1:$BS$2</formula1>
    </dataValidation>
    <dataValidation type="list" allowBlank="1" showInputMessage="1" showErrorMessage="1" sqref="D5:L5" xr:uid="{00000000-0002-0000-0200-000001000000}">
      <formula1>$AO$1:$AO$8</formula1>
    </dataValidation>
    <dataValidation type="custom" errorStyle="warning" allowBlank="1" showInputMessage="1" showErrorMessage="1" error="يجب أن تتأكد أولاً بأن جميع البيانات المطلوبة ممتلئة بالمعلومات الصحيحة دون أية نقص، ثم اضغط على الرقم (1) لتتمكن من اختيار المقرر" sqref="T34" xr:uid="{A8FFC949-4939-443F-9FCA-06DB0D4EAB6E}">
      <formula1>AND($AN$1=0,T34=1)</formula1>
    </dataValidation>
    <dataValidation type="list" allowBlank="1" showInputMessage="1" showErrorMessage="1" sqref="V15" xr:uid="{00000000-0002-0000-0200-000004000000}">
      <formula1>$BT$1:$BT$2</formula1>
    </dataValidation>
    <dataValidation type="list" allowBlank="1" showInputMessage="1" showErrorMessage="1" sqref="V10:AA10" xr:uid="{CF383D2F-BE6A-4228-9EE6-4D8F5E9F832A}">
      <formula1>$BV$6:$BV$12</formula1>
    </dataValidation>
    <dataValidation type="list" allowBlank="1" showInputMessage="1" showErrorMessage="1" sqref="V11:AA11" xr:uid="{6029BD00-7809-4436-B81B-A79B68844CFD}">
      <formula1>$BV$13:$BV$19</formula1>
    </dataValidation>
    <dataValidation type="list" allowBlank="1" showInputMessage="1" showErrorMessage="1" sqref="V12:AA12" xr:uid="{3D49B479-AA24-45FB-863B-A37C9771AECF}">
      <formula1>$BV$20:$BV$28</formula1>
    </dataValidation>
    <dataValidation type="list" allowBlank="1" showInputMessage="1" showErrorMessage="1" sqref="V13:AA13" xr:uid="{657B107F-7144-4E91-A851-73DD71CBB639}">
      <formula1>$BV$29:$BV$36</formula1>
    </dataValidation>
    <dataValidation type="custom" allowBlank="1" showInputMessage="1" showErrorMessage="1" errorTitle="اقرأ رسالة الخطأ" error="يجب أن تتأكد أولاً بأن جميع البيانات المطلوبة ممتلئة بالمعلومات الصحيحة دون أية نقص، ثم اضغط على الرقم (1) لتتمكن من اختيار المقرر_x000a_كما يجب عليك أولأ أن تختار اسم المقرر الاختياري من القائمة الجانبية" sqref="T10:T33" xr:uid="{7059628A-C862-4F26-A550-5F1EAC314281}">
      <formula1>AND($AN$1=0,T10=1,J10&lt;205)</formula1>
    </dataValidation>
    <dataValidation type="list" allowBlank="1" showInputMessage="1" showErrorMessage="1" sqref="V17:AA17" xr:uid="{C0F929EA-E901-4400-92A5-3FB708E30F85}">
      <formula1>$BF$1:$BF$7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J51"/>
  <sheetViews>
    <sheetView rightToLeft="1" zoomScale="90" zoomScaleNormal="90" workbookViewId="0">
      <selection activeCell="B2" sqref="B2:C2"/>
    </sheetView>
  </sheetViews>
  <sheetFormatPr defaultColWidth="8.8984375" defaultRowHeight="15" x14ac:dyDescent="0.25"/>
  <cols>
    <col min="1" max="1" width="1.296875" style="1" customWidth="1"/>
    <col min="2" max="4" width="5.69921875" style="1" customWidth="1"/>
    <col min="5" max="8" width="5.69921875" style="9" customWidth="1"/>
    <col min="9" max="12" width="5.69921875" style="1" customWidth="1"/>
    <col min="13" max="15" width="5.69921875" style="9" customWidth="1"/>
    <col min="16" max="18" width="5.69921875" style="1" customWidth="1"/>
    <col min="19" max="19" width="1.296875" style="1" customWidth="1"/>
    <col min="20" max="20" width="0.59765625" style="143" customWidth="1"/>
    <col min="21" max="21" width="6" style="143" hidden="1" customWidth="1"/>
    <col min="22" max="22" width="3" style="143" hidden="1" customWidth="1"/>
    <col min="23" max="23" width="6" style="143" hidden="1" customWidth="1"/>
    <col min="24" max="25" width="3" style="143" hidden="1" customWidth="1"/>
    <col min="26" max="26" width="12.296875" style="143" hidden="1" customWidth="1"/>
    <col min="27" max="27" width="3" style="143" hidden="1" customWidth="1"/>
    <col min="28" max="28" width="1.09765625" style="143" customWidth="1"/>
    <col min="29" max="29" width="8.8984375" style="143" customWidth="1"/>
    <col min="30" max="30" width="8.8984375" style="1"/>
    <col min="31" max="31" width="30.19921875" style="1" customWidth="1"/>
    <col min="32" max="16383" width="8.8984375" style="1"/>
    <col min="16384" max="16384" width="9.765625E-2" style="1" customWidth="1"/>
  </cols>
  <sheetData>
    <row r="1" spans="2:36" ht="18.600000000000001" customHeight="1" thickTop="1" thickBot="1" x14ac:dyDescent="0.3">
      <c r="B1" s="413">
        <f ca="1">NOW()</f>
        <v>45490.45945509259</v>
      </c>
      <c r="C1" s="413"/>
      <c r="D1" s="413"/>
      <c r="E1" s="413"/>
      <c r="F1" s="351" t="s">
        <v>5823</v>
      </c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AC1" s="153"/>
      <c r="AD1" s="381" t="str">
        <f>IF(AJ1&gt;0,"يجب عليك ادخال البيانات المطلوبة أدناه بالمعلومات الصحيحة في صفحة إدخال البيانات لتتمكن من طباعة استمارة المقررات بشكل صحيح","")</f>
        <v/>
      </c>
      <c r="AE1" s="382"/>
      <c r="AF1" s="382"/>
      <c r="AG1" s="382"/>
      <c r="AH1" s="383"/>
      <c r="AI1" s="79"/>
      <c r="AJ1" s="78">
        <f>COUNT(AA3:AA25)</f>
        <v>0</v>
      </c>
    </row>
    <row r="2" spans="2:36" s="167" customFormat="1" ht="24.6" customHeight="1" thickBot="1" x14ac:dyDescent="0.3">
      <c r="B2" s="414" t="s">
        <v>159</v>
      </c>
      <c r="C2" s="331"/>
      <c r="D2" s="336">
        <f>'إختيار المقررات'!D1</f>
        <v>0</v>
      </c>
      <c r="E2" s="336"/>
      <c r="F2" s="336"/>
      <c r="G2" s="331" t="s">
        <v>160</v>
      </c>
      <c r="H2" s="331"/>
      <c r="I2" s="336" t="e">
        <f>'إختيار المقررات'!D2</f>
        <v>#N/A</v>
      </c>
      <c r="J2" s="336"/>
      <c r="K2" s="336"/>
      <c r="L2" s="331" t="s">
        <v>91</v>
      </c>
      <c r="M2" s="331"/>
      <c r="N2" s="331"/>
      <c r="O2" s="334" t="str">
        <f>'إختيار المقررات'!J1</f>
        <v/>
      </c>
      <c r="P2" s="334"/>
      <c r="Q2" s="334"/>
      <c r="R2" s="335"/>
      <c r="T2" s="147"/>
      <c r="U2" s="147"/>
      <c r="V2" s="147"/>
      <c r="W2" s="147"/>
      <c r="X2" s="147"/>
      <c r="Y2" s="147"/>
      <c r="Z2" s="147"/>
      <c r="AA2" s="147"/>
      <c r="AB2" s="147"/>
      <c r="AC2" s="153"/>
      <c r="AD2" s="384"/>
      <c r="AE2" s="385"/>
      <c r="AF2" s="385"/>
      <c r="AG2" s="385"/>
      <c r="AH2" s="386"/>
      <c r="AI2" s="80" t="s">
        <v>1285</v>
      </c>
    </row>
    <row r="3" spans="2:36" s="167" customFormat="1" ht="16.2" customHeight="1" thickTop="1" thickBot="1" x14ac:dyDescent="0.3">
      <c r="B3" s="340" t="s">
        <v>92</v>
      </c>
      <c r="C3" s="332"/>
      <c r="D3" s="337" t="str">
        <f>'إختيار المقررات'!P1</f>
        <v/>
      </c>
      <c r="E3" s="337"/>
      <c r="F3" s="337"/>
      <c r="G3" s="332" t="s">
        <v>93</v>
      </c>
      <c r="H3" s="332"/>
      <c r="I3" s="337" t="str">
        <f>'إختيار المقررات'!V1</f>
        <v/>
      </c>
      <c r="J3" s="337"/>
      <c r="K3" s="337"/>
      <c r="L3" s="332" t="s">
        <v>163</v>
      </c>
      <c r="M3" s="332"/>
      <c r="N3" s="332"/>
      <c r="O3" s="327" t="e">
        <f>'إختيار المقررات'!AH1</f>
        <v>#N/A</v>
      </c>
      <c r="P3" s="327"/>
      <c r="Q3" s="327"/>
      <c r="R3" s="328"/>
      <c r="T3" s="147"/>
      <c r="U3" s="189">
        <f>16/3</f>
        <v>5.333333333333333</v>
      </c>
      <c r="V3" s="189"/>
      <c r="W3" s="189">
        <f>IF(Z3&lt;&gt;"",1,"")</f>
        <v>1</v>
      </c>
      <c r="X3" s="189">
        <v>1</v>
      </c>
      <c r="Y3" s="189">
        <f>IF(Z3&lt;&gt;"",X3,"")</f>
        <v>1</v>
      </c>
      <c r="Z3" s="189" t="str">
        <f>IF(LEN(O2)&lt;2,L2,"")</f>
        <v>الاسم والكنية:</v>
      </c>
      <c r="AA3" s="189" t="str">
        <f>IFERROR(SMALL($Y$3:$Y$26,X3),"")</f>
        <v/>
      </c>
      <c r="AB3" s="147"/>
      <c r="AC3" s="153"/>
      <c r="AD3" s="79"/>
      <c r="AE3" s="325" t="str">
        <f t="shared" ref="AE3:AE14" si="0">IFERROR(VLOOKUP(AA3,$X$3:$Z$26,3,0),"")</f>
        <v/>
      </c>
      <c r="AF3" s="325"/>
      <c r="AG3" s="325"/>
      <c r="AH3" s="79"/>
      <c r="AI3" s="79"/>
    </row>
    <row r="4" spans="2:36" s="167" customFormat="1" ht="16.2" customHeight="1" thickTop="1" thickBot="1" x14ac:dyDescent="0.3">
      <c r="B4" s="340" t="s">
        <v>162</v>
      </c>
      <c r="C4" s="332"/>
      <c r="D4" s="342" t="e">
        <f>'إختيار المقررات'!AB1</f>
        <v>#N/A</v>
      </c>
      <c r="E4" s="342"/>
      <c r="F4" s="342"/>
      <c r="G4" s="332" t="s">
        <v>165</v>
      </c>
      <c r="H4" s="332"/>
      <c r="I4" s="337" t="e">
        <f>'إختيار المقررات'!P3</f>
        <v>#N/A</v>
      </c>
      <c r="J4" s="337"/>
      <c r="K4" s="337"/>
      <c r="L4" s="332" t="s">
        <v>166</v>
      </c>
      <c r="M4" s="332"/>
      <c r="N4" s="332"/>
      <c r="O4" s="327" t="e">
        <f>'إختيار المقررات'!AB3</f>
        <v>#N/A</v>
      </c>
      <c r="P4" s="327"/>
      <c r="Q4" s="327"/>
      <c r="R4" s="328"/>
      <c r="T4" s="147"/>
      <c r="U4" s="189"/>
      <c r="V4" s="189"/>
      <c r="W4" s="189"/>
      <c r="X4" s="189">
        <v>2</v>
      </c>
      <c r="Y4" s="189">
        <f t="shared" ref="Y4:Y29" si="1">IF(Z4&lt;&gt;"",X4,"")</f>
        <v>2</v>
      </c>
      <c r="Z4" s="189" t="str">
        <f>IF(LEN(D3)&lt;2,B3,"")</f>
        <v>اسم الاب:</v>
      </c>
      <c r="AA4" s="189" t="str">
        <f>IFERROR(SMALL($Y$3:$Y$26,X4),"")</f>
        <v/>
      </c>
      <c r="AB4" s="147"/>
      <c r="AC4" s="153"/>
      <c r="AD4" s="79"/>
      <c r="AE4" s="325" t="str">
        <f t="shared" si="0"/>
        <v/>
      </c>
      <c r="AF4" s="325"/>
      <c r="AG4" s="325"/>
      <c r="AH4" s="79"/>
      <c r="AI4" s="79"/>
    </row>
    <row r="5" spans="2:36" s="167" customFormat="1" ht="16.2" customHeight="1" thickTop="1" thickBot="1" x14ac:dyDescent="0.3">
      <c r="B5" s="340" t="s">
        <v>161</v>
      </c>
      <c r="C5" s="332"/>
      <c r="D5" s="337" t="e">
        <f>'إختيار المقررات'!D3</f>
        <v>#N/A</v>
      </c>
      <c r="E5" s="337"/>
      <c r="F5" s="337"/>
      <c r="G5" s="332" t="s">
        <v>164</v>
      </c>
      <c r="H5" s="332"/>
      <c r="I5" s="337" t="e">
        <f>'إختيار المقررات'!J3</f>
        <v>#N/A</v>
      </c>
      <c r="J5" s="337"/>
      <c r="K5" s="337"/>
      <c r="L5" s="332" t="s">
        <v>167</v>
      </c>
      <c r="M5" s="332"/>
      <c r="N5" s="332"/>
      <c r="O5" s="327" t="e">
        <f>'إختيار المقررات'!AH3</f>
        <v>#N/A</v>
      </c>
      <c r="P5" s="327"/>
      <c r="Q5" s="327"/>
      <c r="R5" s="328"/>
      <c r="T5" s="147"/>
      <c r="U5" s="189"/>
      <c r="V5" s="189"/>
      <c r="W5" s="189"/>
      <c r="X5" s="189">
        <v>3</v>
      </c>
      <c r="Y5" s="189">
        <f t="shared" si="1"/>
        <v>3</v>
      </c>
      <c r="Z5" s="189" t="str">
        <f>IF(LEN(I3)&lt;2,G3,"")</f>
        <v>اسم الام:</v>
      </c>
      <c r="AA5" s="189" t="str">
        <f>IFERROR(SMALL($Y$3:$Y$26,X5),"")</f>
        <v/>
      </c>
      <c r="AB5" s="147"/>
      <c r="AC5" s="153"/>
      <c r="AD5" s="79"/>
      <c r="AE5" s="325" t="str">
        <f t="shared" si="0"/>
        <v/>
      </c>
      <c r="AF5" s="325"/>
      <c r="AG5" s="325"/>
      <c r="AH5" s="79"/>
      <c r="AI5" s="79"/>
    </row>
    <row r="6" spans="2:36" s="167" customFormat="1" ht="16.2" customHeight="1" thickTop="1" thickBot="1" x14ac:dyDescent="0.3">
      <c r="B6" s="340" t="s">
        <v>168</v>
      </c>
      <c r="C6" s="332"/>
      <c r="D6" s="337" t="e">
        <f>'إختيار المقررات'!D4</f>
        <v>#N/A</v>
      </c>
      <c r="E6" s="337"/>
      <c r="F6" s="337"/>
      <c r="G6" s="332" t="s">
        <v>169</v>
      </c>
      <c r="H6" s="332"/>
      <c r="I6" s="337" t="e">
        <f>'إختيار المقررات'!P4</f>
        <v>#N/A</v>
      </c>
      <c r="J6" s="337"/>
      <c r="K6" s="337"/>
      <c r="L6" s="332" t="s">
        <v>170</v>
      </c>
      <c r="M6" s="332"/>
      <c r="N6" s="332"/>
      <c r="O6" s="327" t="e">
        <f>'إختيار المقررات'!J4</f>
        <v>#N/A</v>
      </c>
      <c r="P6" s="327"/>
      <c r="Q6" s="327"/>
      <c r="R6" s="328"/>
      <c r="T6" s="147"/>
      <c r="U6" s="189"/>
      <c r="V6" s="189"/>
      <c r="W6" s="189"/>
      <c r="X6" s="189">
        <v>4</v>
      </c>
      <c r="Y6" s="189" t="e">
        <f t="shared" si="1"/>
        <v>#N/A</v>
      </c>
      <c r="Z6" s="189" t="e">
        <f>IF(LEN(O3)&lt;2,L3,"")</f>
        <v>#N/A</v>
      </c>
      <c r="AA6" s="189" t="str">
        <f>IFERROR(SMALL($Y$3:$Y$26,X6),"")</f>
        <v/>
      </c>
      <c r="AB6" s="147"/>
      <c r="AC6" s="153"/>
      <c r="AD6" s="79"/>
      <c r="AE6" s="325" t="str">
        <f t="shared" si="0"/>
        <v/>
      </c>
      <c r="AF6" s="325"/>
      <c r="AG6" s="325"/>
      <c r="AH6" s="79"/>
      <c r="AI6" s="79"/>
    </row>
    <row r="7" spans="2:36" s="167" customFormat="1" ht="16.2" customHeight="1" thickTop="1" thickBot="1" x14ac:dyDescent="0.3">
      <c r="B7" s="340" t="s">
        <v>171</v>
      </c>
      <c r="C7" s="332"/>
      <c r="D7" s="338">
        <f>'إختيار المقررات'!V4</f>
        <v>0</v>
      </c>
      <c r="E7" s="337"/>
      <c r="F7" s="337"/>
      <c r="G7" s="332" t="s">
        <v>172</v>
      </c>
      <c r="H7" s="332"/>
      <c r="I7" s="338">
        <f>'إختيار المقررات'!AB4</f>
        <v>0</v>
      </c>
      <c r="J7" s="337"/>
      <c r="K7" s="337"/>
      <c r="L7" s="332"/>
      <c r="M7" s="332"/>
      <c r="N7" s="332"/>
      <c r="O7" s="327"/>
      <c r="P7" s="327"/>
      <c r="Q7" s="327"/>
      <c r="R7" s="328"/>
      <c r="T7" s="147"/>
      <c r="U7" s="189"/>
      <c r="V7" s="189"/>
      <c r="W7" s="189"/>
      <c r="X7" s="189">
        <v>5</v>
      </c>
      <c r="Y7" s="189" t="e">
        <f t="shared" si="1"/>
        <v>#N/A</v>
      </c>
      <c r="Z7" s="189" t="e">
        <f>IF(LEN(D4)&lt;2,B4,"")</f>
        <v>#N/A</v>
      </c>
      <c r="AA7" s="189" t="str">
        <f t="shared" ref="AA7:AA21" si="2">IFERROR(SMALL($Y$3:$Y$26,X7),"")</f>
        <v/>
      </c>
      <c r="AB7" s="147"/>
      <c r="AC7" s="153"/>
      <c r="AD7" s="79"/>
      <c r="AE7" s="325" t="str">
        <f t="shared" si="0"/>
        <v/>
      </c>
      <c r="AF7" s="325"/>
      <c r="AG7" s="325"/>
      <c r="AH7" s="79"/>
      <c r="AI7" s="79"/>
    </row>
    <row r="8" spans="2:36" s="167" customFormat="1" ht="16.2" customHeight="1" thickTop="1" thickBot="1" x14ac:dyDescent="0.3">
      <c r="B8" s="340" t="e">
        <f>'إختيار المقررات'!J2</f>
        <v>#N/A</v>
      </c>
      <c r="C8" s="332"/>
      <c r="D8" s="337" t="s">
        <v>99</v>
      </c>
      <c r="E8" s="337"/>
      <c r="F8" s="337"/>
      <c r="G8" s="332" t="e">
        <f>'إختيار المقررات'!V2</f>
        <v>#N/A</v>
      </c>
      <c r="H8" s="332"/>
      <c r="I8" s="337" t="s">
        <v>100</v>
      </c>
      <c r="J8" s="337"/>
      <c r="K8" s="337"/>
      <c r="L8" s="332" t="e">
        <f>'إختيار المقررات'!AB2</f>
        <v>#N/A</v>
      </c>
      <c r="M8" s="332"/>
      <c r="N8" s="332"/>
      <c r="O8" s="327" t="s">
        <v>101</v>
      </c>
      <c r="P8" s="327"/>
      <c r="Q8" s="327"/>
      <c r="R8" s="328"/>
      <c r="T8" s="147"/>
      <c r="U8" s="189"/>
      <c r="V8" s="189"/>
      <c r="W8" s="189"/>
      <c r="X8" s="189">
        <v>6</v>
      </c>
      <c r="Y8" s="189" t="e">
        <f>IF(Z8&lt;&gt;"",X8,"")</f>
        <v>#N/A</v>
      </c>
      <c r="Z8" s="189" t="e">
        <f>IF(LEN(I4)&lt;2,G4,"")</f>
        <v>#N/A</v>
      </c>
      <c r="AA8" s="189" t="str">
        <f t="shared" si="2"/>
        <v/>
      </c>
      <c r="AB8" s="147"/>
      <c r="AC8" s="153"/>
      <c r="AD8" s="79"/>
      <c r="AE8" s="325" t="str">
        <f t="shared" si="0"/>
        <v/>
      </c>
      <c r="AF8" s="325"/>
      <c r="AG8" s="325"/>
      <c r="AH8" s="79"/>
      <c r="AI8" s="79"/>
    </row>
    <row r="9" spans="2:36" s="167" customFormat="1" ht="16.2" customHeight="1" thickTop="1" thickBot="1" x14ac:dyDescent="0.3">
      <c r="B9" s="341" t="s">
        <v>1365</v>
      </c>
      <c r="C9" s="333"/>
      <c r="D9" s="339">
        <f>'إختيار المقررات'!AH4</f>
        <v>0</v>
      </c>
      <c r="E9" s="339"/>
      <c r="F9" s="339"/>
      <c r="G9" s="333"/>
      <c r="H9" s="333"/>
      <c r="I9" s="339"/>
      <c r="J9" s="339"/>
      <c r="K9" s="339"/>
      <c r="L9" s="333" t="e">
        <f>'إختيار المقررات'!J2</f>
        <v>#N/A</v>
      </c>
      <c r="M9" s="333"/>
      <c r="N9" s="333"/>
      <c r="O9" s="329" t="s">
        <v>98</v>
      </c>
      <c r="P9" s="329"/>
      <c r="Q9" s="329"/>
      <c r="R9" s="330"/>
      <c r="T9" s="147"/>
      <c r="U9" s="189"/>
      <c r="V9" s="189"/>
      <c r="W9" s="189"/>
      <c r="X9" s="189">
        <v>7</v>
      </c>
      <c r="Y9" s="189" t="e">
        <f t="shared" si="1"/>
        <v>#N/A</v>
      </c>
      <c r="Z9" s="189" t="e">
        <f>IF(LEN(O4)&lt;2,L4,"")</f>
        <v>#N/A</v>
      </c>
      <c r="AA9" s="189" t="str">
        <f t="shared" si="2"/>
        <v/>
      </c>
      <c r="AB9" s="147"/>
      <c r="AC9" s="153"/>
      <c r="AD9" s="79"/>
      <c r="AE9" s="325" t="str">
        <f t="shared" si="0"/>
        <v/>
      </c>
      <c r="AF9" s="325"/>
      <c r="AG9" s="325"/>
      <c r="AH9" s="79"/>
      <c r="AI9" s="79"/>
    </row>
    <row r="10" spans="2:36" ht="24" customHeight="1" thickTop="1" thickBot="1" x14ac:dyDescent="0.3">
      <c r="B10" s="415" t="str">
        <f>IF(AJ1&gt;0,"هذه الاستمارة غير صالحة للتسجيل لعدم اكتمال المعلومات المطلوبة يتوجب عليك ادخال جميع البيانات لتظهر الاستمارة","")</f>
        <v/>
      </c>
      <c r="C10" s="415"/>
      <c r="D10" s="415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U10" s="190"/>
      <c r="V10" s="190"/>
      <c r="W10" s="190"/>
      <c r="X10" s="189">
        <v>8</v>
      </c>
      <c r="Y10" s="189" t="e">
        <f t="shared" si="1"/>
        <v>#N/A</v>
      </c>
      <c r="Z10" s="189" t="e">
        <f>IF(LEN(D5)&lt;2,B5,"")</f>
        <v>#N/A</v>
      </c>
      <c r="AA10" s="189" t="str">
        <f t="shared" si="2"/>
        <v/>
      </c>
      <c r="AC10" s="154"/>
      <c r="AD10" s="78"/>
      <c r="AE10" s="325" t="str">
        <f t="shared" si="0"/>
        <v/>
      </c>
      <c r="AF10" s="325"/>
      <c r="AG10" s="325"/>
      <c r="AH10" s="78"/>
      <c r="AI10" s="78"/>
    </row>
    <row r="11" spans="2:36" ht="24" customHeight="1" thickTop="1" thickBot="1" x14ac:dyDescent="0.3">
      <c r="B11" s="416"/>
      <c r="C11" s="416"/>
      <c r="D11" s="416"/>
      <c r="E11" s="416"/>
      <c r="F11" s="416"/>
      <c r="G11" s="416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5"/>
      <c r="T11" s="144"/>
      <c r="U11" s="191"/>
      <c r="V11" s="190"/>
      <c r="W11" s="190"/>
      <c r="X11" s="189">
        <v>9</v>
      </c>
      <c r="Y11" s="189" t="e">
        <f t="shared" si="1"/>
        <v>#N/A</v>
      </c>
      <c r="Z11" s="189" t="e">
        <f>IF(LEN(I5)&lt;2,G5,"")</f>
        <v>#N/A</v>
      </c>
      <c r="AA11" s="189" t="str">
        <f t="shared" si="2"/>
        <v/>
      </c>
      <c r="AC11" s="154"/>
      <c r="AD11" s="78"/>
      <c r="AE11" s="325" t="str">
        <f t="shared" si="0"/>
        <v/>
      </c>
      <c r="AF11" s="325"/>
      <c r="AG11" s="325"/>
      <c r="AH11" s="78"/>
      <c r="AI11" s="78"/>
    </row>
    <row r="12" spans="2:36" ht="18.600000000000001" customHeight="1" thickTop="1" thickBot="1" x14ac:dyDescent="0.3">
      <c r="B12" s="81"/>
      <c r="C12" s="82" t="s">
        <v>124</v>
      </c>
      <c r="D12" s="417" t="s">
        <v>173</v>
      </c>
      <c r="E12" s="418"/>
      <c r="F12" s="418"/>
      <c r="G12" s="418"/>
      <c r="H12" s="418"/>
      <c r="I12" s="419"/>
      <c r="J12" s="81"/>
      <c r="K12" s="82" t="s">
        <v>124</v>
      </c>
      <c r="L12" s="417" t="s">
        <v>173</v>
      </c>
      <c r="M12" s="418"/>
      <c r="N12" s="418"/>
      <c r="O12" s="418"/>
      <c r="P12" s="418"/>
      <c r="Q12" s="419"/>
      <c r="R12" s="83"/>
      <c r="S12" s="6"/>
      <c r="T12" s="145"/>
      <c r="U12" s="192"/>
      <c r="V12" s="190" t="str">
        <f>IFERROR(SMALL('إختيار المقررات'!$F$9:$F$36,'إختيار المقررات'!BL5),"")</f>
        <v/>
      </c>
      <c r="W12" s="190" t="str">
        <f>IFERROR(SMALL('إختيار المقررات'!$BK$6:$BK$52,'إختيار المقررات'!BL5),"")</f>
        <v/>
      </c>
      <c r="X12" s="189">
        <v>10</v>
      </c>
      <c r="Y12" s="189" t="e">
        <f t="shared" si="1"/>
        <v>#N/A</v>
      </c>
      <c r="Z12" s="189" t="e">
        <f>IF(LEN(O5)&lt;2,L5,"")</f>
        <v>#N/A</v>
      </c>
      <c r="AA12" s="189" t="str">
        <f t="shared" si="2"/>
        <v/>
      </c>
      <c r="AC12" s="154"/>
      <c r="AD12" s="78"/>
      <c r="AE12" s="325" t="str">
        <f t="shared" si="0"/>
        <v/>
      </c>
      <c r="AF12" s="325"/>
      <c r="AG12" s="325"/>
      <c r="AH12" s="78"/>
      <c r="AI12" s="78"/>
    </row>
    <row r="13" spans="2:36" ht="18.600000000000001" customHeight="1" thickTop="1" thickBot="1" x14ac:dyDescent="0.3">
      <c r="B13" s="84" t="str">
        <f>IF('إختيار المقررات'!BR58=1,V12,IF('إختيار المقررات'!F28&lt;2,"",V12))</f>
        <v/>
      </c>
      <c r="C13" s="85" t="str">
        <f>IFERROR(IF(B13="","",VLOOKUP(B13,'إختيار المقررات'!$F$10:$J$35,5,0)),"")</f>
        <v/>
      </c>
      <c r="D13" s="363" t="str">
        <f>IFERROR(IF(C13="","",VLOOKUP(C13,'إختيار المقررات'!$J$5:$T$63,2,0)),"")</f>
        <v/>
      </c>
      <c r="E13" s="363"/>
      <c r="F13" s="363"/>
      <c r="G13" s="363"/>
      <c r="H13" s="86" t="str">
        <f>IFERROR(VLOOKUP(D13,'إختيار المقررات'!$K$9:$T$63,9,0),"")</f>
        <v/>
      </c>
      <c r="I13" s="87" t="str">
        <f>IFERROR(IF(D13="","",IF(VLOOKUP(D13,'إختيار المقررات'!$K$9:$T$63,10,0)=0,"",VLOOKUP(D13,'إختيار المقررات'!$K$9:$T$63,10,0))),"")</f>
        <v/>
      </c>
      <c r="J13" s="84" t="str">
        <f>IF(B22="","",V22)</f>
        <v/>
      </c>
      <c r="K13" s="85" t="str">
        <f>IFERROR(IF(J13="","",VLOOKUP(J13,'إختيار المقررات'!$F$10:$J$35,5,0)),"")</f>
        <v/>
      </c>
      <c r="L13" s="363" t="str">
        <f>IFERROR(IF(K13="","",VLOOKUP(K13,'إختيار المقررات'!$J$5:$T$63,2,0)),"")</f>
        <v/>
      </c>
      <c r="M13" s="363"/>
      <c r="N13" s="363"/>
      <c r="O13" s="363"/>
      <c r="P13" s="88" t="str">
        <f>IFERROR(VLOOKUP(L13,'إختيار المقررات'!$K$9:$T$63,9,0),"")</f>
        <v/>
      </c>
      <c r="Q13" s="87" t="str">
        <f>IFERROR(IF(L13="","",IF(VLOOKUP(L13,'إختيار المقررات'!$K$9:$T$63,10,0)=0,"",VLOOKUP(L13,'إختيار المقررات'!$K$9:$T$63,10,0))),"")</f>
        <v/>
      </c>
      <c r="R13" s="107"/>
      <c r="T13" s="146"/>
      <c r="U13" s="190"/>
      <c r="V13" s="190" t="str">
        <f>IFERROR(SMALL('إختيار المقررات'!$F$9:$F$36,'إختيار المقررات'!BL6),"")</f>
        <v/>
      </c>
      <c r="W13" s="190" t="str">
        <f>IFERROR(SMALL('إختيار المقررات'!$BK$6:$BK$52,'إختيار المقررات'!BL6),"")</f>
        <v/>
      </c>
      <c r="X13" s="189">
        <v>11</v>
      </c>
      <c r="Y13" s="189" t="e">
        <f t="shared" si="1"/>
        <v>#N/A</v>
      </c>
      <c r="Z13" s="189" t="e">
        <f>IF(LEN(D6)&lt;2,B6,"")</f>
        <v>#N/A</v>
      </c>
      <c r="AA13" s="189" t="str">
        <f t="shared" si="2"/>
        <v/>
      </c>
      <c r="AC13" s="154"/>
      <c r="AD13" s="78"/>
      <c r="AE13" s="325" t="str">
        <f t="shared" si="0"/>
        <v/>
      </c>
      <c r="AF13" s="325"/>
      <c r="AG13" s="325"/>
      <c r="AH13" s="78"/>
      <c r="AI13" s="78"/>
    </row>
    <row r="14" spans="2:36" ht="18.600000000000001" customHeight="1" thickTop="1" thickBot="1" x14ac:dyDescent="0.3">
      <c r="B14" s="84" t="str">
        <f>IF(B13="","",V13)</f>
        <v/>
      </c>
      <c r="C14" s="85" t="str">
        <f>IFERROR(IF(B14="","",VLOOKUP(B14,'إختيار المقررات'!$F$10:$J$35,5,0)),"")</f>
        <v/>
      </c>
      <c r="D14" s="363" t="str">
        <f>IFERROR(IF(C14="","",VLOOKUP(C14,'إختيار المقررات'!$J$5:$T$63,2,0)),"")</f>
        <v/>
      </c>
      <c r="E14" s="363"/>
      <c r="F14" s="363"/>
      <c r="G14" s="363"/>
      <c r="H14" s="86" t="str">
        <f>IFERROR(VLOOKUP(D14,'إختيار المقررات'!$K$9:$T$63,9,0),"")</f>
        <v/>
      </c>
      <c r="I14" s="87" t="str">
        <f>IFERROR(IF(D14="","",IF(VLOOKUP(D14,'إختيار المقررات'!$K$9:$T$63,10,0)=0,"",VLOOKUP(D14,'إختيار المقررات'!$K$9:$T$63,10,0))),"")</f>
        <v/>
      </c>
      <c r="J14" s="84" t="str">
        <f>IF(J13="","",V23)</f>
        <v/>
      </c>
      <c r="K14" s="85" t="str">
        <f>IFERROR(IF(J14="","",VLOOKUP(J14,'إختيار المقررات'!$F$10:$J$35,5,0)),"")</f>
        <v/>
      </c>
      <c r="L14" s="363" t="str">
        <f>IFERROR(IF(K14="","",VLOOKUP(K14,'إختيار المقررات'!$J$5:$T$63,2,0)),"")</f>
        <v/>
      </c>
      <c r="M14" s="363"/>
      <c r="N14" s="363"/>
      <c r="O14" s="363"/>
      <c r="P14" s="88" t="str">
        <f>IFERROR(VLOOKUP(L14,'إختيار المقررات'!$K$9:$T$63,9,0),"")</f>
        <v/>
      </c>
      <c r="Q14" s="87" t="str">
        <f>IFERROR(IF(L14="","",IF(VLOOKUP(L14,'إختيار المقررات'!$K$9:$T$63,10,0)=0,"",VLOOKUP(L14,'إختيار المقررات'!$K$9:$T$63,10,0))),"")</f>
        <v/>
      </c>
      <c r="R14" s="107"/>
      <c r="S14" s="7"/>
      <c r="T14" s="146"/>
      <c r="U14" s="189"/>
      <c r="V14" s="190" t="str">
        <f>IFERROR(SMALL('إختيار المقررات'!$F$9:$F$36,'إختيار المقررات'!BL7),"")</f>
        <v/>
      </c>
      <c r="W14" s="190" t="str">
        <f>IFERROR(SMALL('إختيار المقررات'!$BK$6:$BK$52,'إختيار المقررات'!BL7),"")</f>
        <v/>
      </c>
      <c r="X14" s="189">
        <v>12</v>
      </c>
      <c r="Y14" s="189" t="e">
        <f t="shared" si="1"/>
        <v>#N/A</v>
      </c>
      <c r="Z14" s="189" t="e">
        <f>IF(LEN(I6)&lt;2,G6,"")</f>
        <v>#N/A</v>
      </c>
      <c r="AA14" s="189" t="str">
        <f t="shared" si="2"/>
        <v/>
      </c>
      <c r="AC14" s="154"/>
      <c r="AD14" s="78"/>
      <c r="AE14" s="325" t="str">
        <f t="shared" si="0"/>
        <v/>
      </c>
      <c r="AF14" s="325"/>
      <c r="AG14" s="325"/>
      <c r="AH14" s="78"/>
      <c r="AI14" s="78"/>
    </row>
    <row r="15" spans="2:36" ht="18.600000000000001" customHeight="1" thickTop="1" thickBot="1" x14ac:dyDescent="0.3">
      <c r="B15" s="84" t="str">
        <f t="shared" ref="B15:B22" si="3">IF(B14="","",V14)</f>
        <v/>
      </c>
      <c r="C15" s="85" t="str">
        <f>IFERROR(IF(B15="","",VLOOKUP(B15,'إختيار المقررات'!$F$10:$J$35,5,0)),"")</f>
        <v/>
      </c>
      <c r="D15" s="363" t="str">
        <f>IFERROR(IF(C15="","",VLOOKUP(C15,'إختيار المقررات'!$J$5:$T$63,2,0)),"")</f>
        <v/>
      </c>
      <c r="E15" s="363"/>
      <c r="F15" s="363"/>
      <c r="G15" s="363"/>
      <c r="H15" s="86" t="str">
        <f>IFERROR(VLOOKUP(D15,'إختيار المقررات'!$K$9:$T$63,9,0),"")</f>
        <v/>
      </c>
      <c r="I15" s="87" t="str">
        <f>IFERROR(IF(D15="","",IF(VLOOKUP(D15,'إختيار المقررات'!$K$9:$T$63,10,0)=0,"",VLOOKUP(D15,'إختيار المقررات'!$K$9:$T$63,10,0))),"")</f>
        <v/>
      </c>
      <c r="J15" s="84" t="str">
        <f t="shared" ref="J15:J22" si="4">IF(J14="","",V24)</f>
        <v/>
      </c>
      <c r="K15" s="85" t="str">
        <f>IFERROR(IF(J15="","",VLOOKUP(J15,'إختيار المقررات'!$F$10:$J$35,5,0)),"")</f>
        <v/>
      </c>
      <c r="L15" s="363" t="str">
        <f>IFERROR(IF(K15="","",VLOOKUP(K15,'إختيار المقررات'!$J$5:$T$63,2,0)),"")</f>
        <v/>
      </c>
      <c r="M15" s="363"/>
      <c r="N15" s="363"/>
      <c r="O15" s="363"/>
      <c r="P15" s="88" t="str">
        <f>IFERROR(VLOOKUP(L15,'إختيار المقررات'!$K$9:$T$63,9,0),"")</f>
        <v/>
      </c>
      <c r="Q15" s="87" t="str">
        <f>IFERROR(IF(L15="","",IF(VLOOKUP(L15,'إختيار المقررات'!$K$9:$T$63,10,0)=0,"",VLOOKUP(L15,'إختيار المقررات'!$K$9:$T$63,10,0))),"")</f>
        <v/>
      </c>
      <c r="R15" s="107"/>
      <c r="S15" s="7"/>
      <c r="T15" s="146"/>
      <c r="U15" s="189"/>
      <c r="V15" s="190" t="str">
        <f>IFERROR(SMALL('إختيار المقررات'!$F$9:$F$36,'إختيار المقررات'!BL8),"")</f>
        <v/>
      </c>
      <c r="W15" s="190" t="str">
        <f>IFERROR(SMALL('إختيار المقررات'!$BK$6:$BK$52,'إختيار المقررات'!BL8),"")</f>
        <v/>
      </c>
      <c r="X15" s="189">
        <v>13</v>
      </c>
      <c r="Y15" s="189" t="e">
        <f t="shared" si="1"/>
        <v>#N/A</v>
      </c>
      <c r="Z15" s="189" t="e">
        <f>IF(LEN(O6)&lt;2,L6,"")</f>
        <v>#N/A</v>
      </c>
      <c r="AA15" s="189" t="str">
        <f t="shared" si="2"/>
        <v/>
      </c>
      <c r="AC15" s="154"/>
      <c r="AD15" s="78"/>
      <c r="AE15" s="325" t="str">
        <f t="shared" ref="AE15:AE20" si="5">IFERROR(VLOOKUP(AA15,$X$3:$Z$26,3,0),"")</f>
        <v/>
      </c>
      <c r="AF15" s="325"/>
      <c r="AG15" s="325"/>
      <c r="AH15" s="78"/>
      <c r="AI15" s="78"/>
    </row>
    <row r="16" spans="2:36" ht="18.600000000000001" customHeight="1" thickTop="1" thickBot="1" x14ac:dyDescent="0.3">
      <c r="B16" s="84" t="str">
        <f t="shared" si="3"/>
        <v/>
      </c>
      <c r="C16" s="85" t="str">
        <f>IFERROR(IF(B16="","",VLOOKUP(B16,'إختيار المقررات'!$F$10:$J$35,5,0)),"")</f>
        <v/>
      </c>
      <c r="D16" s="363" t="str">
        <f>IFERROR(IF(C16="","",VLOOKUP(C16,'إختيار المقررات'!$J$5:$T$63,2,0)),"")</f>
        <v/>
      </c>
      <c r="E16" s="363"/>
      <c r="F16" s="363"/>
      <c r="G16" s="363"/>
      <c r="H16" s="86" t="str">
        <f>IFERROR(VLOOKUP(D16,'إختيار المقررات'!$K$9:$T$63,9,0),"")</f>
        <v/>
      </c>
      <c r="I16" s="87" t="str">
        <f>IFERROR(IF(D16="","",IF(VLOOKUP(D16,'إختيار المقررات'!$K$9:$T$63,10,0)=0,"",VLOOKUP(D16,'إختيار المقررات'!$K$9:$T$63,10,0))),"")</f>
        <v/>
      </c>
      <c r="J16" s="84" t="str">
        <f t="shared" si="4"/>
        <v/>
      </c>
      <c r="K16" s="85" t="str">
        <f>IFERROR(IF(J16="","",VLOOKUP(J16,'إختيار المقررات'!$F$10:$J$35,5,0)),"")</f>
        <v/>
      </c>
      <c r="L16" s="363" t="str">
        <f>IFERROR(IF(K16="","",VLOOKUP(K16,'إختيار المقررات'!$J$5:$T$63,2,0)),"")</f>
        <v/>
      </c>
      <c r="M16" s="363"/>
      <c r="N16" s="363"/>
      <c r="O16" s="363"/>
      <c r="P16" s="88" t="str">
        <f>IFERROR(VLOOKUP(L16,'إختيار المقررات'!$K$9:$T$63,9,0),"")</f>
        <v/>
      </c>
      <c r="Q16" s="87" t="str">
        <f>IFERROR(IF(L16="","",IF(VLOOKUP(L16,'إختيار المقررات'!$K$9:$T$63,10,0)=0,"",VLOOKUP(L16,'إختيار المقررات'!$K$9:$T$63,10,0))),"")</f>
        <v/>
      </c>
      <c r="R16" s="107"/>
      <c r="S16" s="7"/>
      <c r="T16" s="146"/>
      <c r="U16" s="189"/>
      <c r="V16" s="190" t="str">
        <f>IFERROR(SMALL('إختيار المقررات'!$F$9:$F$36,'إختيار المقررات'!BL9),"")</f>
        <v/>
      </c>
      <c r="W16" s="190" t="str">
        <f>IFERROR(SMALL('إختيار المقررات'!$BK$6:$BK$52,'إختيار المقررات'!BL9),"")</f>
        <v/>
      </c>
      <c r="X16" s="189">
        <v>14</v>
      </c>
      <c r="Y16" s="189">
        <f t="shared" si="1"/>
        <v>14</v>
      </c>
      <c r="Z16" s="189" t="str">
        <f>IF(LEN(D7)&lt;2,B7,"")</f>
        <v>الموبايل:</v>
      </c>
      <c r="AA16" s="189" t="str">
        <f t="shared" si="2"/>
        <v/>
      </c>
      <c r="AC16" s="154"/>
      <c r="AD16" s="78"/>
      <c r="AE16" s="325" t="str">
        <f t="shared" si="5"/>
        <v/>
      </c>
      <c r="AF16" s="325"/>
      <c r="AG16" s="325"/>
      <c r="AH16" s="78"/>
      <c r="AI16" s="78"/>
    </row>
    <row r="17" spans="2:35" ht="18.600000000000001" customHeight="1" thickTop="1" thickBot="1" x14ac:dyDescent="0.3">
      <c r="B17" s="84" t="str">
        <f t="shared" si="3"/>
        <v/>
      </c>
      <c r="C17" s="85" t="str">
        <f>IFERROR(IF(B17="","",VLOOKUP(B17,'إختيار المقررات'!$F$10:$J$35,5,0)),"")</f>
        <v/>
      </c>
      <c r="D17" s="363" t="str">
        <f>IFERROR(IF(C17="","",VLOOKUP(C17,'إختيار المقررات'!$J$5:$T$63,2,0)),"")</f>
        <v/>
      </c>
      <c r="E17" s="363"/>
      <c r="F17" s="363"/>
      <c r="G17" s="363"/>
      <c r="H17" s="86" t="str">
        <f>IFERROR(VLOOKUP(D17,'إختيار المقررات'!$K$9:$T$63,9,0),"")</f>
        <v/>
      </c>
      <c r="I17" s="87" t="str">
        <f>IFERROR(IF(D17="","",IF(VLOOKUP(D17,'إختيار المقررات'!$K$9:$T$63,10,0)=0,"",VLOOKUP(D17,'إختيار المقررات'!$K$9:$T$63,10,0))),"")</f>
        <v/>
      </c>
      <c r="J17" s="84" t="str">
        <f t="shared" si="4"/>
        <v/>
      </c>
      <c r="K17" s="85" t="str">
        <f>IFERROR(IF(J17="","",VLOOKUP(J17,'إختيار المقررات'!$F$10:$J$35,5,0)),"")</f>
        <v/>
      </c>
      <c r="L17" s="363" t="str">
        <f>IFERROR(IF(K17="","",VLOOKUP(K17,'إختيار المقررات'!$J$5:$T$63,2,0)),"")</f>
        <v/>
      </c>
      <c r="M17" s="363"/>
      <c r="N17" s="363"/>
      <c r="O17" s="363"/>
      <c r="P17" s="88" t="str">
        <f>IFERROR(VLOOKUP(L17,'إختيار المقررات'!$K$9:$T$63,9,0),"")</f>
        <v/>
      </c>
      <c r="Q17" s="87" t="str">
        <f>IFERROR(IF(L17="","",IF(VLOOKUP(L17,'إختيار المقررات'!$K$9:$T$63,10,0)=0,"",VLOOKUP(L17,'إختيار المقررات'!$K$9:$T$63,10,0))),"")</f>
        <v/>
      </c>
      <c r="R17" s="107"/>
      <c r="S17" s="7"/>
      <c r="T17" s="146"/>
      <c r="U17" s="189"/>
      <c r="V17" s="190" t="str">
        <f>IFERROR(SMALL('إختيار المقررات'!$F$9:$F$36,'إختيار المقررات'!BL10),"")</f>
        <v/>
      </c>
      <c r="W17" s="190" t="str">
        <f>IFERROR(SMALL('إختيار المقررات'!$BK$6:$BK$52,'إختيار المقررات'!BL10),"")</f>
        <v/>
      </c>
      <c r="X17" s="189">
        <v>15</v>
      </c>
      <c r="Y17" s="189">
        <f t="shared" si="1"/>
        <v>15</v>
      </c>
      <c r="Z17" s="189" t="str">
        <f>IF(LEN(I7)&lt;2,G7,"")</f>
        <v>الهاتف:</v>
      </c>
      <c r="AA17" s="189" t="str">
        <f t="shared" si="2"/>
        <v/>
      </c>
      <c r="AC17" s="154"/>
      <c r="AD17" s="78"/>
      <c r="AE17" s="325" t="str">
        <f t="shared" si="5"/>
        <v/>
      </c>
      <c r="AF17" s="325"/>
      <c r="AG17" s="325"/>
      <c r="AH17" s="78"/>
      <c r="AI17" s="78"/>
    </row>
    <row r="18" spans="2:35" ht="18.600000000000001" customHeight="1" thickTop="1" thickBot="1" x14ac:dyDescent="0.3">
      <c r="B18" s="84" t="str">
        <f t="shared" si="3"/>
        <v/>
      </c>
      <c r="C18" s="85" t="str">
        <f>IFERROR(IF(B18="","",VLOOKUP(B18,'إختيار المقررات'!$F$10:$J$35,5,0)),"")</f>
        <v/>
      </c>
      <c r="D18" s="363" t="str">
        <f>IFERROR(IF(C18="","",VLOOKUP(C18,'إختيار المقررات'!$J$5:$T$63,2,0)),"")</f>
        <v/>
      </c>
      <c r="E18" s="363"/>
      <c r="F18" s="363"/>
      <c r="G18" s="363"/>
      <c r="H18" s="86" t="str">
        <f>IFERROR(VLOOKUP(D18,'إختيار المقررات'!$K$9:$T$63,9,0),"")</f>
        <v/>
      </c>
      <c r="I18" s="87" t="str">
        <f>IFERROR(IF(D18="","",IF(VLOOKUP(D18,'إختيار المقررات'!$K$9:$T$63,10,0)=0,"",VLOOKUP(D18,'إختيار المقررات'!$K$9:$T$63,10,0))),"")</f>
        <v/>
      </c>
      <c r="J18" s="84" t="str">
        <f t="shared" si="4"/>
        <v/>
      </c>
      <c r="K18" s="85" t="str">
        <f>IFERROR(IF(J18="","",VLOOKUP(J18,'إختيار المقررات'!$F$10:$J$35,5,0)),"")</f>
        <v/>
      </c>
      <c r="L18" s="363" t="str">
        <f>IFERROR(IF(K18="","",VLOOKUP(K18,'إختيار المقررات'!$J$5:$T$63,2,0)),"")</f>
        <v/>
      </c>
      <c r="M18" s="363"/>
      <c r="N18" s="363"/>
      <c r="O18" s="363"/>
      <c r="P18" s="88" t="str">
        <f>IFERROR(VLOOKUP(L18,'إختيار المقررات'!$K$9:$T$63,9,0),"")</f>
        <v/>
      </c>
      <c r="Q18" s="87" t="str">
        <f>IFERROR(IF(L18="","",IF(VLOOKUP(L18,'إختيار المقررات'!$K$9:$T$63,10,0)=0,"",VLOOKUP(L18,'إختيار المقررات'!$K$9:$T$63,10,0))),"")</f>
        <v/>
      </c>
      <c r="R18" s="107"/>
      <c r="S18" s="7"/>
      <c r="T18" s="146"/>
      <c r="U18" s="189"/>
      <c r="V18" s="190" t="str">
        <f>IFERROR(SMALL('إختيار المقررات'!$F$9:$F$36,'إختيار المقررات'!BL11),"")</f>
        <v/>
      </c>
      <c r="W18" s="190" t="str">
        <f>IFERROR(SMALL('إختيار المقررات'!$BK$6:$BK$52,'إختيار المقررات'!BL11),"")</f>
        <v/>
      </c>
      <c r="X18" s="189">
        <v>16</v>
      </c>
      <c r="Y18" s="189" t="e">
        <f t="shared" si="1"/>
        <v>#N/A</v>
      </c>
      <c r="Z18" s="189" t="e">
        <f>IF(LEN(L8)&lt;2,O8,"")</f>
        <v>#N/A</v>
      </c>
      <c r="AA18" s="189" t="str">
        <f t="shared" si="2"/>
        <v/>
      </c>
      <c r="AC18" s="154"/>
      <c r="AD18" s="78"/>
      <c r="AE18" s="325" t="str">
        <f t="shared" si="5"/>
        <v/>
      </c>
      <c r="AF18" s="325"/>
      <c r="AG18" s="325"/>
      <c r="AH18" s="78"/>
      <c r="AI18" s="78"/>
    </row>
    <row r="19" spans="2:35" ht="18.600000000000001" customHeight="1" thickTop="1" thickBot="1" x14ac:dyDescent="0.3">
      <c r="B19" s="84" t="str">
        <f t="shared" si="3"/>
        <v/>
      </c>
      <c r="C19" s="85" t="str">
        <f>IFERROR(IF(B19="","",VLOOKUP(B19,'إختيار المقررات'!$F$10:$J$35,5,0)),"")</f>
        <v/>
      </c>
      <c r="D19" s="363" t="str">
        <f>IFERROR(IF(C19="","",VLOOKUP(C19,'إختيار المقررات'!$J$5:$T$63,2,0)),"")</f>
        <v/>
      </c>
      <c r="E19" s="363"/>
      <c r="F19" s="363"/>
      <c r="G19" s="363"/>
      <c r="H19" s="86" t="str">
        <f>IFERROR(VLOOKUP(D19,'إختيار المقررات'!$K$9:$T$63,9,0),"")</f>
        <v/>
      </c>
      <c r="I19" s="87" t="str">
        <f>IFERROR(IF(D19="","",IF(VLOOKUP(D19,'إختيار المقررات'!$K$9:$T$63,10,0)=0,"",VLOOKUP(D19,'إختيار المقررات'!$K$9:$T$63,10,0))),"")</f>
        <v/>
      </c>
      <c r="J19" s="84" t="str">
        <f t="shared" si="4"/>
        <v/>
      </c>
      <c r="K19" s="85" t="str">
        <f>IFERROR(IF(J19="","",VLOOKUP(J19,'إختيار المقررات'!$F$10:$J$35,5,0)),"")</f>
        <v/>
      </c>
      <c r="L19" s="363" t="str">
        <f>IFERROR(IF(K19="","",VLOOKUP(K19,'إختيار المقررات'!$J$5:$T$63,2,0)),"")</f>
        <v/>
      </c>
      <c r="M19" s="363"/>
      <c r="N19" s="363"/>
      <c r="O19" s="363"/>
      <c r="P19" s="88" t="str">
        <f>IFERROR(VLOOKUP(L19,'إختيار المقررات'!$K$9:$T$63,9,0),"")</f>
        <v/>
      </c>
      <c r="Q19" s="87" t="str">
        <f>IFERROR(IF(L19="","",IF(VLOOKUP(L19,'إختيار المقررات'!$K$9:$T$63,10,0)=0,"",VLOOKUP(L19,'إختيار المقررات'!$K$9:$T$63,10,0))),"")</f>
        <v/>
      </c>
      <c r="R19" s="107"/>
      <c r="S19" s="7"/>
      <c r="T19" s="146"/>
      <c r="U19" s="189"/>
      <c r="V19" s="190" t="str">
        <f>IFERROR(SMALL('إختيار المقررات'!$F$9:$F$36,'إختيار المقررات'!BL12),"")</f>
        <v/>
      </c>
      <c r="W19" s="190" t="str">
        <f>IFERROR(SMALL('إختيار المقررات'!$BK$6:$BK$52,'إختيار المقررات'!BL12),"")</f>
        <v/>
      </c>
      <c r="X19" s="189">
        <v>17</v>
      </c>
      <c r="Y19" s="189" t="e">
        <f t="shared" si="1"/>
        <v>#N/A</v>
      </c>
      <c r="Z19" s="189" t="e">
        <f>IF(LEN(G8)&lt;2,I8,"")</f>
        <v>#N/A</v>
      </c>
      <c r="AA19" s="189" t="str">
        <f t="shared" si="2"/>
        <v/>
      </c>
      <c r="AC19" s="154"/>
      <c r="AD19" s="78"/>
      <c r="AE19" s="325" t="str">
        <f t="shared" si="5"/>
        <v/>
      </c>
      <c r="AF19" s="325"/>
      <c r="AG19" s="325"/>
      <c r="AH19" s="78"/>
      <c r="AI19" s="78"/>
    </row>
    <row r="20" spans="2:35" ht="18.600000000000001" customHeight="1" thickTop="1" thickBot="1" x14ac:dyDescent="0.3">
      <c r="B20" s="84" t="str">
        <f t="shared" si="3"/>
        <v/>
      </c>
      <c r="C20" s="85" t="str">
        <f>IFERROR(IF(B20="","",VLOOKUP(B20,'إختيار المقررات'!$F$10:$J$35,5,0)),"")</f>
        <v/>
      </c>
      <c r="D20" s="363" t="str">
        <f>IFERROR(IF(C20="","",VLOOKUP(C20,'إختيار المقررات'!$J$5:$T$63,2,0)),"")</f>
        <v/>
      </c>
      <c r="E20" s="363"/>
      <c r="F20" s="363"/>
      <c r="G20" s="363"/>
      <c r="H20" s="86" t="str">
        <f>IFERROR(VLOOKUP(D20,'إختيار المقررات'!$K$9:$T$63,9,0),"")</f>
        <v/>
      </c>
      <c r="I20" s="87" t="str">
        <f>IFERROR(IF(D20="","",IF(VLOOKUP(D20,'إختيار المقررات'!$K$9:$T$63,10,0)=0,"",VLOOKUP(D20,'إختيار المقررات'!$K$9:$T$63,10,0))),"")</f>
        <v/>
      </c>
      <c r="J20" s="84" t="str">
        <f t="shared" si="4"/>
        <v/>
      </c>
      <c r="K20" s="85" t="str">
        <f>IFERROR(IF(J20="","",VLOOKUP(J20,'إختيار المقررات'!$F$10:$J$35,5,0)),"")</f>
        <v/>
      </c>
      <c r="L20" s="363" t="str">
        <f>IFERROR(IF(K20="","",VLOOKUP(K20,'إختيار المقررات'!$J$5:$T$63,2,0)),"")</f>
        <v/>
      </c>
      <c r="M20" s="363"/>
      <c r="N20" s="363"/>
      <c r="O20" s="363"/>
      <c r="P20" s="88" t="str">
        <f>IFERROR(VLOOKUP(L20,'إختيار المقررات'!$K$9:$T$63,9,0),"")</f>
        <v/>
      </c>
      <c r="Q20" s="87" t="str">
        <f>IFERROR(IF(L20="","",IF(VLOOKUP(L20,'إختيار المقررات'!$K$9:$T$63,10,0)=0,"",VLOOKUP(L20,'إختيار المقررات'!$K$9:$T$63,10,0))),"")</f>
        <v/>
      </c>
      <c r="R20" s="107"/>
      <c r="S20" s="7"/>
      <c r="T20" s="146"/>
      <c r="U20" s="189"/>
      <c r="V20" s="190" t="str">
        <f>IFERROR(SMALL('إختيار المقررات'!$F$9:$F$36,'إختيار المقررات'!BL13),"")</f>
        <v/>
      </c>
      <c r="W20" s="190" t="str">
        <f>IFERROR(SMALL('إختيار المقررات'!$BK$6:$BK$52,'إختيار المقررات'!BL13),"")</f>
        <v/>
      </c>
      <c r="X20" s="189">
        <v>18</v>
      </c>
      <c r="Y20" s="189" t="e">
        <f t="shared" si="1"/>
        <v>#N/A</v>
      </c>
      <c r="Z20" s="189" t="e">
        <f>IF(LEN(B8)&lt;2,D8,"")</f>
        <v>#N/A</v>
      </c>
      <c r="AA20" s="189" t="str">
        <f t="shared" si="2"/>
        <v/>
      </c>
      <c r="AC20" s="154"/>
      <c r="AD20" s="78"/>
      <c r="AE20" s="325" t="str">
        <f t="shared" si="5"/>
        <v/>
      </c>
      <c r="AF20" s="325"/>
      <c r="AG20" s="325"/>
      <c r="AH20" s="78"/>
      <c r="AI20" s="78"/>
    </row>
    <row r="21" spans="2:35" ht="18.600000000000001" customHeight="1" thickTop="1" thickBot="1" x14ac:dyDescent="0.3">
      <c r="B21" s="84" t="str">
        <f t="shared" si="3"/>
        <v/>
      </c>
      <c r="C21" s="85" t="str">
        <f>IFERROR(IF(B21="","",VLOOKUP(B21,'إختيار المقررات'!$F$10:$J$35,5,0)),"")</f>
        <v/>
      </c>
      <c r="D21" s="363" t="str">
        <f>IFERROR(IF(C21="","",VLOOKUP(C21,'إختيار المقررات'!$J$5:$T$63,2,0)),"")</f>
        <v/>
      </c>
      <c r="E21" s="363"/>
      <c r="F21" s="363"/>
      <c r="G21" s="363"/>
      <c r="H21" s="86" t="str">
        <f>IFERROR(VLOOKUP(D21,'إختيار المقررات'!$K$9:$T$63,9,0),"")</f>
        <v/>
      </c>
      <c r="I21" s="87" t="str">
        <f>IFERROR(IF(D21="","",IF(VLOOKUP(D21,'إختيار المقررات'!$K$9:$T$63,10,0)=0,"",VLOOKUP(D21,'إختيار المقررات'!$K$9:$T$63,10,0))),"")</f>
        <v/>
      </c>
      <c r="J21" s="84" t="str">
        <f t="shared" si="4"/>
        <v/>
      </c>
      <c r="K21" s="85" t="str">
        <f>IFERROR(IF(J21="","",VLOOKUP(J21,'إختيار المقررات'!$F$10:$J$35,5,0)),"")</f>
        <v/>
      </c>
      <c r="L21" s="363" t="str">
        <f>IFERROR(IF(K21="","",VLOOKUP(K21,'إختيار المقررات'!$J$5:$T$63,2,0)),"")</f>
        <v/>
      </c>
      <c r="M21" s="363"/>
      <c r="N21" s="363"/>
      <c r="O21" s="363"/>
      <c r="P21" s="88" t="str">
        <f>IFERROR(VLOOKUP(L21,'إختيار المقررات'!$K$9:$T$63,9,0),"")</f>
        <v/>
      </c>
      <c r="Q21" s="87" t="str">
        <f>IFERROR(IF(L21="","",IF(VLOOKUP(L21,'إختيار المقررات'!$K$9:$T$63,10,0)=0,"",VLOOKUP(L21,'إختيار المقررات'!$K$9:$T$63,10,0))),"")</f>
        <v/>
      </c>
      <c r="R21" s="107"/>
      <c r="S21" s="7"/>
      <c r="T21" s="146"/>
      <c r="U21" s="189"/>
      <c r="V21" s="190" t="str">
        <f>IFERROR(SMALL('إختيار المقررات'!$F$9:$F$36,'إختيار المقررات'!BL14),"")</f>
        <v/>
      </c>
      <c r="W21" s="190"/>
      <c r="X21" s="189">
        <v>19</v>
      </c>
      <c r="Y21" s="189" t="e">
        <f t="shared" si="1"/>
        <v>#N/A</v>
      </c>
      <c r="Z21" s="189" t="e">
        <f>IF(LEN(L9)&lt;2,O9,"")</f>
        <v>#N/A</v>
      </c>
      <c r="AA21" s="189" t="str">
        <f t="shared" si="2"/>
        <v/>
      </c>
      <c r="AC21" s="154"/>
      <c r="AD21" s="78"/>
      <c r="AE21" s="137"/>
      <c r="AF21" s="137"/>
      <c r="AG21" s="137"/>
      <c r="AH21" s="78"/>
      <c r="AI21" s="78"/>
    </row>
    <row r="22" spans="2:35" ht="18.600000000000001" customHeight="1" thickTop="1" thickBot="1" x14ac:dyDescent="0.3">
      <c r="B22" s="84" t="str">
        <f t="shared" si="3"/>
        <v/>
      </c>
      <c r="C22" s="85" t="str">
        <f>IFERROR(IF(B22="","",VLOOKUP(B22,'إختيار المقررات'!$F$10:$J$35,5,0)),"")</f>
        <v/>
      </c>
      <c r="D22" s="363" t="str">
        <f>IFERROR(IF(C22="","",VLOOKUP(C22,'إختيار المقررات'!$J$5:$T$63,2,0)),"")</f>
        <v/>
      </c>
      <c r="E22" s="363"/>
      <c r="F22" s="363"/>
      <c r="G22" s="363"/>
      <c r="H22" s="86" t="str">
        <f>IFERROR(VLOOKUP(D22,'إختيار المقررات'!$K$9:$T$63,9,0),"")</f>
        <v/>
      </c>
      <c r="I22" s="87" t="str">
        <f>IFERROR(IF(D22="","",IF(VLOOKUP(D22,'إختيار المقررات'!$K$9:$T$63,10,0)=0,"",VLOOKUP(D22,'إختيار المقررات'!$K$9:$T$63,10,0))),"")</f>
        <v/>
      </c>
      <c r="J22" s="84" t="str">
        <f t="shared" si="4"/>
        <v/>
      </c>
      <c r="K22" s="85" t="str">
        <f>IFERROR(IF(J22="","",VLOOKUP(J22,'إختيار المقررات'!$F$10:$J$35,5,0)),"")</f>
        <v/>
      </c>
      <c r="L22" s="363" t="str">
        <f>IFERROR(IF(K22="","",VLOOKUP(K22,'إختيار المقررات'!$J$5:$T$63,2,0)),"")</f>
        <v/>
      </c>
      <c r="M22" s="363"/>
      <c r="N22" s="363"/>
      <c r="O22" s="363"/>
      <c r="P22" s="88" t="str">
        <f>IFERROR(VLOOKUP(L22,'إختيار المقررات'!$K$9:$T$63,9,0),"")</f>
        <v/>
      </c>
      <c r="Q22" s="87" t="str">
        <f>IFERROR(IF(L22="","",IF(VLOOKUP(L22,'إختيار المقررات'!$K$9:$T$63,10,0)=0,"",VLOOKUP(L22,'إختيار المقررات'!$K$9:$T$63,10,0))),"")</f>
        <v/>
      </c>
      <c r="R22" s="107"/>
      <c r="S22" s="7"/>
      <c r="T22" s="146"/>
      <c r="U22" s="189"/>
      <c r="V22" s="190" t="str">
        <f>IFERROR(SMALL('إختيار المقررات'!$F$9:$F$36,'إختيار المقررات'!BL15),"")</f>
        <v/>
      </c>
      <c r="W22" s="190"/>
      <c r="X22" s="189">
        <v>20</v>
      </c>
      <c r="Y22" s="189">
        <f t="shared" si="1"/>
        <v>20</v>
      </c>
      <c r="Z22" s="189" t="str">
        <f>IF(LEN(D9)&lt;2,B9,"")</f>
        <v>العنوان</v>
      </c>
      <c r="AA22" s="190"/>
      <c r="AC22" s="154"/>
      <c r="AD22" s="78"/>
      <c r="AE22" s="137"/>
      <c r="AF22" s="137"/>
      <c r="AG22" s="137"/>
      <c r="AH22" s="78"/>
      <c r="AI22" s="78"/>
    </row>
    <row r="23" spans="2:35" ht="9.6" customHeight="1" thickTop="1" thickBot="1" x14ac:dyDescent="0.3">
      <c r="B23" s="404" t="str">
        <f>IF('إدخال البيانات'!F1&lt;&gt;"",'إدخال البيانات'!A2,"")</f>
        <v/>
      </c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7"/>
      <c r="T23" s="146"/>
      <c r="U23" s="189"/>
      <c r="V23" s="190" t="str">
        <f>IFERROR(SMALL('إختيار المقررات'!$F$9:$F$36,'إختيار المقررات'!BL16),"")</f>
        <v/>
      </c>
      <c r="W23" s="190" t="str">
        <f>IFERROR(SMALL('إختيار المقررات'!$BK$6:$BK$52,'إختيار المقررات'!BL14),"")</f>
        <v/>
      </c>
      <c r="X23" s="189">
        <v>21</v>
      </c>
      <c r="Y23" s="189" t="str">
        <f t="shared" si="1"/>
        <v/>
      </c>
      <c r="Z23" s="189"/>
      <c r="AA23" s="190" t="str">
        <f>IFERROR(SMALL($Y$3:$Y$26,X23),"")</f>
        <v/>
      </c>
      <c r="AC23" s="154"/>
      <c r="AD23" s="78"/>
      <c r="AE23" s="325" t="str">
        <f>IFERROR(VLOOKUP(AA23,$X$3:$Z$26,3,0),"")</f>
        <v/>
      </c>
      <c r="AF23" s="325"/>
      <c r="AG23" s="325"/>
      <c r="AH23" s="78"/>
      <c r="AI23" s="78"/>
    </row>
    <row r="24" spans="2:35" ht="9.6" customHeight="1" thickTop="1" thickBot="1" x14ac:dyDescent="0.3"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7"/>
      <c r="T24" s="146"/>
      <c r="U24" s="189"/>
      <c r="V24" s="190" t="str">
        <f>IFERROR(SMALL('إختيار المقررات'!$F$9:$F$36,'إختيار المقررات'!BL17),"")</f>
        <v/>
      </c>
      <c r="W24" s="190" t="str">
        <f>IFERROR(SMALL('إختيار المقررات'!$BK$6:$BK$52,'إختيار المقررات'!BL15),"")</f>
        <v/>
      </c>
      <c r="X24" s="189">
        <v>22</v>
      </c>
      <c r="Y24" s="189" t="str">
        <f t="shared" si="1"/>
        <v/>
      </c>
      <c r="Z24" s="189"/>
      <c r="AA24" s="190" t="str">
        <f>IFERROR(SMALL($Y$3:$Y$26,X24),"")</f>
        <v/>
      </c>
      <c r="AC24" s="154"/>
      <c r="AD24" s="78"/>
      <c r="AE24" s="325" t="str">
        <f>IFERROR(VLOOKUP(AA24,$X$3:$Z$26,3,0),"")</f>
        <v/>
      </c>
      <c r="AF24" s="325"/>
      <c r="AG24" s="325"/>
      <c r="AH24" s="78"/>
      <c r="AI24" s="78"/>
    </row>
    <row r="25" spans="2:35" ht="22.95" customHeight="1" thickTop="1" thickBot="1" x14ac:dyDescent="0.3">
      <c r="B25" s="405"/>
      <c r="C25" s="405"/>
      <c r="D25" s="405"/>
      <c r="E25" s="405"/>
      <c r="F25" s="405"/>
      <c r="G25" s="405"/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405"/>
      <c r="S25" s="7"/>
      <c r="T25" s="146"/>
      <c r="U25" s="189"/>
      <c r="V25" s="190" t="str">
        <f>IFERROR(SMALL('إختيار المقررات'!$F$9:$F$36,'إختيار المقررات'!BL18),"")</f>
        <v/>
      </c>
      <c r="W25" s="190"/>
      <c r="X25" s="189">
        <v>23</v>
      </c>
      <c r="Y25" s="189" t="str">
        <f t="shared" si="1"/>
        <v/>
      </c>
      <c r="Z25" s="189"/>
      <c r="AA25" s="190" t="str">
        <f>IFERROR(SMALL($Y$3:$Y$26,X25),"")</f>
        <v/>
      </c>
      <c r="AC25" s="154"/>
      <c r="AD25" s="78"/>
      <c r="AE25" s="325" t="str">
        <f>IFERROR(VLOOKUP(AA25,$X$3:$Z$26,3,0),"")</f>
        <v/>
      </c>
      <c r="AF25" s="325"/>
      <c r="AG25" s="325"/>
      <c r="AH25" s="78"/>
      <c r="AI25" s="78"/>
    </row>
    <row r="26" spans="2:35" ht="12" customHeight="1" thickTop="1" x14ac:dyDescent="0.25">
      <c r="B26" s="370" t="s">
        <v>138</v>
      </c>
      <c r="C26" s="371"/>
      <c r="D26" s="371"/>
      <c r="E26" s="371"/>
      <c r="F26" s="105">
        <f>'إختيار المقررات'!AH16</f>
        <v>0</v>
      </c>
      <c r="G26" s="371" t="s">
        <v>139</v>
      </c>
      <c r="H26" s="371"/>
      <c r="I26" s="371"/>
      <c r="J26" s="371"/>
      <c r="K26" s="361">
        <f>'إختيار المقررات'!AH17</f>
        <v>0</v>
      </c>
      <c r="L26" s="361"/>
      <c r="M26" s="371" t="s">
        <v>140</v>
      </c>
      <c r="N26" s="371"/>
      <c r="O26" s="371"/>
      <c r="P26" s="371"/>
      <c r="Q26" s="361">
        <f>'إختيار المقررات'!AH18</f>
        <v>0</v>
      </c>
      <c r="R26" s="362"/>
      <c r="S26" s="8"/>
      <c r="U26" s="190"/>
      <c r="V26" s="190" t="str">
        <f>IFERROR(SMALL('إختيار المقررات'!$F$9:$F$36,'إختيار المقررات'!BL19),"")</f>
        <v/>
      </c>
      <c r="W26" s="190"/>
      <c r="X26" s="189">
        <v>24</v>
      </c>
      <c r="Y26" s="189" t="str">
        <f t="shared" si="1"/>
        <v/>
      </c>
      <c r="Z26" s="189"/>
      <c r="AA26" s="190"/>
      <c r="AC26" s="154"/>
      <c r="AD26" s="78"/>
      <c r="AE26" s="325" t="str">
        <f>IFERROR(VLOOKUP(AA26,$X$3:$Z$26,3,0),"")</f>
        <v/>
      </c>
      <c r="AF26" s="325"/>
      <c r="AG26" s="325"/>
      <c r="AH26" s="78"/>
      <c r="AI26" s="78"/>
    </row>
    <row r="27" spans="2:35" ht="12" customHeight="1" x14ac:dyDescent="0.25">
      <c r="B27" s="364" t="s">
        <v>113</v>
      </c>
      <c r="C27" s="365"/>
      <c r="D27" s="365"/>
      <c r="E27" s="366">
        <f>'إختيار المقررات'!D5</f>
        <v>0</v>
      </c>
      <c r="F27" s="366"/>
      <c r="G27" s="366"/>
      <c r="H27" s="366"/>
      <c r="I27" s="367"/>
      <c r="J27" s="89" t="s">
        <v>174</v>
      </c>
      <c r="K27" s="368" t="e">
        <f>'إختيار المقررات'!P5</f>
        <v>#N/A</v>
      </c>
      <c r="L27" s="368"/>
      <c r="M27" s="106" t="s">
        <v>115</v>
      </c>
      <c r="N27" s="369" t="e">
        <f>'إختيار المقررات'!V5</f>
        <v>#N/A</v>
      </c>
      <c r="O27" s="369"/>
      <c r="P27" s="90"/>
      <c r="Q27" s="90"/>
      <c r="R27" s="90"/>
      <c r="U27" s="190"/>
      <c r="V27" s="190" t="str">
        <f>IFERROR(SMALL('إختيار المقررات'!$F$9:$F$36,'إختيار المقررات'!BL20),"")</f>
        <v/>
      </c>
      <c r="W27" s="190"/>
      <c r="X27" s="189">
        <v>25</v>
      </c>
      <c r="Y27" s="189" t="str">
        <f t="shared" si="1"/>
        <v/>
      </c>
      <c r="Z27" s="190"/>
      <c r="AA27" s="190"/>
      <c r="AC27" s="154"/>
      <c r="AD27" s="78"/>
      <c r="AE27" s="387"/>
      <c r="AF27" s="387"/>
      <c r="AG27" s="387"/>
      <c r="AH27" s="78"/>
      <c r="AI27" s="78"/>
    </row>
    <row r="28" spans="2:35" ht="12" customHeight="1" x14ac:dyDescent="0.25">
      <c r="B28" s="378" t="s">
        <v>129</v>
      </c>
      <c r="C28" s="379"/>
      <c r="D28" s="379"/>
      <c r="E28" s="400">
        <f>'إختيار المقررات'!AH9</f>
        <v>0</v>
      </c>
      <c r="F28" s="400"/>
      <c r="G28" s="401"/>
      <c r="H28" s="352" t="s">
        <v>131</v>
      </c>
      <c r="I28" s="345"/>
      <c r="J28" s="345"/>
      <c r="K28" s="355" t="e">
        <f>'إختيار المقررات'!AB5</f>
        <v>#N/A</v>
      </c>
      <c r="L28" s="356"/>
      <c r="M28" s="345" t="s">
        <v>175</v>
      </c>
      <c r="N28" s="345"/>
      <c r="O28" s="345" t="s">
        <v>176</v>
      </c>
      <c r="P28" s="345"/>
      <c r="Q28" s="345" t="s">
        <v>177</v>
      </c>
      <c r="R28" s="348"/>
      <c r="U28" s="190"/>
      <c r="V28" s="190" t="str">
        <f>IFERROR(SMALL('إختيار المقررات'!$F$9:$F$36,'إختيار المقررات'!BL21),"")</f>
        <v/>
      </c>
      <c r="W28" s="190"/>
      <c r="X28" s="189">
        <v>26</v>
      </c>
      <c r="Y28" s="189" t="str">
        <f t="shared" si="1"/>
        <v/>
      </c>
      <c r="Z28" s="190"/>
      <c r="AA28" s="190"/>
      <c r="AC28" s="154"/>
      <c r="AD28" s="78"/>
      <c r="AE28" s="387"/>
      <c r="AF28" s="387"/>
      <c r="AG28" s="387"/>
      <c r="AH28" s="78"/>
      <c r="AI28" s="78"/>
    </row>
    <row r="29" spans="2:35" ht="12" customHeight="1" x14ac:dyDescent="0.25">
      <c r="B29" s="378" t="s">
        <v>178</v>
      </c>
      <c r="C29" s="379"/>
      <c r="D29" s="379"/>
      <c r="E29" s="402">
        <f>'إختيار المقررات'!AH10</f>
        <v>0</v>
      </c>
      <c r="F29" s="402"/>
      <c r="G29" s="403"/>
      <c r="H29" s="353"/>
      <c r="I29" s="346"/>
      <c r="J29" s="346"/>
      <c r="K29" s="357"/>
      <c r="L29" s="358"/>
      <c r="M29" s="346"/>
      <c r="N29" s="346"/>
      <c r="O29" s="346"/>
      <c r="P29" s="346"/>
      <c r="Q29" s="346"/>
      <c r="R29" s="349"/>
      <c r="U29" s="190"/>
      <c r="V29" s="190" t="str">
        <f>IFERROR(SMALL('إختيار المقررات'!$F$9:$F$36,'إختيار المقررات'!BL22),"")</f>
        <v/>
      </c>
      <c r="W29" s="190"/>
      <c r="X29" s="189">
        <v>27</v>
      </c>
      <c r="Y29" s="189" t="str">
        <f t="shared" si="1"/>
        <v/>
      </c>
      <c r="Z29" s="190"/>
      <c r="AA29" s="190"/>
      <c r="AC29" s="154"/>
      <c r="AD29" s="78"/>
      <c r="AE29" s="387"/>
      <c r="AF29" s="387"/>
      <c r="AG29" s="387"/>
      <c r="AH29" s="78"/>
      <c r="AI29" s="78"/>
    </row>
    <row r="30" spans="2:35" ht="12" customHeight="1" x14ac:dyDescent="0.25">
      <c r="B30" s="374" t="s">
        <v>122</v>
      </c>
      <c r="C30" s="375"/>
      <c r="D30" s="375"/>
      <c r="E30" s="376" t="e">
        <f>'إختيار المقررات'!AH7</f>
        <v>#N/A</v>
      </c>
      <c r="F30" s="376"/>
      <c r="G30" s="377"/>
      <c r="H30" s="354"/>
      <c r="I30" s="347"/>
      <c r="J30" s="347"/>
      <c r="K30" s="359"/>
      <c r="L30" s="360"/>
      <c r="M30" s="346"/>
      <c r="N30" s="346"/>
      <c r="O30" s="346"/>
      <c r="P30" s="346"/>
      <c r="Q30" s="346"/>
      <c r="R30" s="349"/>
      <c r="U30" s="190"/>
      <c r="V30" s="190" t="str">
        <f>IFERROR(SMALL('إختيار المقررات'!$F$9:$F$36,'إختيار المقررات'!BL23),"")</f>
        <v/>
      </c>
      <c r="W30" s="190"/>
      <c r="X30" s="190"/>
      <c r="Y30" s="190"/>
      <c r="Z30" s="190"/>
      <c r="AA30" s="190"/>
      <c r="AC30" s="154"/>
      <c r="AD30" s="78"/>
      <c r="AE30" s="387"/>
      <c r="AF30" s="387"/>
      <c r="AG30" s="387"/>
      <c r="AH30" s="78"/>
      <c r="AI30" s="78"/>
    </row>
    <row r="31" spans="2:35" ht="12" customHeight="1" x14ac:dyDescent="0.25">
      <c r="B31" s="378" t="s">
        <v>127</v>
      </c>
      <c r="C31" s="379"/>
      <c r="D31" s="379"/>
      <c r="E31" s="402" t="e">
        <f>'إختيار المقررات'!AH8</f>
        <v>#N/A</v>
      </c>
      <c r="F31" s="402"/>
      <c r="G31" s="403"/>
      <c r="H31" s="388" t="s">
        <v>134</v>
      </c>
      <c r="I31" s="389"/>
      <c r="J31" s="91" t="str">
        <f>'إختيار المقررات'!AH13</f>
        <v>لا</v>
      </c>
      <c r="K31" s="91"/>
      <c r="L31" s="92"/>
      <c r="M31" s="346"/>
      <c r="N31" s="346"/>
      <c r="O31" s="346"/>
      <c r="P31" s="346"/>
      <c r="Q31" s="346"/>
      <c r="R31" s="349"/>
      <c r="U31" s="190"/>
      <c r="V31" s="190" t="str">
        <f>IFERROR(SMALL('إختيار المقررات'!$F$9:$F$36,'إختيار المقررات'!BL24),"")</f>
        <v/>
      </c>
      <c r="W31" s="190"/>
      <c r="X31" s="190"/>
      <c r="Y31" s="190"/>
      <c r="Z31" s="190"/>
      <c r="AA31" s="190"/>
      <c r="AC31" s="154"/>
      <c r="AD31" s="78"/>
      <c r="AE31" s="78"/>
      <c r="AF31" s="78"/>
      <c r="AG31" s="78"/>
      <c r="AH31" s="78"/>
      <c r="AI31" s="78"/>
    </row>
    <row r="32" spans="2:35" ht="12" customHeight="1" x14ac:dyDescent="0.25">
      <c r="B32" s="372" t="s">
        <v>179</v>
      </c>
      <c r="C32" s="373"/>
      <c r="D32" s="373"/>
      <c r="E32" s="412" t="e">
        <f>'إختيار المقررات'!AH12</f>
        <v>#N/A</v>
      </c>
      <c r="F32" s="412"/>
      <c r="G32" s="412"/>
      <c r="H32" s="93"/>
      <c r="I32" s="93"/>
      <c r="J32" s="94"/>
      <c r="K32" s="94"/>
      <c r="L32" s="95"/>
      <c r="M32" s="346"/>
      <c r="N32" s="346"/>
      <c r="O32" s="346"/>
      <c r="P32" s="346"/>
      <c r="Q32" s="346"/>
      <c r="R32" s="349"/>
      <c r="U32" s="190"/>
      <c r="V32" s="190"/>
      <c r="W32" s="190"/>
      <c r="X32" s="190"/>
      <c r="Y32" s="190"/>
      <c r="Z32" s="190"/>
      <c r="AA32" s="190"/>
      <c r="AC32" s="154"/>
      <c r="AD32" s="78"/>
      <c r="AE32" s="78"/>
      <c r="AF32" s="78"/>
      <c r="AG32" s="78"/>
      <c r="AH32" s="78"/>
      <c r="AI32" s="78"/>
    </row>
    <row r="33" spans="2:35" ht="12" customHeight="1" x14ac:dyDescent="0.25">
      <c r="B33" s="406" t="e">
        <f>'إختيار المقررات'!V18</f>
        <v>#N/A</v>
      </c>
      <c r="C33" s="407"/>
      <c r="D33" s="407"/>
      <c r="E33" s="407"/>
      <c r="F33" s="407"/>
      <c r="G33" s="407"/>
      <c r="H33" s="407"/>
      <c r="I33" s="407"/>
      <c r="J33" s="407"/>
      <c r="K33" s="407"/>
      <c r="L33" s="408"/>
      <c r="M33" s="346"/>
      <c r="N33" s="346"/>
      <c r="O33" s="346"/>
      <c r="P33" s="346"/>
      <c r="Q33" s="346"/>
      <c r="R33" s="349"/>
      <c r="U33" s="190"/>
      <c r="V33" s="190" t="str">
        <f>IFERROR(SMALL('إختيار المقررات'!$U$27:$U$33,'إختيار المقررات'!#REF!),"")</f>
        <v/>
      </c>
      <c r="W33" s="190"/>
      <c r="X33" s="190"/>
      <c r="Y33" s="190"/>
      <c r="Z33" s="190"/>
      <c r="AA33" s="190"/>
      <c r="AC33" s="154"/>
      <c r="AD33" s="78"/>
      <c r="AE33" s="78"/>
      <c r="AF33" s="78"/>
      <c r="AG33" s="78"/>
      <c r="AH33" s="78"/>
      <c r="AI33" s="78"/>
    </row>
    <row r="34" spans="2:35" ht="12" customHeight="1" x14ac:dyDescent="0.25">
      <c r="B34" s="409" t="str">
        <f>'إختيار المقررات'!V19</f>
        <v/>
      </c>
      <c r="C34" s="410"/>
      <c r="D34" s="410"/>
      <c r="E34" s="410"/>
      <c r="F34" s="410"/>
      <c r="G34" s="410" t="str">
        <f>'إختيار المقررات'!V20</f>
        <v/>
      </c>
      <c r="H34" s="410"/>
      <c r="I34" s="410"/>
      <c r="J34" s="410"/>
      <c r="K34" s="410"/>
      <c r="L34" s="411"/>
      <c r="M34" s="346"/>
      <c r="N34" s="346"/>
      <c r="O34" s="346"/>
      <c r="P34" s="346"/>
      <c r="Q34" s="346"/>
      <c r="R34" s="349"/>
      <c r="U34" s="190"/>
      <c r="V34" s="190"/>
      <c r="W34" s="190"/>
      <c r="X34" s="190"/>
      <c r="Y34" s="190"/>
      <c r="Z34" s="190"/>
      <c r="AA34" s="190"/>
      <c r="AC34" s="154"/>
      <c r="AD34" s="78"/>
      <c r="AE34" s="78"/>
      <c r="AF34" s="78"/>
      <c r="AG34" s="78"/>
      <c r="AH34" s="78"/>
      <c r="AI34" s="78"/>
    </row>
    <row r="35" spans="2:35" ht="12" customHeight="1" x14ac:dyDescent="0.25">
      <c r="B35" s="409" t="str">
        <f>'إختيار المقررات'!V21</f>
        <v/>
      </c>
      <c r="C35" s="410"/>
      <c r="D35" s="410"/>
      <c r="E35" s="410"/>
      <c r="F35" s="410"/>
      <c r="G35" s="410" t="str">
        <f>'إختيار المقررات'!V22</f>
        <v/>
      </c>
      <c r="H35" s="410"/>
      <c r="I35" s="410"/>
      <c r="J35" s="410"/>
      <c r="K35" s="410"/>
      <c r="L35" s="411"/>
      <c r="M35" s="346"/>
      <c r="N35" s="346"/>
      <c r="O35" s="346"/>
      <c r="P35" s="346"/>
      <c r="Q35" s="346"/>
      <c r="R35" s="349"/>
      <c r="U35" s="190"/>
      <c r="V35" s="190" t="str">
        <f>IFERROR(SMALL('إختيار المقررات'!$U$27:$U$33,'إختيار المقررات'!#REF!),"")</f>
        <v/>
      </c>
      <c r="W35" s="190"/>
      <c r="X35" s="190"/>
      <c r="Y35" s="190"/>
      <c r="Z35" s="190"/>
      <c r="AA35" s="190"/>
      <c r="AC35" s="154"/>
      <c r="AD35" s="78"/>
      <c r="AE35" s="78"/>
      <c r="AF35" s="78"/>
      <c r="AG35" s="78"/>
      <c r="AH35" s="78"/>
      <c r="AI35" s="78"/>
    </row>
    <row r="36" spans="2:35" ht="12" customHeight="1" x14ac:dyDescent="0.25">
      <c r="B36" s="343" t="str">
        <f>'إختيار المقررات'!V22</f>
        <v/>
      </c>
      <c r="C36" s="344"/>
      <c r="D36" s="344"/>
      <c r="E36" s="344"/>
      <c r="F36" s="344"/>
      <c r="G36" s="104"/>
      <c r="H36" s="104"/>
      <c r="I36" s="104"/>
      <c r="J36" s="104"/>
      <c r="K36" s="104"/>
      <c r="L36" s="96"/>
      <c r="M36" s="347"/>
      <c r="N36" s="347"/>
      <c r="O36" s="347"/>
      <c r="P36" s="347"/>
      <c r="Q36" s="347"/>
      <c r="R36" s="350"/>
      <c r="U36" s="190"/>
      <c r="V36" s="190"/>
      <c r="W36" s="190"/>
      <c r="X36" s="190"/>
      <c r="Y36" s="190"/>
      <c r="Z36" s="190"/>
      <c r="AA36" s="190"/>
      <c r="AC36" s="154"/>
      <c r="AD36" s="78"/>
      <c r="AE36" s="78"/>
      <c r="AF36" s="78"/>
      <c r="AG36" s="78"/>
      <c r="AH36" s="78"/>
      <c r="AI36" s="78"/>
    </row>
    <row r="37" spans="2:35" ht="17.25" customHeight="1" x14ac:dyDescent="0.25">
      <c r="B37" s="396" t="s">
        <v>180</v>
      </c>
      <c r="C37" s="397"/>
      <c r="D37" s="397"/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397"/>
      <c r="P37" s="397"/>
      <c r="Q37" s="397"/>
      <c r="R37" s="398"/>
      <c r="U37" s="190"/>
      <c r="V37" s="190" t="str">
        <f>IFERROR(SMALL('إختيار المقررات'!$U$27:$U$33,'إختيار المقررات'!#REF!),"")</f>
        <v/>
      </c>
      <c r="W37" s="190"/>
      <c r="X37" s="190"/>
      <c r="Y37" s="190"/>
      <c r="Z37" s="190"/>
      <c r="AA37" s="190"/>
      <c r="AC37" s="154"/>
      <c r="AD37" s="78"/>
      <c r="AE37" s="78"/>
      <c r="AF37" s="78"/>
      <c r="AG37" s="78"/>
      <c r="AH37" s="78"/>
      <c r="AI37" s="78"/>
    </row>
    <row r="38" spans="2:35" ht="16.5" customHeight="1" x14ac:dyDescent="0.25">
      <c r="B38" s="392" t="s">
        <v>181</v>
      </c>
      <c r="C38" s="392"/>
      <c r="D38" s="392"/>
      <c r="E38" s="392"/>
      <c r="F38" s="392"/>
      <c r="G38" s="392"/>
      <c r="H38" s="392"/>
      <c r="I38" s="392"/>
      <c r="J38" s="392"/>
      <c r="K38" s="392"/>
      <c r="L38" s="392"/>
      <c r="M38" s="392"/>
      <c r="N38" s="392"/>
      <c r="O38" s="392"/>
      <c r="P38" s="392"/>
      <c r="Q38" s="392"/>
      <c r="R38" s="392"/>
      <c r="U38" s="190"/>
      <c r="V38" s="190"/>
      <c r="W38" s="190"/>
      <c r="X38" s="190"/>
      <c r="Y38" s="190"/>
      <c r="Z38" s="190"/>
      <c r="AA38" s="190"/>
      <c r="AC38" s="154"/>
      <c r="AD38" s="78"/>
      <c r="AE38" s="78"/>
      <c r="AF38" s="78"/>
      <c r="AG38" s="78"/>
      <c r="AH38" s="78"/>
      <c r="AI38" s="78"/>
    </row>
    <row r="39" spans="2:35" ht="24" customHeight="1" x14ac:dyDescent="0.25">
      <c r="B39" s="326" t="s">
        <v>182</v>
      </c>
      <c r="C39" s="326"/>
      <c r="D39" s="326"/>
      <c r="E39" s="326"/>
      <c r="F39" s="392" t="e">
        <f>'إختيار المقررات'!AH14</f>
        <v>#N/A</v>
      </c>
      <c r="G39" s="392"/>
      <c r="H39" s="326" t="e">
        <f>IF(D4="أنثى","ليرة سورية فقط لا غير من الطالبة","ليرة سورية فقط لا غير من الطالب")</f>
        <v>#N/A</v>
      </c>
      <c r="I39" s="326"/>
      <c r="J39" s="326"/>
      <c r="K39" s="326"/>
      <c r="L39" s="326"/>
      <c r="M39" s="399">
        <f>H2</f>
        <v>0</v>
      </c>
      <c r="N39" s="399"/>
      <c r="O39" s="399"/>
      <c r="P39" s="399"/>
      <c r="Q39" s="399"/>
      <c r="R39" s="399"/>
      <c r="U39" s="190"/>
      <c r="V39" s="190"/>
      <c r="W39" s="190"/>
      <c r="X39" s="190"/>
      <c r="Y39" s="190"/>
      <c r="Z39" s="190"/>
      <c r="AA39" s="190"/>
      <c r="AC39" s="154"/>
      <c r="AD39" s="78"/>
      <c r="AE39" s="78"/>
      <c r="AF39" s="78"/>
      <c r="AG39" s="78"/>
      <c r="AH39" s="78"/>
      <c r="AI39" s="78"/>
    </row>
    <row r="40" spans="2:35" ht="24" customHeight="1" x14ac:dyDescent="0.25">
      <c r="B40" s="326" t="e">
        <f>IF(D4="أنثى","رقمها الامتحاني","رقمه الامتحاني")</f>
        <v>#N/A</v>
      </c>
      <c r="C40" s="326"/>
      <c r="D40" s="326"/>
      <c r="E40" s="392">
        <f>D2</f>
        <v>0</v>
      </c>
      <c r="F40" s="392"/>
      <c r="G40" s="326" t="s">
        <v>183</v>
      </c>
      <c r="H40" s="326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U40" s="190"/>
      <c r="V40" s="190"/>
      <c r="W40" s="190"/>
      <c r="X40" s="190"/>
      <c r="Y40" s="190"/>
      <c r="Z40" s="190"/>
      <c r="AA40" s="190"/>
      <c r="AC40" s="154"/>
      <c r="AD40" s="78"/>
      <c r="AE40" s="78"/>
      <c r="AF40" s="78"/>
      <c r="AG40" s="78"/>
      <c r="AH40" s="78"/>
      <c r="AI40" s="78"/>
    </row>
    <row r="41" spans="2:35" ht="10.5" customHeight="1" x14ac:dyDescent="0.25">
      <c r="B41" s="97"/>
      <c r="C41" s="108"/>
      <c r="D41" s="394"/>
      <c r="E41" s="394"/>
      <c r="F41" s="394"/>
      <c r="G41" s="394"/>
      <c r="H41" s="394"/>
      <c r="I41" s="98"/>
      <c r="J41" s="98"/>
      <c r="K41" s="97"/>
      <c r="L41" s="108"/>
      <c r="M41" s="394"/>
      <c r="N41" s="394"/>
      <c r="O41" s="394"/>
      <c r="P41" s="394"/>
      <c r="Q41" s="98"/>
      <c r="R41" s="98"/>
    </row>
    <row r="42" spans="2:35" ht="10.5" customHeight="1" x14ac:dyDescent="0.25">
      <c r="B42" s="99"/>
      <c r="C42" s="109"/>
      <c r="D42" s="395"/>
      <c r="E42" s="395"/>
      <c r="F42" s="395"/>
      <c r="G42" s="395"/>
      <c r="H42" s="395"/>
      <c r="I42" s="100"/>
      <c r="J42" s="100"/>
      <c r="K42" s="99"/>
      <c r="L42" s="109"/>
      <c r="M42" s="395"/>
      <c r="N42" s="395"/>
      <c r="O42" s="395"/>
      <c r="P42" s="395"/>
      <c r="Q42" s="100"/>
      <c r="R42" s="100"/>
    </row>
    <row r="43" spans="2:35" ht="21" customHeight="1" x14ac:dyDescent="0.25">
      <c r="B43" s="393" t="s">
        <v>137</v>
      </c>
      <c r="C43" s="393"/>
      <c r="D43" s="393"/>
      <c r="E43" s="393"/>
      <c r="F43" s="393"/>
      <c r="G43" s="393"/>
      <c r="H43" s="393"/>
      <c r="I43" s="393"/>
      <c r="J43" s="393"/>
      <c r="K43" s="393"/>
      <c r="L43" s="393"/>
      <c r="M43" s="393"/>
      <c r="N43" s="393"/>
      <c r="O43" s="393"/>
      <c r="P43" s="393"/>
      <c r="Q43" s="393"/>
      <c r="R43" s="393"/>
    </row>
    <row r="44" spans="2:35" ht="15.75" customHeight="1" x14ac:dyDescent="0.25">
      <c r="B44" s="391" t="s">
        <v>181</v>
      </c>
      <c r="C44" s="391"/>
      <c r="D44" s="391"/>
      <c r="E44" s="391"/>
      <c r="F44" s="391"/>
      <c r="G44" s="391"/>
      <c r="H44" s="391"/>
      <c r="I44" s="391"/>
      <c r="J44" s="391"/>
      <c r="K44" s="391"/>
      <c r="L44" s="391"/>
      <c r="M44" s="391"/>
      <c r="N44" s="391"/>
      <c r="O44" s="391"/>
      <c r="P44" s="391"/>
      <c r="Q44" s="391"/>
      <c r="R44" s="391"/>
    </row>
    <row r="45" spans="2:35" ht="22.5" customHeight="1" x14ac:dyDescent="0.25">
      <c r="B45" s="326" t="s">
        <v>182</v>
      </c>
      <c r="C45" s="326"/>
      <c r="D45" s="326"/>
      <c r="E45" s="326"/>
      <c r="F45" s="392" t="e">
        <f>'إختيار المقررات'!AH15</f>
        <v>#N/A</v>
      </c>
      <c r="G45" s="392"/>
      <c r="H45" s="326" t="e">
        <f>H39</f>
        <v>#N/A</v>
      </c>
      <c r="I45" s="326"/>
      <c r="J45" s="326"/>
      <c r="K45" s="326"/>
      <c r="L45" s="399">
        <f>M39</f>
        <v>0</v>
      </c>
      <c r="M45" s="399"/>
      <c r="N45" s="399"/>
      <c r="O45" s="399"/>
      <c r="P45" s="399"/>
      <c r="Q45" s="399"/>
      <c r="R45" s="399"/>
    </row>
    <row r="46" spans="2:35" ht="22.5" customHeight="1" x14ac:dyDescent="0.25">
      <c r="B46" s="380" t="e">
        <f>B40</f>
        <v>#N/A</v>
      </c>
      <c r="C46" s="380"/>
      <c r="D46" s="380"/>
      <c r="E46" s="390">
        <f>E40</f>
        <v>0</v>
      </c>
      <c r="F46" s="390"/>
      <c r="G46" s="380" t="s">
        <v>183</v>
      </c>
      <c r="H46" s="380"/>
      <c r="I46" s="380"/>
      <c r="J46" s="380"/>
      <c r="K46" s="380"/>
      <c r="L46" s="380"/>
      <c r="M46" s="380"/>
      <c r="N46" s="380"/>
      <c r="O46" s="380"/>
      <c r="P46" s="380"/>
      <c r="Q46" s="380"/>
      <c r="R46" s="380"/>
    </row>
    <row r="47" spans="2:35" ht="17.25" customHeight="1" x14ac:dyDescent="0.25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</row>
    <row r="48" spans="2:35" ht="23.25" customHeight="1" thickBot="1" x14ac:dyDescent="0.3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</row>
    <row r="49" spans="2:18" ht="20.25" customHeight="1" thickTop="1" x14ac:dyDescent="0.25">
      <c r="B49" s="25"/>
      <c r="C49" s="25"/>
      <c r="D49" s="25"/>
      <c r="E49" s="25"/>
      <c r="F49" s="25"/>
      <c r="I49" s="9"/>
      <c r="J49" s="9"/>
      <c r="K49" s="9"/>
      <c r="L49" s="9"/>
      <c r="P49" s="9"/>
      <c r="Q49" s="9"/>
      <c r="R49" s="9"/>
    </row>
    <row r="50" spans="2:18" ht="13.8" x14ac:dyDescent="0.25">
      <c r="B50" s="25"/>
      <c r="C50" s="25"/>
      <c r="D50" s="25"/>
      <c r="E50" s="25"/>
      <c r="F50" s="25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</row>
    <row r="51" spans="2:18" ht="7.5" customHeight="1" x14ac:dyDescent="0.25">
      <c r="B51" s="25"/>
      <c r="C51" s="25"/>
      <c r="D51" s="25"/>
      <c r="E51" s="25"/>
      <c r="F51" s="25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</row>
  </sheetData>
  <sheetProtection algorithmName="SHA-512" hashValue="HBV3nOfY/gaqiB+3pF9+dYcYheY8+YYch5EAZ7GZ/Nrou7rspMKNJ25zO+BDbKxeoJJ0CqENmHPCsarHmwKC1Q==" saltValue="azjz6AxygifD/AWHtJp2Gg==" spinCount="100000" sheet="1" selectLockedCells="1" selectUnlockedCells="1"/>
  <mergeCells count="154">
    <mergeCell ref="B33:L33"/>
    <mergeCell ref="B34:F34"/>
    <mergeCell ref="G34:L34"/>
    <mergeCell ref="B35:F35"/>
    <mergeCell ref="G35:L35"/>
    <mergeCell ref="E32:G32"/>
    <mergeCell ref="B1:E1"/>
    <mergeCell ref="B2:C2"/>
    <mergeCell ref="B6:C6"/>
    <mergeCell ref="D17:G17"/>
    <mergeCell ref="L17:O17"/>
    <mergeCell ref="D18:G18"/>
    <mergeCell ref="L18:O18"/>
    <mergeCell ref="D19:G19"/>
    <mergeCell ref="G26:J26"/>
    <mergeCell ref="M26:P26"/>
    <mergeCell ref="B10:R11"/>
    <mergeCell ref="E31:G31"/>
    <mergeCell ref="D12:I12"/>
    <mergeCell ref="L12:Q12"/>
    <mergeCell ref="D16:G16"/>
    <mergeCell ref="L16:O16"/>
    <mergeCell ref="D14:G14"/>
    <mergeCell ref="L14:O14"/>
    <mergeCell ref="D15:G15"/>
    <mergeCell ref="L15:O15"/>
    <mergeCell ref="D13:G13"/>
    <mergeCell ref="L13:O13"/>
    <mergeCell ref="B23:R25"/>
    <mergeCell ref="D21:G21"/>
    <mergeCell ref="D22:G22"/>
    <mergeCell ref="L21:O21"/>
    <mergeCell ref="L22:O22"/>
    <mergeCell ref="B46:D46"/>
    <mergeCell ref="E46:F46"/>
    <mergeCell ref="B28:D28"/>
    <mergeCell ref="B44:R44"/>
    <mergeCell ref="B38:R38"/>
    <mergeCell ref="B39:E39"/>
    <mergeCell ref="F39:G39"/>
    <mergeCell ref="B43:R43"/>
    <mergeCell ref="B40:D40"/>
    <mergeCell ref="E40:F40"/>
    <mergeCell ref="G40:R40"/>
    <mergeCell ref="D41:H41"/>
    <mergeCell ref="B45:E45"/>
    <mergeCell ref="F45:G45"/>
    <mergeCell ref="M41:P41"/>
    <mergeCell ref="D42:H42"/>
    <mergeCell ref="M42:P42"/>
    <mergeCell ref="B37:R37"/>
    <mergeCell ref="M39:R39"/>
    <mergeCell ref="H39:L39"/>
    <mergeCell ref="L45:R45"/>
    <mergeCell ref="E28:G28"/>
    <mergeCell ref="B29:D29"/>
    <mergeCell ref="E29:G29"/>
    <mergeCell ref="G46:R46"/>
    <mergeCell ref="AD1:AH2"/>
    <mergeCell ref="AE3:AG3"/>
    <mergeCell ref="AE4:AG4"/>
    <mergeCell ref="AE5:AG5"/>
    <mergeCell ref="AE6:AG6"/>
    <mergeCell ref="AE7:AG7"/>
    <mergeCell ref="AE10:AG10"/>
    <mergeCell ref="AE11:AG11"/>
    <mergeCell ref="AE23:AG23"/>
    <mergeCell ref="AE24:AG24"/>
    <mergeCell ref="AE25:AG25"/>
    <mergeCell ref="AE26:AG26"/>
    <mergeCell ref="AE27:AG27"/>
    <mergeCell ref="AE28:AG28"/>
    <mergeCell ref="AE29:AG29"/>
    <mergeCell ref="AE30:AG30"/>
    <mergeCell ref="AE12:AG12"/>
    <mergeCell ref="AE13:AG13"/>
    <mergeCell ref="AE14:AG14"/>
    <mergeCell ref="AE15:AG15"/>
    <mergeCell ref="AE16:AG16"/>
    <mergeCell ref="H31:I31"/>
    <mergeCell ref="K26:L26"/>
    <mergeCell ref="B36:F36"/>
    <mergeCell ref="M28:N36"/>
    <mergeCell ref="O28:P36"/>
    <mergeCell ref="Q28:R36"/>
    <mergeCell ref="F1:R1"/>
    <mergeCell ref="H28:J30"/>
    <mergeCell ref="K28:L30"/>
    <mergeCell ref="AE17:AG17"/>
    <mergeCell ref="AE18:AG18"/>
    <mergeCell ref="AE19:AG19"/>
    <mergeCell ref="AE20:AG20"/>
    <mergeCell ref="Q26:R26"/>
    <mergeCell ref="L19:O19"/>
    <mergeCell ref="B27:D27"/>
    <mergeCell ref="E27:I27"/>
    <mergeCell ref="K27:L27"/>
    <mergeCell ref="N27:O27"/>
    <mergeCell ref="D20:G20"/>
    <mergeCell ref="L20:O20"/>
    <mergeCell ref="B26:E26"/>
    <mergeCell ref="B32:D32"/>
    <mergeCell ref="B30:D30"/>
    <mergeCell ref="E30:G30"/>
    <mergeCell ref="B31:D31"/>
    <mergeCell ref="B7:C7"/>
    <mergeCell ref="B8:C8"/>
    <mergeCell ref="B9:C9"/>
    <mergeCell ref="D2:F2"/>
    <mergeCell ref="D3:F3"/>
    <mergeCell ref="D4:F4"/>
    <mergeCell ref="D5:F5"/>
    <mergeCell ref="D6:F6"/>
    <mergeCell ref="D7:F7"/>
    <mergeCell ref="D8:F8"/>
    <mergeCell ref="D9:F9"/>
    <mergeCell ref="B5:C5"/>
    <mergeCell ref="B3:C3"/>
    <mergeCell ref="B4:C4"/>
    <mergeCell ref="I4:K4"/>
    <mergeCell ref="I5:K5"/>
    <mergeCell ref="I6:K6"/>
    <mergeCell ref="I7:K7"/>
    <mergeCell ref="I8:K8"/>
    <mergeCell ref="I9:K9"/>
    <mergeCell ref="G5:H5"/>
    <mergeCell ref="G6:H6"/>
    <mergeCell ref="G2:H2"/>
    <mergeCell ref="G3:H3"/>
    <mergeCell ref="G4:H4"/>
    <mergeCell ref="AE8:AG8"/>
    <mergeCell ref="AE9:AG9"/>
    <mergeCell ref="H45:K45"/>
    <mergeCell ref="O7:R7"/>
    <mergeCell ref="O8:R8"/>
    <mergeCell ref="O9:R9"/>
    <mergeCell ref="L2:N2"/>
    <mergeCell ref="L3:N3"/>
    <mergeCell ref="L4:N4"/>
    <mergeCell ref="L5:N5"/>
    <mergeCell ref="L6:N6"/>
    <mergeCell ref="L7:N7"/>
    <mergeCell ref="L8:N8"/>
    <mergeCell ref="L9:N9"/>
    <mergeCell ref="O2:R2"/>
    <mergeCell ref="O3:R3"/>
    <mergeCell ref="O4:R4"/>
    <mergeCell ref="O5:R5"/>
    <mergeCell ref="O6:R6"/>
    <mergeCell ref="G7:H7"/>
    <mergeCell ref="G8:H8"/>
    <mergeCell ref="G9:H9"/>
    <mergeCell ref="I2:K2"/>
    <mergeCell ref="I3:K3"/>
  </mergeCells>
  <conditionalFormatting sqref="B12:R44 B45:H45 L45:R45 B46:R48">
    <cfRule type="expression" dxfId="9" priority="1">
      <formula>$AJ$1&gt;0</formula>
    </cfRule>
  </conditionalFormatting>
  <conditionalFormatting sqref="B42:R44 B45:H45 L45:R45 B46:R47 B50:R51">
    <cfRule type="expression" dxfId="8" priority="8">
      <formula>$J$31="لا"</formula>
    </cfRule>
  </conditionalFormatting>
  <conditionalFormatting sqref="C13:I22">
    <cfRule type="containsBlanks" dxfId="7" priority="11">
      <formula>LEN(TRIM(C13))=0</formula>
    </cfRule>
  </conditionalFormatting>
  <conditionalFormatting sqref="K13:Q22">
    <cfRule type="containsBlanks" dxfId="6" priority="10">
      <formula>LEN(TRIM(K13))=0</formula>
    </cfRule>
  </conditionalFormatting>
  <conditionalFormatting sqref="AC1">
    <cfRule type="expression" dxfId="5" priority="5">
      <formula>AC1&lt;&gt;""</formula>
    </cfRule>
  </conditionalFormatting>
  <conditionalFormatting sqref="AD1:AH2">
    <cfRule type="expression" dxfId="4" priority="4">
      <formula>$AD$1&lt;&gt;""</formula>
    </cfRule>
  </conditionalFormatting>
  <conditionalFormatting sqref="AE3:AE30">
    <cfRule type="expression" dxfId="3" priority="3">
      <formula>AE3&lt;&gt;""</formula>
    </cfRule>
  </conditionalFormatting>
  <printOptions horizontalCentered="1" verticalCentered="1"/>
  <pageMargins left="0" right="0" top="0" bottom="0" header="0" footer="0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ورقة3"/>
  <dimension ref="A1:EV5"/>
  <sheetViews>
    <sheetView showGridLines="0" rightToLeft="1" zoomScale="98" zoomScaleNormal="98" workbookViewId="0">
      <pane ySplit="4" topLeftCell="A5" activePane="bottomLeft" state="frozen"/>
      <selection pane="bottomLeft" activeCell="A5" sqref="A5"/>
    </sheetView>
  </sheetViews>
  <sheetFormatPr defaultColWidth="9" defaultRowHeight="13.8" x14ac:dyDescent="0.25"/>
  <cols>
    <col min="1" max="1" width="13.8984375" style="1" customWidth="1"/>
    <col min="2" max="2" width="15" style="1" bestFit="1" customWidth="1"/>
    <col min="3" max="5" width="9" style="1"/>
    <col min="6" max="6" width="11.296875" style="1" bestFit="1" customWidth="1"/>
    <col min="7" max="7" width="9.8984375" style="1" bestFit="1" customWidth="1"/>
    <col min="8" max="8" width="13.8984375" style="1" bestFit="1" customWidth="1"/>
    <col min="9" max="9" width="9" style="1"/>
    <col min="10" max="10" width="11.796875" style="1" bestFit="1" customWidth="1"/>
    <col min="11" max="12" width="9" style="1"/>
    <col min="13" max="14" width="12.296875" style="1" bestFit="1" customWidth="1"/>
    <col min="15" max="18" width="9" style="1"/>
    <col min="19" max="19" width="10.09765625" style="1" bestFit="1" customWidth="1"/>
    <col min="20" max="21" width="3.296875" style="13" customWidth="1"/>
    <col min="22" max="119" width="3.296875" style="1" customWidth="1"/>
    <col min="120" max="123" width="10.8984375" style="1" customWidth="1"/>
    <col min="124" max="124" width="11" style="1" customWidth="1"/>
    <col min="125" max="125" width="10.8984375" style="1" customWidth="1"/>
    <col min="126" max="126" width="9.296875" style="1" bestFit="1" customWidth="1"/>
    <col min="127" max="129" width="9.296875" style="1" customWidth="1"/>
    <col min="130" max="130" width="11.296875" style="1" bestFit="1" customWidth="1"/>
    <col min="131" max="131" width="5.09765625" style="1" bestFit="1" customWidth="1"/>
    <col min="132" max="132" width="8.8984375" style="1" bestFit="1" customWidth="1"/>
    <col min="133" max="133" width="9.19921875" style="1" bestFit="1" customWidth="1"/>
    <col min="134" max="134" width="9.19921875" style="1" customWidth="1"/>
    <col min="135" max="135" width="8.19921875" style="1" bestFit="1" customWidth="1"/>
    <col min="136" max="139" width="22.59765625" style="1" customWidth="1"/>
    <col min="140" max="140" width="12.296875" style="1" bestFit="1" customWidth="1"/>
    <col min="141" max="141" width="13.296875" style="1" bestFit="1" customWidth="1"/>
    <col min="142" max="142" width="12.296875" style="1" bestFit="1" customWidth="1"/>
    <col min="143" max="143" width="9" style="1"/>
    <col min="144" max="147" width="11.19921875" style="1" customWidth="1"/>
    <col min="148" max="16384" width="9" style="1"/>
  </cols>
  <sheetData>
    <row r="1" spans="1:152" customFormat="1" ht="18.600000000000001" thickTop="1" thickBot="1" x14ac:dyDescent="0.3">
      <c r="A1" s="113"/>
      <c r="B1" s="442">
        <v>9999</v>
      </c>
      <c r="C1" s="442" t="s">
        <v>184</v>
      </c>
      <c r="D1" s="443"/>
      <c r="E1" s="443"/>
      <c r="F1" s="443"/>
      <c r="G1" s="443"/>
      <c r="H1" s="443"/>
      <c r="I1" s="443"/>
      <c r="J1" s="443"/>
      <c r="K1" s="502" t="s">
        <v>105</v>
      </c>
      <c r="L1" s="465" t="s">
        <v>47</v>
      </c>
      <c r="M1" s="459" t="s">
        <v>110</v>
      </c>
      <c r="N1" s="459" t="s">
        <v>111</v>
      </c>
      <c r="O1" s="468" t="s">
        <v>37</v>
      </c>
      <c r="P1" s="443" t="s">
        <v>185</v>
      </c>
      <c r="Q1" s="443"/>
      <c r="R1" s="443"/>
      <c r="S1" s="463" t="s">
        <v>97</v>
      </c>
      <c r="T1" s="431" t="s">
        <v>186</v>
      </c>
      <c r="U1" s="432"/>
      <c r="V1" s="432"/>
      <c r="W1" s="432"/>
      <c r="X1" s="432"/>
      <c r="Y1" s="432"/>
      <c r="Z1" s="432"/>
      <c r="AA1" s="432"/>
      <c r="AB1" s="432"/>
      <c r="AC1" s="432"/>
      <c r="AD1" s="432"/>
      <c r="AE1" s="432"/>
      <c r="AF1" s="432"/>
      <c r="AG1" s="432"/>
      <c r="AH1" s="432"/>
      <c r="AI1" s="432"/>
      <c r="AJ1" s="432"/>
      <c r="AK1" s="432"/>
      <c r="AL1" s="432"/>
      <c r="AM1" s="432"/>
      <c r="AN1" s="432"/>
      <c r="AO1" s="432"/>
      <c r="AP1" s="432"/>
      <c r="AQ1" s="432"/>
      <c r="AR1" s="432"/>
      <c r="AS1" s="433"/>
      <c r="AT1" s="431" t="s">
        <v>187</v>
      </c>
      <c r="AU1" s="432"/>
      <c r="AV1" s="432"/>
      <c r="AW1" s="432"/>
      <c r="AX1" s="432"/>
      <c r="AY1" s="432"/>
      <c r="AZ1" s="432"/>
      <c r="BA1" s="432"/>
      <c r="BB1" s="432"/>
      <c r="BC1" s="432"/>
      <c r="BD1" s="432"/>
      <c r="BE1" s="432"/>
      <c r="BF1" s="432"/>
      <c r="BG1" s="432"/>
      <c r="BH1" s="432"/>
      <c r="BI1" s="432"/>
      <c r="BJ1" s="432"/>
      <c r="BK1" s="432"/>
      <c r="BL1" s="432"/>
      <c r="BM1" s="432"/>
      <c r="BN1" s="432"/>
      <c r="BO1" s="432"/>
      <c r="BP1" s="432"/>
      <c r="BQ1" s="432"/>
      <c r="BR1" s="432"/>
      <c r="BS1" s="432"/>
      <c r="BT1" s="434" t="s">
        <v>188</v>
      </c>
      <c r="BU1" s="435"/>
      <c r="BV1" s="435"/>
      <c r="BW1" s="435"/>
      <c r="BX1" s="435"/>
      <c r="BY1" s="435"/>
      <c r="BZ1" s="435"/>
      <c r="CA1" s="435"/>
      <c r="CB1" s="435"/>
      <c r="CC1" s="435"/>
      <c r="CD1" s="435"/>
      <c r="CE1" s="435"/>
      <c r="CF1" s="435"/>
      <c r="CG1" s="435"/>
      <c r="CH1" s="435"/>
      <c r="CI1" s="435"/>
      <c r="CJ1" s="435"/>
      <c r="CK1" s="435"/>
      <c r="CL1" s="435"/>
      <c r="CM1" s="435"/>
      <c r="CN1" s="435"/>
      <c r="CO1" s="435"/>
      <c r="CP1" s="435"/>
      <c r="CQ1" s="436"/>
      <c r="CR1" s="434" t="s">
        <v>189</v>
      </c>
      <c r="CS1" s="435"/>
      <c r="CT1" s="435"/>
      <c r="CU1" s="435"/>
      <c r="CV1" s="435"/>
      <c r="CW1" s="435"/>
      <c r="CX1" s="435"/>
      <c r="CY1" s="435"/>
      <c r="CZ1" s="435"/>
      <c r="DA1" s="435"/>
      <c r="DB1" s="435"/>
      <c r="DC1" s="435"/>
      <c r="DD1" s="435"/>
      <c r="DE1" s="435"/>
      <c r="DF1" s="435"/>
      <c r="DG1" s="435"/>
      <c r="DH1" s="435"/>
      <c r="DI1" s="435"/>
      <c r="DJ1" s="435"/>
      <c r="DK1" s="435"/>
      <c r="DL1" s="435"/>
      <c r="DM1" s="435"/>
      <c r="DN1" s="435"/>
      <c r="DO1" s="436"/>
      <c r="DP1" s="444" t="s">
        <v>190</v>
      </c>
      <c r="DQ1" s="445"/>
      <c r="DR1" s="446"/>
      <c r="DS1" s="450"/>
      <c r="DT1" s="452" t="s">
        <v>191</v>
      </c>
      <c r="DU1" s="453"/>
      <c r="DV1" s="453"/>
      <c r="DW1" s="453"/>
      <c r="DX1" s="453"/>
      <c r="DY1" s="453"/>
      <c r="DZ1" s="453"/>
      <c r="EA1" s="453"/>
      <c r="EB1" s="456" t="s">
        <v>192</v>
      </c>
      <c r="EC1" s="457"/>
      <c r="ED1" s="457"/>
      <c r="EE1" s="458"/>
      <c r="EF1" s="456" t="s">
        <v>193</v>
      </c>
      <c r="EG1" s="457"/>
      <c r="EH1" s="457"/>
      <c r="EI1" s="458"/>
      <c r="EK1" s="473" t="s">
        <v>194</v>
      </c>
      <c r="EL1" s="443"/>
      <c r="EM1" s="443"/>
      <c r="EN1" s="443"/>
      <c r="EO1" s="443"/>
      <c r="EP1" s="443"/>
    </row>
    <row r="2" spans="1:152" customFormat="1" ht="18" thickBot="1" x14ac:dyDescent="0.3">
      <c r="A2" s="113"/>
      <c r="B2" s="113"/>
      <c r="C2" s="113"/>
      <c r="D2" s="443"/>
      <c r="E2" s="443"/>
      <c r="F2" s="443"/>
      <c r="G2" s="443"/>
      <c r="H2" s="443"/>
      <c r="I2" s="443"/>
      <c r="J2" s="443"/>
      <c r="K2" s="503"/>
      <c r="L2" s="466"/>
      <c r="M2" s="460"/>
      <c r="N2" s="460"/>
      <c r="O2" s="469"/>
      <c r="P2" s="443"/>
      <c r="Q2" s="443"/>
      <c r="R2" s="443"/>
      <c r="S2" s="463"/>
      <c r="T2" s="431" t="s">
        <v>195</v>
      </c>
      <c r="U2" s="432"/>
      <c r="V2" s="432"/>
      <c r="W2" s="432"/>
      <c r="X2" s="432"/>
      <c r="Y2" s="432"/>
      <c r="Z2" s="432"/>
      <c r="AA2" s="432"/>
      <c r="AB2" s="432"/>
      <c r="AC2" s="432"/>
      <c r="AD2" s="432"/>
      <c r="AE2" s="432"/>
      <c r="AF2" s="432"/>
      <c r="AG2" s="437"/>
      <c r="AH2" s="432" t="s">
        <v>196</v>
      </c>
      <c r="AI2" s="432"/>
      <c r="AJ2" s="432"/>
      <c r="AK2" s="432"/>
      <c r="AL2" s="432"/>
      <c r="AM2" s="432"/>
      <c r="AN2" s="432"/>
      <c r="AO2" s="432"/>
      <c r="AP2" s="432"/>
      <c r="AQ2" s="432"/>
      <c r="AR2" s="432"/>
      <c r="AS2" s="433"/>
      <c r="AT2" s="431" t="s">
        <v>195</v>
      </c>
      <c r="AU2" s="432"/>
      <c r="AV2" s="432"/>
      <c r="AW2" s="432"/>
      <c r="AX2" s="432"/>
      <c r="AY2" s="432"/>
      <c r="AZ2" s="432"/>
      <c r="BA2" s="432"/>
      <c r="BB2" s="432"/>
      <c r="BC2" s="432"/>
      <c r="BD2" s="432"/>
      <c r="BE2" s="432"/>
      <c r="BF2" s="432"/>
      <c r="BG2" s="437"/>
      <c r="BH2" s="432" t="s">
        <v>196</v>
      </c>
      <c r="BI2" s="432"/>
      <c r="BJ2" s="432"/>
      <c r="BK2" s="432"/>
      <c r="BL2" s="432"/>
      <c r="BM2" s="432"/>
      <c r="BN2" s="432"/>
      <c r="BO2" s="432"/>
      <c r="BP2" s="432"/>
      <c r="BQ2" s="432"/>
      <c r="BR2" s="432"/>
      <c r="BS2" s="432"/>
      <c r="BT2" s="438" t="s">
        <v>195</v>
      </c>
      <c r="BU2" s="439"/>
      <c r="BV2" s="439"/>
      <c r="BW2" s="439"/>
      <c r="BX2" s="439"/>
      <c r="BY2" s="439"/>
      <c r="BZ2" s="439"/>
      <c r="CA2" s="439"/>
      <c r="CB2" s="439"/>
      <c r="CC2" s="439"/>
      <c r="CD2" s="439"/>
      <c r="CE2" s="440"/>
      <c r="CF2" s="439" t="s">
        <v>196</v>
      </c>
      <c r="CG2" s="439"/>
      <c r="CH2" s="439"/>
      <c r="CI2" s="439"/>
      <c r="CJ2" s="439"/>
      <c r="CK2" s="439"/>
      <c r="CL2" s="439"/>
      <c r="CM2" s="439"/>
      <c r="CN2" s="439"/>
      <c r="CO2" s="439"/>
      <c r="CP2" s="439"/>
      <c r="CQ2" s="441"/>
      <c r="CR2" s="438" t="s">
        <v>195</v>
      </c>
      <c r="CS2" s="439"/>
      <c r="CT2" s="439"/>
      <c r="CU2" s="439"/>
      <c r="CV2" s="439"/>
      <c r="CW2" s="439"/>
      <c r="CX2" s="439"/>
      <c r="CY2" s="439"/>
      <c r="CZ2" s="439"/>
      <c r="DA2" s="439"/>
      <c r="DB2" s="439"/>
      <c r="DC2" s="440"/>
      <c r="DD2" s="439" t="s">
        <v>196</v>
      </c>
      <c r="DE2" s="439"/>
      <c r="DF2" s="439"/>
      <c r="DG2" s="439"/>
      <c r="DH2" s="439"/>
      <c r="DI2" s="439"/>
      <c r="DJ2" s="439"/>
      <c r="DK2" s="439"/>
      <c r="DL2" s="439"/>
      <c r="DM2" s="439"/>
      <c r="DN2" s="439"/>
      <c r="DO2" s="441"/>
      <c r="DP2" s="447"/>
      <c r="DQ2" s="448"/>
      <c r="DR2" s="449"/>
      <c r="DS2" s="451"/>
      <c r="DT2" s="454"/>
      <c r="DU2" s="455"/>
      <c r="DV2" s="455"/>
      <c r="DW2" s="455"/>
      <c r="DX2" s="455"/>
      <c r="DY2" s="455"/>
      <c r="DZ2" s="455"/>
      <c r="EA2" s="455"/>
      <c r="EB2" s="447"/>
      <c r="EC2" s="448"/>
      <c r="ED2" s="448"/>
      <c r="EE2" s="449"/>
      <c r="EF2" s="447"/>
      <c r="EG2" s="448"/>
      <c r="EH2" s="448"/>
      <c r="EI2" s="449"/>
      <c r="EK2" s="473"/>
      <c r="EL2" s="443"/>
      <c r="EM2" s="443"/>
      <c r="EN2" s="443"/>
      <c r="EO2" s="443"/>
      <c r="EP2" s="443"/>
    </row>
    <row r="3" spans="1:152" customFormat="1" ht="60.75" customHeight="1" thickBot="1" x14ac:dyDescent="0.3">
      <c r="A3" s="114" t="s">
        <v>90</v>
      </c>
      <c r="B3" s="115" t="s">
        <v>197</v>
      </c>
      <c r="C3" s="115" t="s">
        <v>198</v>
      </c>
      <c r="D3" s="115" t="s">
        <v>199</v>
      </c>
      <c r="E3" s="115" t="s">
        <v>55</v>
      </c>
      <c r="F3" s="116" t="s">
        <v>200</v>
      </c>
      <c r="G3" s="498" t="s">
        <v>34</v>
      </c>
      <c r="H3" s="117" t="s">
        <v>32</v>
      </c>
      <c r="I3" s="115" t="s">
        <v>57</v>
      </c>
      <c r="J3" s="115" t="s">
        <v>56</v>
      </c>
      <c r="K3" s="503"/>
      <c r="L3" s="466"/>
      <c r="M3" s="460"/>
      <c r="N3" s="460"/>
      <c r="O3" s="469"/>
      <c r="P3" s="461" t="s">
        <v>201</v>
      </c>
      <c r="Q3" s="461" t="s">
        <v>202</v>
      </c>
      <c r="R3" s="470" t="s">
        <v>109</v>
      </c>
      <c r="S3" s="463"/>
      <c r="T3" s="420" t="s">
        <v>1286</v>
      </c>
      <c r="U3" s="421"/>
      <c r="V3" s="420" t="s">
        <v>1287</v>
      </c>
      <c r="W3" s="421"/>
      <c r="X3" s="420" t="s">
        <v>1288</v>
      </c>
      <c r="Y3" s="421"/>
      <c r="Z3" s="420" t="s">
        <v>1289</v>
      </c>
      <c r="AA3" s="421"/>
      <c r="AB3" s="420" t="s">
        <v>1290</v>
      </c>
      <c r="AC3" s="421"/>
      <c r="AD3" s="420" t="s">
        <v>1291</v>
      </c>
      <c r="AE3" s="421"/>
      <c r="AF3" s="420" t="s">
        <v>1292</v>
      </c>
      <c r="AG3" s="422"/>
      <c r="AH3" s="423" t="s">
        <v>1293</v>
      </c>
      <c r="AI3" s="421"/>
      <c r="AJ3" s="420" t="s">
        <v>1294</v>
      </c>
      <c r="AK3" s="421"/>
      <c r="AL3" s="420" t="s">
        <v>1295</v>
      </c>
      <c r="AM3" s="421"/>
      <c r="AN3" s="420" t="s">
        <v>1296</v>
      </c>
      <c r="AO3" s="421"/>
      <c r="AP3" s="420" t="s">
        <v>1297</v>
      </c>
      <c r="AQ3" s="472"/>
      <c r="AR3" s="420" t="s">
        <v>1330</v>
      </c>
      <c r="AS3" s="424"/>
      <c r="AT3" s="420" t="s">
        <v>1298</v>
      </c>
      <c r="AU3" s="421"/>
      <c r="AV3" s="420" t="s">
        <v>1299</v>
      </c>
      <c r="AW3" s="421"/>
      <c r="AX3" s="420" t="s">
        <v>1300</v>
      </c>
      <c r="AY3" s="421"/>
      <c r="AZ3" s="420" t="s">
        <v>1301</v>
      </c>
      <c r="BA3" s="421"/>
      <c r="BB3" s="420" t="s">
        <v>1302</v>
      </c>
      <c r="BC3" s="421"/>
      <c r="BD3" s="420" t="s">
        <v>1303</v>
      </c>
      <c r="BE3" s="421"/>
      <c r="BF3" s="420" t="s">
        <v>1304</v>
      </c>
      <c r="BG3" s="422"/>
      <c r="BH3" s="423" t="s">
        <v>1305</v>
      </c>
      <c r="BI3" s="421"/>
      <c r="BJ3" s="420" t="s">
        <v>1306</v>
      </c>
      <c r="BK3" s="421"/>
      <c r="BL3" s="420" t="s">
        <v>1307</v>
      </c>
      <c r="BM3" s="421"/>
      <c r="BN3" s="420" t="s">
        <v>1308</v>
      </c>
      <c r="BO3" s="421"/>
      <c r="BP3" s="420" t="s">
        <v>1297</v>
      </c>
      <c r="BQ3" s="472"/>
      <c r="BR3" s="420" t="s">
        <v>1331</v>
      </c>
      <c r="BS3" s="481"/>
      <c r="BT3" s="489" t="s">
        <v>1309</v>
      </c>
      <c r="BU3" s="421"/>
      <c r="BV3" s="420" t="s">
        <v>1310</v>
      </c>
      <c r="BW3" s="421"/>
      <c r="BX3" s="420" t="s">
        <v>1311</v>
      </c>
      <c r="BY3" s="421"/>
      <c r="BZ3" s="420" t="s">
        <v>1312</v>
      </c>
      <c r="CA3" s="421"/>
      <c r="CB3" s="420" t="s">
        <v>146</v>
      </c>
      <c r="CC3" s="421"/>
      <c r="CD3" s="420" t="s">
        <v>1313</v>
      </c>
      <c r="CE3" s="422"/>
      <c r="CF3" s="423" t="s">
        <v>1314</v>
      </c>
      <c r="CG3" s="421"/>
      <c r="CH3" s="420" t="s">
        <v>1315</v>
      </c>
      <c r="CI3" s="421"/>
      <c r="CJ3" s="420" t="s">
        <v>1316</v>
      </c>
      <c r="CK3" s="421"/>
      <c r="CL3" s="420" t="s">
        <v>1317</v>
      </c>
      <c r="CM3" s="421"/>
      <c r="CN3" s="420" t="s">
        <v>1297</v>
      </c>
      <c r="CO3" s="421"/>
      <c r="CP3" s="420" t="s">
        <v>1332</v>
      </c>
      <c r="CQ3" s="424"/>
      <c r="CR3" s="489" t="s">
        <v>1319</v>
      </c>
      <c r="CS3" s="421"/>
      <c r="CT3" s="420" t="s">
        <v>1320</v>
      </c>
      <c r="CU3" s="421"/>
      <c r="CV3" s="420" t="s">
        <v>1321</v>
      </c>
      <c r="CW3" s="421"/>
      <c r="CX3" s="420" t="s">
        <v>1322</v>
      </c>
      <c r="CY3" s="421"/>
      <c r="CZ3" s="420" t="s">
        <v>1323</v>
      </c>
      <c r="DA3" s="421"/>
      <c r="DB3" s="420" t="s">
        <v>1324</v>
      </c>
      <c r="DC3" s="422"/>
      <c r="DD3" s="423" t="s">
        <v>1325</v>
      </c>
      <c r="DE3" s="421"/>
      <c r="DF3" s="420" t="s">
        <v>1326</v>
      </c>
      <c r="DG3" s="421"/>
      <c r="DH3" s="420" t="s">
        <v>1327</v>
      </c>
      <c r="DI3" s="421"/>
      <c r="DJ3" s="420" t="s">
        <v>1328</v>
      </c>
      <c r="DK3" s="421"/>
      <c r="DL3" s="420" t="s">
        <v>1297</v>
      </c>
      <c r="DM3" s="421"/>
      <c r="DN3" s="420" t="s">
        <v>1333</v>
      </c>
      <c r="DO3" s="424"/>
      <c r="DP3" s="508" t="s">
        <v>203</v>
      </c>
      <c r="DQ3" s="506" t="s">
        <v>115</v>
      </c>
      <c r="DR3" s="493" t="s">
        <v>204</v>
      </c>
      <c r="DS3" s="484" t="s">
        <v>113</v>
      </c>
      <c r="DT3" s="490" t="s">
        <v>205</v>
      </c>
      <c r="DU3" s="495" t="s">
        <v>206</v>
      </c>
      <c r="DV3" s="486" t="s">
        <v>122</v>
      </c>
      <c r="DW3" s="486" t="s">
        <v>127</v>
      </c>
      <c r="DX3" s="486" t="s">
        <v>179</v>
      </c>
      <c r="DY3" s="486" t="s">
        <v>207</v>
      </c>
      <c r="DZ3" s="476" t="s">
        <v>136</v>
      </c>
      <c r="EA3" s="476" t="s">
        <v>137</v>
      </c>
      <c r="EB3" s="496" t="s">
        <v>208</v>
      </c>
      <c r="EC3" s="491" t="s">
        <v>209</v>
      </c>
      <c r="ED3" s="491" t="s">
        <v>210</v>
      </c>
      <c r="EE3" s="504" t="s">
        <v>211</v>
      </c>
      <c r="EF3" s="487" t="s">
        <v>101</v>
      </c>
      <c r="EG3" s="500" t="s">
        <v>100</v>
      </c>
      <c r="EH3" s="500" t="s">
        <v>99</v>
      </c>
      <c r="EI3" s="482" t="s">
        <v>98</v>
      </c>
      <c r="EJ3" s="482" t="s">
        <v>212</v>
      </c>
      <c r="EK3" s="473"/>
      <c r="EL3" s="443"/>
      <c r="EM3" s="443"/>
      <c r="EN3" s="443"/>
      <c r="EO3" s="443"/>
      <c r="EP3" s="443"/>
    </row>
    <row r="4" spans="1:152" s="77" customFormat="1" ht="24.9" customHeight="1" thickBot="1" x14ac:dyDescent="0.3">
      <c r="A4" s="10" t="s">
        <v>90</v>
      </c>
      <c r="B4" s="11" t="s">
        <v>197</v>
      </c>
      <c r="C4" s="11" t="s">
        <v>198</v>
      </c>
      <c r="D4" s="11" t="s">
        <v>199</v>
      </c>
      <c r="E4" s="11" t="s">
        <v>55</v>
      </c>
      <c r="F4" s="12" t="s">
        <v>200</v>
      </c>
      <c r="G4" s="499"/>
      <c r="H4" s="11"/>
      <c r="I4" s="11" t="s">
        <v>57</v>
      </c>
      <c r="J4" s="11" t="s">
        <v>56</v>
      </c>
      <c r="K4" s="503"/>
      <c r="L4" s="467"/>
      <c r="M4" s="460"/>
      <c r="N4" s="460"/>
      <c r="O4" s="469"/>
      <c r="P4" s="462"/>
      <c r="Q4" s="462"/>
      <c r="R4" s="471"/>
      <c r="S4" s="464"/>
      <c r="T4" s="425">
        <v>41</v>
      </c>
      <c r="U4" s="426"/>
      <c r="V4" s="425">
        <v>42</v>
      </c>
      <c r="W4" s="426"/>
      <c r="X4" s="425">
        <v>43</v>
      </c>
      <c r="Y4" s="426"/>
      <c r="Z4" s="425">
        <v>44</v>
      </c>
      <c r="AA4" s="426"/>
      <c r="AB4" s="425">
        <v>45</v>
      </c>
      <c r="AC4" s="426"/>
      <c r="AD4" s="425">
        <v>46</v>
      </c>
      <c r="AE4" s="426"/>
      <c r="AF4" s="425">
        <v>101</v>
      </c>
      <c r="AG4" s="427"/>
      <c r="AH4" s="428">
        <v>47</v>
      </c>
      <c r="AI4" s="426"/>
      <c r="AJ4" s="425">
        <v>48</v>
      </c>
      <c r="AK4" s="426"/>
      <c r="AL4" s="425">
        <v>49</v>
      </c>
      <c r="AM4" s="426"/>
      <c r="AN4" s="425">
        <v>50</v>
      </c>
      <c r="AO4" s="426"/>
      <c r="AP4" s="425">
        <v>51</v>
      </c>
      <c r="AQ4" s="477"/>
      <c r="AR4" s="429" t="str">
        <f>IF('إختيار المقررات'!U10&lt;&gt;0,'إختيار المقررات'!U10,"a2")</f>
        <v>a2</v>
      </c>
      <c r="AS4" s="430"/>
      <c r="AT4" s="425">
        <v>52</v>
      </c>
      <c r="AU4" s="426"/>
      <c r="AV4" s="425">
        <v>53</v>
      </c>
      <c r="AW4" s="426"/>
      <c r="AX4" s="425">
        <v>54</v>
      </c>
      <c r="AY4" s="426"/>
      <c r="AZ4" s="425">
        <v>55</v>
      </c>
      <c r="BA4" s="426"/>
      <c r="BB4" s="425">
        <v>56</v>
      </c>
      <c r="BC4" s="426"/>
      <c r="BD4" s="425">
        <v>57</v>
      </c>
      <c r="BE4" s="426"/>
      <c r="BF4" s="425">
        <v>201</v>
      </c>
      <c r="BG4" s="427"/>
      <c r="BH4" s="428">
        <v>58</v>
      </c>
      <c r="BI4" s="426"/>
      <c r="BJ4" s="425">
        <v>59</v>
      </c>
      <c r="BK4" s="426"/>
      <c r="BL4" s="425">
        <v>60</v>
      </c>
      <c r="BM4" s="426"/>
      <c r="BN4" s="425">
        <v>61</v>
      </c>
      <c r="BO4" s="426"/>
      <c r="BP4" s="425">
        <v>62</v>
      </c>
      <c r="BQ4" s="477"/>
      <c r="BR4" s="478" t="str">
        <f>IF('إختيار المقررات'!U11&lt;&gt;0,'إختيار المقررات'!U11,"a4")</f>
        <v>a4</v>
      </c>
      <c r="BS4" s="479"/>
      <c r="BT4" s="480">
        <v>63</v>
      </c>
      <c r="BU4" s="426"/>
      <c r="BV4" s="425">
        <v>64</v>
      </c>
      <c r="BW4" s="426"/>
      <c r="BX4" s="425">
        <v>65</v>
      </c>
      <c r="BY4" s="426"/>
      <c r="BZ4" s="425">
        <v>66</v>
      </c>
      <c r="CA4" s="426"/>
      <c r="CB4" s="425">
        <v>67</v>
      </c>
      <c r="CC4" s="426"/>
      <c r="CD4" s="425">
        <v>68</v>
      </c>
      <c r="CE4" s="427"/>
      <c r="CF4" s="428">
        <v>69</v>
      </c>
      <c r="CG4" s="426"/>
      <c r="CH4" s="425">
        <v>70</v>
      </c>
      <c r="CI4" s="426"/>
      <c r="CJ4" s="425">
        <v>71</v>
      </c>
      <c r="CK4" s="426"/>
      <c r="CL4" s="425">
        <v>72</v>
      </c>
      <c r="CM4" s="426"/>
      <c r="CN4" s="425">
        <v>73</v>
      </c>
      <c r="CO4" s="426"/>
      <c r="CP4" s="429" t="str">
        <f>IF('إختيار المقررات'!U12&lt;&gt;0,'إختيار المقررات'!U12,"a6")</f>
        <v>a6</v>
      </c>
      <c r="CQ4" s="430"/>
      <c r="CR4" s="480">
        <v>74</v>
      </c>
      <c r="CS4" s="426"/>
      <c r="CT4" s="425">
        <v>75</v>
      </c>
      <c r="CU4" s="426"/>
      <c r="CV4" s="425">
        <v>76</v>
      </c>
      <c r="CW4" s="426"/>
      <c r="CX4" s="425">
        <v>77</v>
      </c>
      <c r="CY4" s="426"/>
      <c r="CZ4" s="425">
        <v>78</v>
      </c>
      <c r="DA4" s="426"/>
      <c r="DB4" s="425">
        <v>79</v>
      </c>
      <c r="DC4" s="427"/>
      <c r="DD4" s="428">
        <v>80</v>
      </c>
      <c r="DE4" s="426"/>
      <c r="DF4" s="425">
        <v>81</v>
      </c>
      <c r="DG4" s="426"/>
      <c r="DH4" s="425">
        <v>82</v>
      </c>
      <c r="DI4" s="426"/>
      <c r="DJ4" s="425">
        <v>83</v>
      </c>
      <c r="DK4" s="426"/>
      <c r="DL4" s="425">
        <v>84</v>
      </c>
      <c r="DM4" s="426"/>
      <c r="DN4" s="429" t="str">
        <f>IF('إختيار المقررات'!U13&lt;&gt;0,'إختيار المقررات'!U13,"a8")</f>
        <v>a8</v>
      </c>
      <c r="DO4" s="430"/>
      <c r="DP4" s="509"/>
      <c r="DQ4" s="507"/>
      <c r="DR4" s="494"/>
      <c r="DS4" s="485"/>
      <c r="DT4" s="490"/>
      <c r="DU4" s="495"/>
      <c r="DV4" s="486"/>
      <c r="DW4" s="486"/>
      <c r="DX4" s="486"/>
      <c r="DY4" s="486"/>
      <c r="DZ4" s="476"/>
      <c r="EA4" s="476"/>
      <c r="EB4" s="497"/>
      <c r="EC4" s="492"/>
      <c r="ED4" s="492"/>
      <c r="EE4" s="505"/>
      <c r="EF4" s="488"/>
      <c r="EG4" s="501"/>
      <c r="EH4" s="501"/>
      <c r="EI4" s="483"/>
      <c r="EJ4" s="483"/>
      <c r="EK4" s="474"/>
      <c r="EL4" s="475"/>
      <c r="EM4" s="475"/>
      <c r="EN4" s="475"/>
      <c r="EO4" s="475"/>
      <c r="EP4" s="475"/>
    </row>
    <row r="5" spans="1:152" s="125" customFormat="1" ht="24.9" customHeight="1" x14ac:dyDescent="0.65">
      <c r="A5" s="118">
        <f>'إختيار المقررات'!D1</f>
        <v>0</v>
      </c>
      <c r="B5" s="118" t="str">
        <f>'إختيار المقررات'!J1</f>
        <v/>
      </c>
      <c r="C5" s="118" t="str">
        <f>'إختيار المقررات'!P1</f>
        <v/>
      </c>
      <c r="D5" s="118" t="str">
        <f>'إختيار المقررات'!V1</f>
        <v/>
      </c>
      <c r="E5" s="118" t="e">
        <f>'إختيار المقررات'!AH1</f>
        <v>#N/A</v>
      </c>
      <c r="F5" s="119" t="e">
        <f>'إختيار المقررات'!AB1</f>
        <v>#N/A</v>
      </c>
      <c r="G5" s="118" t="e">
        <f>'إختيار المقررات'!AB3</f>
        <v>#N/A</v>
      </c>
      <c r="H5" s="120" t="e">
        <f>'إختيار المقررات'!P3</f>
        <v>#N/A</v>
      </c>
      <c r="I5" s="118" t="e">
        <f>'إختيار المقررات'!D3</f>
        <v>#N/A</v>
      </c>
      <c r="J5" s="121" t="e">
        <f>'إختيار المقررات'!J3</f>
        <v>#N/A</v>
      </c>
      <c r="K5" s="122" t="str">
        <f>'إختيار المقررات'!V3</f>
        <v>غير سوري</v>
      </c>
      <c r="L5" s="122" t="e">
        <f>'إختيار المقررات'!AH3</f>
        <v>#N/A</v>
      </c>
      <c r="M5" s="122">
        <f>'إختيار المقررات'!V4</f>
        <v>0</v>
      </c>
      <c r="N5" s="186">
        <f>'إختيار المقررات'!AB4</f>
        <v>0</v>
      </c>
      <c r="O5" s="121">
        <f>'إختيار المقررات'!AH4</f>
        <v>0</v>
      </c>
      <c r="P5" s="123" t="e">
        <f>'إختيار المقررات'!D4</f>
        <v>#N/A</v>
      </c>
      <c r="Q5" s="118" t="e">
        <f>'إختيار المقررات'!J4</f>
        <v>#N/A</v>
      </c>
      <c r="R5" s="121" t="e">
        <f>'إختيار المقررات'!P4</f>
        <v>#N/A</v>
      </c>
      <c r="S5" s="124" t="e">
        <f>'إختيار المقررات'!D2</f>
        <v>#N/A</v>
      </c>
      <c r="T5" s="155" t="str">
        <f>IFERROR(IFERROR(VLOOKUP(T4,الإستمارة!$C$13:$C$22,1,0),VLOOKUP(T4,الإستمارة!$K$13:$K$22,1,0)),"")</f>
        <v/>
      </c>
      <c r="U5" s="156" t="str">
        <f>IF(VLOOKUP(T4,'إختيار المقررات'!$BM$5:$BR$63,6,0)="","",VLOOKUP(T4,'إختيار المقررات'!$BM$5:$BR$63,6,0))</f>
        <v/>
      </c>
      <c r="V5" s="155" t="str">
        <f>IFERROR(IFERROR(VLOOKUP(V4,الإستمارة!$C$13:$C$22,1,0),VLOOKUP(V4,الإستمارة!$K$13:$K$22,1,0)),"")</f>
        <v/>
      </c>
      <c r="W5" s="156" t="str">
        <f>IF(VLOOKUP(V4,'إختيار المقررات'!$BM$5:$BR$63,6,0)="","",VLOOKUP(V4,'إختيار المقررات'!$BM$5:$BR$63,6,0))</f>
        <v/>
      </c>
      <c r="X5" s="155" t="str">
        <f>IFERROR(IFERROR(VLOOKUP(X4,الإستمارة!$C$13:$C$22,1,0),VLOOKUP(X4,الإستمارة!$K$13:$K$22,1,0)),"")</f>
        <v/>
      </c>
      <c r="Y5" s="156" t="str">
        <f>IF(VLOOKUP(X4,'إختيار المقررات'!$BM$5:$BR$63,6,0)="","",VLOOKUP(X4,'إختيار المقررات'!$BM$5:$BR$63,6,0))</f>
        <v/>
      </c>
      <c r="Z5" s="155" t="str">
        <f>IFERROR(IFERROR(VLOOKUP(Z4,الإستمارة!$C$13:$C$22,1,0),VLOOKUP(Z4,الإستمارة!$K$13:$K$22,1,0)),"")</f>
        <v/>
      </c>
      <c r="AA5" s="156" t="str">
        <f>IF(VLOOKUP(Z4,'إختيار المقررات'!$BM$5:$BR$63,6,0)="","",VLOOKUP(Z4,'إختيار المقررات'!$BM$5:$BR$63,6,0))</f>
        <v/>
      </c>
      <c r="AB5" s="155" t="str">
        <f>IFERROR(IFERROR(VLOOKUP(AB4,الإستمارة!$C$13:$C$22,1,0),VLOOKUP(AB4,الإستمارة!$K$13:$K$22,1,0)),"")</f>
        <v/>
      </c>
      <c r="AC5" s="156" t="str">
        <f>IF(VLOOKUP(AB4,'إختيار المقررات'!$BM$5:$BR$63,6,0)="","",VLOOKUP(AB4,'إختيار المقررات'!$BM$5:$BR$63,6,0))</f>
        <v/>
      </c>
      <c r="AD5" s="155" t="str">
        <f>IFERROR(IFERROR(VLOOKUP(AD4,الإستمارة!$C$13:$C$22,1,0),VLOOKUP(AD4,الإستمارة!$K$13:$K$22,1,0)),"")</f>
        <v/>
      </c>
      <c r="AE5" s="156" t="str">
        <f>IF(VLOOKUP(AD4,'إختيار المقررات'!$BM$5:$BR$63,6,0)="","",VLOOKUP(AD4,'إختيار المقررات'!$BM$5:$BR$63,6,0))</f>
        <v/>
      </c>
      <c r="AF5" s="155" t="str">
        <f>IFERROR(IFERROR(VLOOKUP(AF4,الإستمارة!$C$13:$C$22,1,0),VLOOKUP(AF4,الإستمارة!$K$13:$K$22,1,0)),"")</f>
        <v/>
      </c>
      <c r="AG5" s="156" t="str">
        <f>IF(VLOOKUP(AF4,'إختيار المقررات'!$BM$5:$BR$63,6,0)="","",VLOOKUP(AF4,'إختيار المقررات'!$BM$5:$BR$63,6,0))</f>
        <v/>
      </c>
      <c r="AH5" s="155" t="str">
        <f>IFERROR(IFERROR(VLOOKUP(AH4,الإستمارة!$C$13:$C$22,1,0),VLOOKUP(AH4,الإستمارة!$K$13:$K$22,1,0)),"")</f>
        <v/>
      </c>
      <c r="AI5" s="156" t="str">
        <f>IF(VLOOKUP(AH4,'إختيار المقررات'!$BM$5:$BR$63,6,0)="","",VLOOKUP(AH4,'إختيار المقررات'!$BM$5:$BR$63,6,0))</f>
        <v/>
      </c>
      <c r="AJ5" s="155" t="str">
        <f>IFERROR(IFERROR(VLOOKUP(AJ4,الإستمارة!$C$13:$C$22,1,0),VLOOKUP(AJ4,الإستمارة!$K$13:$K$22,1,0)),"")</f>
        <v/>
      </c>
      <c r="AK5" s="156" t="str">
        <f>IF(VLOOKUP(AJ4,'إختيار المقررات'!$BM$5:$BR$63,6,0)="","",VLOOKUP(AJ4,'إختيار المقررات'!$BM$5:$BR$63,6,0))</f>
        <v/>
      </c>
      <c r="AL5" s="155" t="str">
        <f>IFERROR(IFERROR(VLOOKUP(AL4,الإستمارة!$C$13:$C$22,1,0),VLOOKUP(AL4,الإستمارة!$K$13:$K$22,1,0)),"")</f>
        <v/>
      </c>
      <c r="AM5" s="156" t="str">
        <f>IF(VLOOKUP(AL4,'إختيار المقررات'!$BM$5:$BR$63,6,0)="","",VLOOKUP(AL4,'إختيار المقررات'!$BM$5:$BR$63,6,0))</f>
        <v/>
      </c>
      <c r="AN5" s="155" t="str">
        <f>IFERROR(IFERROR(VLOOKUP(AN4,الإستمارة!$C$13:$C$22,1,0),VLOOKUP(AN4,الإستمارة!$K$13:$K$22,1,0)),"")</f>
        <v/>
      </c>
      <c r="AO5" s="156" t="str">
        <f>IF(VLOOKUP(AN4,'إختيار المقررات'!$BM$5:$BR$63,6,0)="","",VLOOKUP(AN4,'إختيار المقررات'!$BM$5:$BR$63,6,0))</f>
        <v/>
      </c>
      <c r="AP5" s="155" t="str">
        <f>IFERROR(IFERROR(VLOOKUP(AP4,الإستمارة!$C$13:$C$22,1,0),VLOOKUP(AP4,الإستمارة!$K$13:$K$22,1,0)),"")</f>
        <v/>
      </c>
      <c r="AQ5" s="156" t="str">
        <f>IF(VLOOKUP(AP4,'إختيار المقررات'!$BM$5:$BR$63,6,0)="","",VLOOKUP(AP4,'إختيار المقررات'!$BM$5:$BR$63,6,0))</f>
        <v/>
      </c>
      <c r="AR5" s="155" t="str">
        <f>IFERROR(IFERROR(VLOOKUP(AR4,الإستمارة!$C$13:$C$22,1,0),VLOOKUP(AR4,الإستمارة!$K$13:$K$22,1,0)),"")</f>
        <v/>
      </c>
      <c r="AS5" s="156" t="str">
        <f>IF(VLOOKUP(AR4,'إختيار المقررات'!$BM$5:$BR$63,6,0)="","",VLOOKUP(AR4,'إختيار المقررات'!$BM$5:$BR$63,6,0))</f>
        <v/>
      </c>
      <c r="AT5" s="155" t="str">
        <f>IFERROR(IFERROR(VLOOKUP(AT4,الإستمارة!$C$13:$C$22,1,0),VLOOKUP(AT4,الإستمارة!$K$13:$K$22,1,0)),"")</f>
        <v/>
      </c>
      <c r="AU5" s="156" t="str">
        <f>IF(VLOOKUP(AT4,'إختيار المقررات'!$BM$5:$BR$63,6,0)="","",VLOOKUP(AT4,'إختيار المقررات'!$BM$5:$BR$63,6,0))</f>
        <v/>
      </c>
      <c r="AV5" s="155" t="str">
        <f>IFERROR(IFERROR(VLOOKUP(AV4,الإستمارة!$C$13:$C$22,1,0),VLOOKUP(AV4,الإستمارة!$K$13:$K$22,1,0)),"")</f>
        <v/>
      </c>
      <c r="AW5" s="156" t="str">
        <f>IF(VLOOKUP(AV4,'إختيار المقررات'!$BM$5:$BR$63,6,0)="","",VLOOKUP(AV4,'إختيار المقررات'!$BM$5:$BR$63,6,0))</f>
        <v/>
      </c>
      <c r="AX5" s="155" t="str">
        <f>IFERROR(IFERROR(VLOOKUP(AX4,الإستمارة!$C$13:$C$22,1,0),VLOOKUP(AX4,الإستمارة!$K$13:$K$22,1,0)),"")</f>
        <v/>
      </c>
      <c r="AY5" s="156" t="str">
        <f>IF(VLOOKUP(AX4,'إختيار المقررات'!$BM$5:$BR$63,6,0)="","",VLOOKUP(AX4,'إختيار المقررات'!$BM$5:$BR$63,6,0))</f>
        <v/>
      </c>
      <c r="AZ5" s="155" t="str">
        <f>IFERROR(IFERROR(VLOOKUP(AZ4,الإستمارة!$C$13:$C$22,1,0),VLOOKUP(AZ4,الإستمارة!$K$13:$K$22,1,0)),"")</f>
        <v/>
      </c>
      <c r="BA5" s="156" t="str">
        <f>IF(VLOOKUP(AZ4,'إختيار المقررات'!$BM$5:$BR$63,6,0)="","",VLOOKUP(AZ4,'إختيار المقررات'!$BM$5:$BR$63,6,0))</f>
        <v/>
      </c>
      <c r="BB5" s="155" t="str">
        <f>IFERROR(IFERROR(VLOOKUP(BB4,الإستمارة!$C$13:$C$22,1,0),VLOOKUP(BB4,الإستمارة!$K$13:$K$22,1,0)),"")</f>
        <v/>
      </c>
      <c r="BC5" s="156" t="str">
        <f>IF(VLOOKUP(BB4,'إختيار المقررات'!$BM$5:$BR$63,6,0)="","",VLOOKUP(BB4,'إختيار المقررات'!$BM$5:$BR$63,6,0))</f>
        <v/>
      </c>
      <c r="BD5" s="155" t="str">
        <f>IFERROR(IFERROR(VLOOKUP(BD4,الإستمارة!$C$13:$C$22,1,0),VLOOKUP(BD4,الإستمارة!$K$13:$K$22,1,0)),"")</f>
        <v/>
      </c>
      <c r="BE5" s="156" t="str">
        <f>IF(VLOOKUP(BD4,'إختيار المقررات'!$BM$5:$BR$63,6,0)="","",VLOOKUP(BD4,'إختيار المقررات'!$BM$5:$BR$63,6,0))</f>
        <v/>
      </c>
      <c r="BF5" s="155" t="str">
        <f>IFERROR(IFERROR(VLOOKUP(BF4,الإستمارة!$C$13:$C$22,1,0),VLOOKUP(BF4,الإستمارة!$K$13:$K$22,1,0)),"")</f>
        <v/>
      </c>
      <c r="BG5" s="156" t="str">
        <f>IF(VLOOKUP(BF4,'إختيار المقررات'!$BM$5:$BR$63,6,0)="","",VLOOKUP(BF4,'إختيار المقررات'!$BM$5:$BR$63,6,0))</f>
        <v/>
      </c>
      <c r="BH5" s="155" t="str">
        <f>IFERROR(IFERROR(VLOOKUP(BH4,الإستمارة!$C$13:$C$22,1,0),VLOOKUP(BH4,الإستمارة!$K$13:$K$22,1,0)),"")</f>
        <v/>
      </c>
      <c r="BI5" s="156" t="str">
        <f>IF(VLOOKUP(BH4,'إختيار المقررات'!$BM$5:$BR$63,6,0)="","",VLOOKUP(BH4,'إختيار المقررات'!$BM$5:$BR$63,6,0))</f>
        <v/>
      </c>
      <c r="BJ5" s="155" t="str">
        <f>IFERROR(IFERROR(VLOOKUP(BJ4,الإستمارة!$C$13:$C$22,1,0),VLOOKUP(BJ4,الإستمارة!$K$13:$K$22,1,0)),"")</f>
        <v/>
      </c>
      <c r="BK5" s="156" t="str">
        <f>IF(VLOOKUP(BJ4,'إختيار المقررات'!$BM$5:$BR$63,6,0)="","",VLOOKUP(BJ4,'إختيار المقررات'!$BM$5:$BR$63,6,0))</f>
        <v/>
      </c>
      <c r="BL5" s="155" t="str">
        <f>IFERROR(IFERROR(VLOOKUP(BL4,الإستمارة!$C$13:$C$22,1,0),VLOOKUP(BL4,الإستمارة!$K$13:$K$22,1,0)),"")</f>
        <v/>
      </c>
      <c r="BM5" s="156" t="str">
        <f>IF(VLOOKUP(BL4,'إختيار المقررات'!$BM$5:$BR$63,6,0)="","",VLOOKUP(BL4,'إختيار المقررات'!$BM$5:$BR$63,6,0))</f>
        <v/>
      </c>
      <c r="BN5" s="155" t="str">
        <f>IFERROR(IFERROR(VLOOKUP(BN4,الإستمارة!$C$13:$C$22,1,0),VLOOKUP(BN4,الإستمارة!$K$13:$K$22,1,0)),"")</f>
        <v/>
      </c>
      <c r="BO5" s="156" t="str">
        <f>IF(VLOOKUP(BN4,'إختيار المقررات'!$BM$5:$BR$63,6,0)="","",VLOOKUP(BN4,'إختيار المقررات'!$BM$5:$BR$63,6,0))</f>
        <v/>
      </c>
      <c r="BP5" s="155" t="str">
        <f>IFERROR(IFERROR(VLOOKUP(BP4,الإستمارة!$C$13:$C$22,1,0),VLOOKUP(BP4,الإستمارة!$K$13:$K$22,1,0)),"")</f>
        <v/>
      </c>
      <c r="BQ5" s="156" t="str">
        <f>IF(VLOOKUP(BP4,'إختيار المقررات'!$BM$5:$BR$63,6,0)="","",VLOOKUP(BP4,'إختيار المقررات'!$BM$5:$BR$63,6,0))</f>
        <v/>
      </c>
      <c r="BR5" s="155" t="str">
        <f>IFERROR(IFERROR(VLOOKUP(BR4,الإستمارة!$C$13:$C$22,1,0),VLOOKUP(BR4,الإستمارة!$K$13:$K$22,1,0)),"")</f>
        <v/>
      </c>
      <c r="BS5" s="156" t="str">
        <f>IF(VLOOKUP(BR4,'إختيار المقررات'!$BM$5:$BR$63,6,0)="","",VLOOKUP(BR4,'إختيار المقررات'!$BM$5:$BR$63,6,0))</f>
        <v/>
      </c>
      <c r="BT5" s="155" t="str">
        <f>IFERROR(IFERROR(VLOOKUP(BT4,الإستمارة!$C$13:$C$22,1,0),VLOOKUP(BT4,الإستمارة!$K$13:$K$22,1,0)),"")</f>
        <v/>
      </c>
      <c r="BU5" s="156" t="str">
        <f>IF(VLOOKUP(BT4,'إختيار المقررات'!$BM$5:$BR$63,6,0)="","",VLOOKUP(BT4,'إختيار المقررات'!$BM$5:$BR$63,6,0))</f>
        <v/>
      </c>
      <c r="BV5" s="155" t="str">
        <f>IFERROR(IFERROR(VLOOKUP(BV4,الإستمارة!$C$13:$C$22,1,0),VLOOKUP(BV4,الإستمارة!$K$13:$K$22,1,0)),"")</f>
        <v/>
      </c>
      <c r="BW5" s="156" t="str">
        <f>IF(VLOOKUP(BV4,'إختيار المقررات'!$BM$5:$BR$63,6,0)="","",VLOOKUP(BV4,'إختيار المقررات'!$BM$5:$BR$63,6,0))</f>
        <v/>
      </c>
      <c r="BX5" s="155" t="str">
        <f>IFERROR(IFERROR(VLOOKUP(BX4,الإستمارة!$C$13:$C$22,1,0),VLOOKUP(BX4,الإستمارة!$K$13:$K$22,1,0)),"")</f>
        <v/>
      </c>
      <c r="BY5" s="156" t="str">
        <f>IF(VLOOKUP(BX4,'إختيار المقررات'!$BM$5:$BR$63,6,0)="","",VLOOKUP(BX4,'إختيار المقررات'!$BM$5:$BR$63,6,0))</f>
        <v/>
      </c>
      <c r="BZ5" s="155" t="str">
        <f>IFERROR(IFERROR(VLOOKUP(BZ4,الإستمارة!$C$13:$C$22,1,0),VLOOKUP(BZ4,الإستمارة!$K$13:$K$22,1,0)),"")</f>
        <v/>
      </c>
      <c r="CA5" s="156" t="str">
        <f>IF(VLOOKUP(BZ4,'إختيار المقررات'!$BM$5:$BR$63,6,0)="","",VLOOKUP(BZ4,'إختيار المقررات'!$BM$5:$BR$63,6,0))</f>
        <v/>
      </c>
      <c r="CB5" s="155" t="str">
        <f>IFERROR(IFERROR(VLOOKUP(CB4,الإستمارة!$C$13:$C$22,1,0),VLOOKUP(CB4,الإستمارة!$K$13:$K$22,1,0)),"")</f>
        <v/>
      </c>
      <c r="CC5" s="156" t="str">
        <f>IF(VLOOKUP(CB4,'إختيار المقررات'!$BM$5:$BR$63,6,0)="","",VLOOKUP(CB4,'إختيار المقررات'!$BM$5:$BR$63,6,0))</f>
        <v/>
      </c>
      <c r="CD5" s="155" t="str">
        <f>IFERROR(IFERROR(VLOOKUP(CD4,الإستمارة!$C$13:$C$22,1,0),VLOOKUP(CD4,الإستمارة!$K$13:$K$22,1,0)),"")</f>
        <v/>
      </c>
      <c r="CE5" s="156" t="str">
        <f>IF(VLOOKUP(CD4,'إختيار المقررات'!$BM$5:$BR$63,6,0)="","",VLOOKUP(CD4,'إختيار المقررات'!$BM$5:$BR$63,6,0))</f>
        <v/>
      </c>
      <c r="CF5" s="155" t="str">
        <f>IFERROR(IFERROR(VLOOKUP(CF4,الإستمارة!$C$13:$C$22,1,0),VLOOKUP(CF4,الإستمارة!$K$13:$K$22,1,0)),"")</f>
        <v/>
      </c>
      <c r="CG5" s="156" t="str">
        <f>IF(VLOOKUP(CF4,'إختيار المقررات'!$BM$5:$BR$63,6,0)="","",VLOOKUP(CF4,'إختيار المقررات'!$BM$5:$BR$63,6,0))</f>
        <v/>
      </c>
      <c r="CH5" s="155" t="str">
        <f>IFERROR(IFERROR(VLOOKUP(CH4,الإستمارة!$C$13:$C$22,1,0),VLOOKUP(CH4,الإستمارة!$K$13:$K$22,1,0)),"")</f>
        <v/>
      </c>
      <c r="CI5" s="156" t="str">
        <f>IF(VLOOKUP(CH4,'إختيار المقررات'!$BM$5:$BR$63,6,0)="","",VLOOKUP(CH4,'إختيار المقررات'!$BM$5:$BR$63,6,0))</f>
        <v/>
      </c>
      <c r="CJ5" s="155" t="str">
        <f>IFERROR(IFERROR(VLOOKUP(CJ4,الإستمارة!$C$13:$C$22,1,0),VLOOKUP(CJ4,الإستمارة!$K$13:$K$22,1,0)),"")</f>
        <v/>
      </c>
      <c r="CK5" s="156" t="str">
        <f>IF(VLOOKUP(CJ4,'إختيار المقررات'!$BM$5:$BR$63,6,0)="","",VLOOKUP(CJ4,'إختيار المقررات'!$BM$5:$BR$63,6,0))</f>
        <v/>
      </c>
      <c r="CL5" s="155" t="str">
        <f>IFERROR(IFERROR(VLOOKUP(CL4,الإستمارة!$C$13:$C$22,1,0),VLOOKUP(CL4,الإستمارة!$K$13:$K$22,1,0)),"")</f>
        <v/>
      </c>
      <c r="CM5" s="156" t="str">
        <f>IF(VLOOKUP(CL4,'إختيار المقررات'!$BM$5:$BR$63,6,0)="","",VLOOKUP(CL4,'إختيار المقررات'!$BM$5:$BR$63,6,0))</f>
        <v/>
      </c>
      <c r="CN5" s="155" t="str">
        <f>IFERROR(IFERROR(VLOOKUP(CN4,الإستمارة!$C$13:$C$22,1,0),VLOOKUP(CN4,الإستمارة!$K$13:$K$22,1,0)),"")</f>
        <v/>
      </c>
      <c r="CO5" s="156" t="str">
        <f>IF(VLOOKUP(CN4,'إختيار المقررات'!$BM$5:$BR$63,6,0)="","",VLOOKUP(CN4,'إختيار المقررات'!$BM$5:$BR$63,6,0))</f>
        <v/>
      </c>
      <c r="CP5" s="155" t="str">
        <f>IFERROR(IFERROR(VLOOKUP(CP4,الإستمارة!$C$13:$C$22,1,0),VLOOKUP(CP4,الإستمارة!$K$13:$K$22,1,0)),"")</f>
        <v/>
      </c>
      <c r="CQ5" s="156" t="str">
        <f>IF(VLOOKUP(CP4,'إختيار المقررات'!$BM$5:$BR$63,6,0)="","",VLOOKUP(CP4,'إختيار المقررات'!$BM$5:$BR$63,6,0))</f>
        <v/>
      </c>
      <c r="CR5" s="155" t="str">
        <f>IFERROR(IFERROR(VLOOKUP(CR4,الإستمارة!$C$13:$C$22,1,0),VLOOKUP(CR4,الإستمارة!$K$13:$K$22,1,0)),"")</f>
        <v/>
      </c>
      <c r="CS5" s="156" t="str">
        <f>IF(VLOOKUP(CR4,'إختيار المقررات'!$BM$5:$BR$63,6,0)="","",VLOOKUP(CR4,'إختيار المقررات'!$BM$5:$BR$63,6,0))</f>
        <v/>
      </c>
      <c r="CT5" s="155" t="str">
        <f>IFERROR(IFERROR(VLOOKUP(CT4,الإستمارة!$C$13:$C$22,1,0),VLOOKUP(CT4,الإستمارة!$K$13:$K$22,1,0)),"")</f>
        <v/>
      </c>
      <c r="CU5" s="156" t="str">
        <f>IF(VLOOKUP(CT4,'إختيار المقررات'!$BM$5:$BR$63,6,0)="","",VLOOKUP(CT4,'إختيار المقررات'!$BM$5:$BR$63,6,0))</f>
        <v/>
      </c>
      <c r="CV5" s="155" t="str">
        <f>IFERROR(IFERROR(VLOOKUP(CV4,الإستمارة!$C$13:$C$22,1,0),VLOOKUP(CV4,الإستمارة!$K$13:$K$22,1,0)),"")</f>
        <v/>
      </c>
      <c r="CW5" s="156" t="str">
        <f>IF(VLOOKUP(CV4,'إختيار المقررات'!$BM$5:$BR$63,6,0)="","",VLOOKUP(CV4,'إختيار المقررات'!$BM$5:$BR$63,6,0))</f>
        <v/>
      </c>
      <c r="CX5" s="155" t="str">
        <f>IFERROR(IFERROR(VLOOKUP(CX4,الإستمارة!$C$13:$C$22,1,0),VLOOKUP(CX4,الإستمارة!$K$13:$K$22,1,0)),"")</f>
        <v/>
      </c>
      <c r="CY5" s="156" t="str">
        <f>IF(VLOOKUP(CX4,'إختيار المقررات'!$BM$5:$BR$63,6,0)="","",VLOOKUP(CX4,'إختيار المقررات'!$BM$5:$BR$63,6,0))</f>
        <v/>
      </c>
      <c r="CZ5" s="155" t="str">
        <f>IFERROR(IFERROR(VLOOKUP(CZ4,الإستمارة!$C$13:$C$22,1,0),VLOOKUP(CZ4,الإستمارة!$K$13:$K$22,1,0)),"")</f>
        <v/>
      </c>
      <c r="DA5" s="156" t="str">
        <f>IF(VLOOKUP(CZ4,'إختيار المقررات'!$BM$5:$BR$63,6,0)="","",VLOOKUP(CZ4,'إختيار المقررات'!$BM$5:$BR$63,6,0))</f>
        <v/>
      </c>
      <c r="DB5" s="155" t="str">
        <f>IFERROR(IFERROR(VLOOKUP(DB4,الإستمارة!$C$13:$C$22,1,0),VLOOKUP(DB4,الإستمارة!$K$13:$K$22,1,0)),"")</f>
        <v/>
      </c>
      <c r="DC5" s="156" t="str">
        <f>IF(VLOOKUP(DB4,'إختيار المقررات'!$BM$5:$BR$63,6,0)="","",VLOOKUP(DB4,'إختيار المقررات'!$BM$5:$BR$63,6,0))</f>
        <v/>
      </c>
      <c r="DD5" s="155" t="str">
        <f>IFERROR(IFERROR(VLOOKUP(DD4,الإستمارة!$C$13:$C$22,1,0),VLOOKUP(DD4,الإستمارة!$K$13:$K$22,1,0)),"")</f>
        <v/>
      </c>
      <c r="DE5" s="156" t="str">
        <f>IF(VLOOKUP(DD4,'إختيار المقررات'!$BM$5:$BR$63,6,0)="","",VLOOKUP(DD4,'إختيار المقررات'!$BM$5:$BR$63,6,0))</f>
        <v/>
      </c>
      <c r="DF5" s="155" t="str">
        <f>IFERROR(IFERROR(VLOOKUP(DF4,الإستمارة!$C$13:$C$22,1,0),VLOOKUP(DF4,الإستمارة!$K$13:$K$22,1,0)),"")</f>
        <v/>
      </c>
      <c r="DG5" s="156" t="str">
        <f>IF(VLOOKUP(DF4,'إختيار المقررات'!$BM$5:$BR$63,6,0)="","",VLOOKUP(DF4,'إختيار المقررات'!$BM$5:$BR$63,6,0))</f>
        <v/>
      </c>
      <c r="DH5" s="155" t="str">
        <f>IFERROR(IFERROR(VLOOKUP(DH4,الإستمارة!$C$13:$C$22,1,0),VLOOKUP(DH4,الإستمارة!$K$13:$K$22,1,0)),"")</f>
        <v/>
      </c>
      <c r="DI5" s="156" t="str">
        <f>IF(VLOOKUP(DH4,'إختيار المقررات'!$BM$5:$BR$63,6,0)="","",VLOOKUP(DH4,'إختيار المقررات'!$BM$5:$BR$63,6,0))</f>
        <v/>
      </c>
      <c r="DJ5" s="155" t="str">
        <f>IFERROR(IFERROR(VLOOKUP(DJ4,الإستمارة!$C$13:$C$22,1,0),VLOOKUP(DJ4,الإستمارة!$K$13:$K$22,1,0)),"")</f>
        <v/>
      </c>
      <c r="DK5" s="156" t="str">
        <f>IF(VLOOKUP(DJ4,'إختيار المقررات'!$BM$5:$BR$63,6,0)="","",VLOOKUP(DJ4,'إختيار المقررات'!$BM$5:$BR$63,6,0))</f>
        <v/>
      </c>
      <c r="DL5" s="155" t="str">
        <f>IFERROR(IFERROR(VLOOKUP(DL4,الإستمارة!$C$13:$C$22,1,0),VLOOKUP(DL4,الإستمارة!$K$13:$K$22,1,0)),"")</f>
        <v/>
      </c>
      <c r="DM5" s="156" t="str">
        <f>IF(VLOOKUP(DL4,'إختيار المقررات'!$BM$5:$BR$63,6,0)="","",VLOOKUP(DL4,'إختيار المقررات'!$BM$5:$BR$63,6,0))</f>
        <v/>
      </c>
      <c r="DN5" s="155" t="str">
        <f>IFERROR(IFERROR(VLOOKUP(DN4,الإستمارة!$C$13:$C$22,1,0),VLOOKUP(DN4,الإستمارة!$K$13:$K$22,1,0)),"")</f>
        <v/>
      </c>
      <c r="DO5" s="156" t="str">
        <f>IF(VLOOKUP(DN4,'إختيار المقررات'!$BM$5:$BR$63,6,0)="","",VLOOKUP(DN4,'إختيار المقررات'!$BM$5:$BR$63,6,0))</f>
        <v/>
      </c>
      <c r="DP5" s="126" t="e">
        <f>'إختيار المقررات'!P5</f>
        <v>#N/A</v>
      </c>
      <c r="DQ5" s="127" t="e">
        <f>'إختيار المقررات'!V5</f>
        <v>#N/A</v>
      </c>
      <c r="DR5" s="128" t="e">
        <f>'إختيار المقررات'!AB5</f>
        <v>#N/A</v>
      </c>
      <c r="DS5" s="129">
        <f>'إختيار المقررات'!D5</f>
        <v>0</v>
      </c>
      <c r="DT5" s="130">
        <f>'إختيار المقررات'!AH10</f>
        <v>0</v>
      </c>
      <c r="DU5" s="131">
        <f>'إختيار المقررات'!AH9</f>
        <v>0</v>
      </c>
      <c r="DV5" s="131" t="e">
        <f>'إختيار المقررات'!AH7</f>
        <v>#N/A</v>
      </c>
      <c r="DW5" s="131" t="e">
        <f>'إختيار المقررات'!AH8</f>
        <v>#N/A</v>
      </c>
      <c r="DX5" s="132" t="e">
        <f>'إختيار المقررات'!AH12</f>
        <v>#N/A</v>
      </c>
      <c r="DY5" s="131" t="str">
        <f>'إختيار المقررات'!AH13</f>
        <v>لا</v>
      </c>
      <c r="DZ5" s="131" t="e">
        <f>'إختيار المقررات'!AH14</f>
        <v>#N/A</v>
      </c>
      <c r="EA5" s="131" t="e">
        <f>'إختيار المقررات'!AH15</f>
        <v>#N/A</v>
      </c>
      <c r="EB5" s="126">
        <f>'إختيار المقررات'!AH16</f>
        <v>0</v>
      </c>
      <c r="EC5" s="133">
        <f>'إختيار المقررات'!AH17</f>
        <v>0</v>
      </c>
      <c r="ED5" s="131">
        <f>'إختيار المقررات'!AH18</f>
        <v>0</v>
      </c>
      <c r="EE5" s="134">
        <f>SUM(EB5:ED5)</f>
        <v>0</v>
      </c>
      <c r="EF5" s="126" t="e">
        <f>'إختيار المقررات'!AB2</f>
        <v>#N/A</v>
      </c>
      <c r="EG5" s="127" t="e">
        <f>'إختيار المقررات'!V2</f>
        <v>#N/A</v>
      </c>
      <c r="EH5" s="127" t="e">
        <f>'إختيار المقررات'!P2</f>
        <v>#N/A</v>
      </c>
      <c r="EI5" s="134" t="e">
        <f>'إختيار المقررات'!J2</f>
        <v>#N/A</v>
      </c>
      <c r="EJ5" s="134" t="str">
        <f>'إختيار المقررات'!V15</f>
        <v>الإنكليزية</v>
      </c>
      <c r="EK5" s="134" t="str">
        <f>'إختيار المقررات'!V19</f>
        <v/>
      </c>
      <c r="EL5" s="134" t="str">
        <f>'إختيار المقررات'!V20</f>
        <v/>
      </c>
      <c r="EM5" s="134" t="str">
        <f>'إختيار المقررات'!V21</f>
        <v/>
      </c>
      <c r="EN5" s="134" t="str">
        <f>'إختيار المقررات'!V22</f>
        <v/>
      </c>
      <c r="EO5" s="134" t="str">
        <f>'إختيار المقررات'!V23</f>
        <v/>
      </c>
      <c r="EP5" s="134" t="str">
        <f>'إختيار المقررات'!V23</f>
        <v/>
      </c>
      <c r="EQ5" s="125" t="str">
        <f>'إختيار المقررات'!V24</f>
        <v/>
      </c>
      <c r="ER5" s="125" t="str">
        <f>'إختيار المقررات'!V25</f>
        <v/>
      </c>
      <c r="ES5" s="125" t="str">
        <f>'إختيار المقررات'!V26</f>
        <v/>
      </c>
      <c r="ET5" s="125" t="str">
        <f>'إختيار المقررات'!V27</f>
        <v/>
      </c>
      <c r="EU5" s="125">
        <f>'إختيار المقررات'!V28</f>
        <v>0</v>
      </c>
      <c r="EV5" s="125" t="str">
        <f>'إختيار المقررات'!V23</f>
        <v/>
      </c>
    </row>
  </sheetData>
  <mergeCells count="152">
    <mergeCell ref="G3:G4"/>
    <mergeCell ref="EH3:EH4"/>
    <mergeCell ref="BB3:BC3"/>
    <mergeCell ref="K1:K4"/>
    <mergeCell ref="EG3:EG4"/>
    <mergeCell ref="EE3:EE4"/>
    <mergeCell ref="CP3:CQ3"/>
    <mergeCell ref="CR3:CS3"/>
    <mergeCell ref="DQ3:DQ4"/>
    <mergeCell ref="DP3:DP4"/>
    <mergeCell ref="AP3:AQ3"/>
    <mergeCell ref="AT3:AU3"/>
    <mergeCell ref="EC3:EC4"/>
    <mergeCell ref="AV4:AW4"/>
    <mergeCell ref="AX4:AY4"/>
    <mergeCell ref="AZ4:BA4"/>
    <mergeCell ref="DV3:DV4"/>
    <mergeCell ref="CN3:CO3"/>
    <mergeCell ref="CX3:CY3"/>
    <mergeCell ref="BT4:BU4"/>
    <mergeCell ref="CB3:CC3"/>
    <mergeCell ref="CH3:CI3"/>
    <mergeCell ref="CL3:CM3"/>
    <mergeCell ref="BX3:BY3"/>
    <mergeCell ref="EI3:EI4"/>
    <mergeCell ref="EJ3:EJ4"/>
    <mergeCell ref="DS3:DS4"/>
    <mergeCell ref="DW3:DW4"/>
    <mergeCell ref="DX3:DX4"/>
    <mergeCell ref="DY3:DY4"/>
    <mergeCell ref="EF3:EF4"/>
    <mergeCell ref="BF4:BG4"/>
    <mergeCell ref="BH4:BI4"/>
    <mergeCell ref="BJ4:BK4"/>
    <mergeCell ref="BL4:BM4"/>
    <mergeCell ref="BT3:BU3"/>
    <mergeCell ref="DT3:DT4"/>
    <mergeCell ref="ED3:ED4"/>
    <mergeCell ref="BJ3:BK3"/>
    <mergeCell ref="DR3:DR4"/>
    <mergeCell ref="DU3:DU4"/>
    <mergeCell ref="CX4:CY4"/>
    <mergeCell ref="EB3:EB4"/>
    <mergeCell ref="CB4:CC4"/>
    <mergeCell ref="CD4:CE4"/>
    <mergeCell ref="CF4:CG4"/>
    <mergeCell ref="CH4:CI4"/>
    <mergeCell ref="EA3:EA4"/>
    <mergeCell ref="BZ3:CA3"/>
    <mergeCell ref="CF3:CG3"/>
    <mergeCell ref="CT3:CU3"/>
    <mergeCell ref="CV3:CW3"/>
    <mergeCell ref="X3:Y3"/>
    <mergeCell ref="BR3:BS3"/>
    <mergeCell ref="BL3:BM3"/>
    <mergeCell ref="CJ3:CK3"/>
    <mergeCell ref="BV3:BW3"/>
    <mergeCell ref="BV4:BW4"/>
    <mergeCell ref="BX4:BY4"/>
    <mergeCell ref="BF3:BG3"/>
    <mergeCell ref="AZ3:BA3"/>
    <mergeCell ref="AJ3:AK3"/>
    <mergeCell ref="AR3:AS3"/>
    <mergeCell ref="Z4:AA4"/>
    <mergeCell ref="AB4:AC4"/>
    <mergeCell ref="AD4:AE4"/>
    <mergeCell ref="AF4:AG4"/>
    <mergeCell ref="AH4:AI4"/>
    <mergeCell ref="AP4:AQ4"/>
    <mergeCell ref="AR4:AS4"/>
    <mergeCell ref="BB4:BC4"/>
    <mergeCell ref="BD4:BE4"/>
    <mergeCell ref="AJ4:AK4"/>
    <mergeCell ref="AL4:AM4"/>
    <mergeCell ref="AL3:AM3"/>
    <mergeCell ref="AT4:AU4"/>
    <mergeCell ref="EK1:EP4"/>
    <mergeCell ref="DZ3:DZ4"/>
    <mergeCell ref="AV3:AW3"/>
    <mergeCell ref="AX3:AY3"/>
    <mergeCell ref="BD3:BE3"/>
    <mergeCell ref="BH3:BI3"/>
    <mergeCell ref="Z3:AA3"/>
    <mergeCell ref="AB3:AC3"/>
    <mergeCell ref="AD3:AE3"/>
    <mergeCell ref="AF3:AG3"/>
    <mergeCell ref="AH3:AI3"/>
    <mergeCell ref="CD3:CE3"/>
    <mergeCell ref="BN4:BO4"/>
    <mergeCell ref="BZ4:CA4"/>
    <mergeCell ref="BP4:BQ4"/>
    <mergeCell ref="BR4:BS4"/>
    <mergeCell ref="CJ4:CK4"/>
    <mergeCell ref="CL4:CM4"/>
    <mergeCell ref="CN4:CO4"/>
    <mergeCell ref="CP4:CQ4"/>
    <mergeCell ref="CR4:CS4"/>
    <mergeCell ref="CT4:CU4"/>
    <mergeCell ref="CV4:CW4"/>
    <mergeCell ref="AN3:AO3"/>
    <mergeCell ref="B1:C1"/>
    <mergeCell ref="D1:J2"/>
    <mergeCell ref="DP1:DR2"/>
    <mergeCell ref="DS1:DS2"/>
    <mergeCell ref="DT1:EA2"/>
    <mergeCell ref="EB1:EE2"/>
    <mergeCell ref="EF1:EI2"/>
    <mergeCell ref="M1:M4"/>
    <mergeCell ref="P3:P4"/>
    <mergeCell ref="S1:S4"/>
    <mergeCell ref="P1:R2"/>
    <mergeCell ref="Q3:Q4"/>
    <mergeCell ref="L1:L4"/>
    <mergeCell ref="N1:N4"/>
    <mergeCell ref="O1:O4"/>
    <mergeCell ref="AN4:AO4"/>
    <mergeCell ref="R3:R4"/>
    <mergeCell ref="BN3:BO3"/>
    <mergeCell ref="BP3:BQ3"/>
    <mergeCell ref="T4:U4"/>
    <mergeCell ref="V4:W4"/>
    <mergeCell ref="X4:Y4"/>
    <mergeCell ref="T3:U3"/>
    <mergeCell ref="V3:W3"/>
    <mergeCell ref="T1:AS1"/>
    <mergeCell ref="AT1:BS1"/>
    <mergeCell ref="BT1:CQ1"/>
    <mergeCell ref="CR1:DO1"/>
    <mergeCell ref="T2:AG2"/>
    <mergeCell ref="AH2:AS2"/>
    <mergeCell ref="AT2:BG2"/>
    <mergeCell ref="BH2:BS2"/>
    <mergeCell ref="BT2:CE2"/>
    <mergeCell ref="CF2:CQ2"/>
    <mergeCell ref="CR2:DC2"/>
    <mergeCell ref="DD2:DO2"/>
    <mergeCell ref="CZ3:DA3"/>
    <mergeCell ref="DB3:DC3"/>
    <mergeCell ref="DD3:DE3"/>
    <mergeCell ref="DF3:DG3"/>
    <mergeCell ref="DH3:DI3"/>
    <mergeCell ref="DJ3:DK3"/>
    <mergeCell ref="DL3:DM3"/>
    <mergeCell ref="DN3:DO3"/>
    <mergeCell ref="CZ4:DA4"/>
    <mergeCell ref="DB4:DC4"/>
    <mergeCell ref="DD4:DE4"/>
    <mergeCell ref="DF4:DG4"/>
    <mergeCell ref="DH4:DI4"/>
    <mergeCell ref="DJ4:DK4"/>
    <mergeCell ref="DL4:DM4"/>
    <mergeCell ref="DN4:DO4"/>
  </mergeCells>
  <conditionalFormatting sqref="A1:A2">
    <cfRule type="duplicateValues" dxfId="2" priority="3"/>
  </conditionalFormatting>
  <conditionalFormatting sqref="A5">
    <cfRule type="duplicateValues" dxfId="1" priority="1"/>
    <cfRule type="duplicateValues" dxfId="0" priority="2"/>
  </conditionalFormatting>
  <hyperlinks>
    <hyperlink ref="B1:B2" r:id="rId1" location="'السجل العام'!A1" display="سجل المسجلين دراسات دوليه ودبلوماسيه.xlsm - 'السجل العام'!A1" xr:uid="{00000000-0004-0000-0400-000000000000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D2715"/>
  <sheetViews>
    <sheetView rightToLeft="1" workbookViewId="0">
      <pane xSplit="2" ySplit="2" topLeftCell="C206" activePane="bottomRight" state="frozen"/>
      <selection pane="topRight" activeCell="C1" sqref="C1"/>
      <selection pane="bottomLeft" activeCell="A3" sqref="A3"/>
      <selection pane="bottomRight" activeCell="AX206" sqref="AX206"/>
    </sheetView>
  </sheetViews>
  <sheetFormatPr defaultColWidth="8.796875" defaultRowHeight="13.8" x14ac:dyDescent="0.25"/>
  <cols>
    <col min="1" max="2" width="9.09765625" bestFit="1" customWidth="1"/>
    <col min="3" max="14" width="6" customWidth="1"/>
    <col min="15" max="15" width="14.09765625" customWidth="1"/>
    <col min="16" max="27" width="6" customWidth="1"/>
    <col min="28" max="28" width="5.5" bestFit="1" customWidth="1"/>
    <col min="29" max="51" width="6" customWidth="1"/>
  </cols>
  <sheetData>
    <row r="1" spans="1:5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47</v>
      </c>
      <c r="BC1">
        <v>48</v>
      </c>
      <c r="BD1">
        <v>49</v>
      </c>
    </row>
    <row r="2" spans="1:56" ht="15" customHeight="1" x14ac:dyDescent="0.25">
      <c r="A2" t="s">
        <v>90</v>
      </c>
      <c r="C2">
        <v>41</v>
      </c>
      <c r="D2">
        <v>42</v>
      </c>
      <c r="E2">
        <v>43</v>
      </c>
      <c r="F2">
        <v>44</v>
      </c>
      <c r="G2">
        <v>45</v>
      </c>
      <c r="H2">
        <v>46</v>
      </c>
      <c r="I2">
        <v>101</v>
      </c>
      <c r="J2">
        <v>47</v>
      </c>
      <c r="K2">
        <v>48</v>
      </c>
      <c r="L2">
        <v>49</v>
      </c>
      <c r="M2">
        <v>50</v>
      </c>
      <c r="N2">
        <v>51</v>
      </c>
      <c r="O2" t="str">
        <f>IF('إختيار المقررات'!U10&lt;&gt;0,'إختيار المقررات'!U10,"a2")</f>
        <v>a2</v>
      </c>
      <c r="P2">
        <v>52</v>
      </c>
      <c r="Q2">
        <v>53</v>
      </c>
      <c r="R2">
        <v>54</v>
      </c>
      <c r="S2">
        <v>55</v>
      </c>
      <c r="T2">
        <v>56</v>
      </c>
      <c r="U2">
        <v>57</v>
      </c>
      <c r="V2">
        <v>201</v>
      </c>
      <c r="W2">
        <v>58</v>
      </c>
      <c r="X2">
        <v>59</v>
      </c>
      <c r="Y2">
        <v>60</v>
      </c>
      <c r="Z2">
        <v>61</v>
      </c>
      <c r="AA2">
        <v>62</v>
      </c>
      <c r="AB2" t="str">
        <f>IF('إختيار المقررات'!U11&lt;&gt;0,'إختيار المقررات'!U11,"a4")</f>
        <v>a4</v>
      </c>
      <c r="AC2">
        <v>63</v>
      </c>
      <c r="AD2">
        <v>64</v>
      </c>
      <c r="AE2">
        <v>65</v>
      </c>
      <c r="AF2">
        <v>66</v>
      </c>
      <c r="AG2">
        <v>67</v>
      </c>
      <c r="AH2">
        <v>68</v>
      </c>
      <c r="AI2">
        <v>69</v>
      </c>
      <c r="AJ2">
        <v>70</v>
      </c>
      <c r="AK2">
        <v>71</v>
      </c>
      <c r="AL2">
        <v>72</v>
      </c>
      <c r="AM2">
        <v>73</v>
      </c>
      <c r="AN2" t="str">
        <f>IF('إختيار المقررات'!U12&lt;&gt;0,'إختيار المقررات'!U12,"a6")</f>
        <v>a6</v>
      </c>
      <c r="AO2">
        <v>74</v>
      </c>
      <c r="AP2">
        <v>75</v>
      </c>
      <c r="AQ2">
        <v>76</v>
      </c>
      <c r="AR2">
        <v>77</v>
      </c>
      <c r="AS2">
        <v>78</v>
      </c>
      <c r="AT2">
        <v>79</v>
      </c>
      <c r="AU2">
        <v>80</v>
      </c>
      <c r="AV2">
        <v>81</v>
      </c>
      <c r="AW2">
        <v>82</v>
      </c>
      <c r="AX2">
        <v>83</v>
      </c>
      <c r="AY2">
        <v>84</v>
      </c>
      <c r="AZ2" t="str">
        <f>IF('إختيار المقررات'!U13&lt;&gt;0,'إختيار المقررات'!U13,"a8")</f>
        <v>a8</v>
      </c>
    </row>
    <row r="3" spans="1:56" x14ac:dyDescent="0.25">
      <c r="A3">
        <v>330338</v>
      </c>
      <c r="B3" t="s">
        <v>215</v>
      </c>
      <c r="AM3" t="s">
        <v>214</v>
      </c>
      <c r="AN3" t="s">
        <v>214</v>
      </c>
      <c r="AO3" t="s">
        <v>214</v>
      </c>
      <c r="AP3" t="s">
        <v>214</v>
      </c>
      <c r="AQ3" t="s">
        <v>214</v>
      </c>
      <c r="AR3" t="s">
        <v>214</v>
      </c>
      <c r="AS3" t="s">
        <v>214</v>
      </c>
      <c r="AT3" t="s">
        <v>214</v>
      </c>
      <c r="BA3" t="s">
        <v>5723</v>
      </c>
      <c r="BB3">
        <v>0</v>
      </c>
    </row>
    <row r="4" spans="1:56" x14ac:dyDescent="0.25">
      <c r="A4">
        <v>306277</v>
      </c>
      <c r="B4" t="s">
        <v>215</v>
      </c>
      <c r="N4" t="s">
        <v>214</v>
      </c>
      <c r="AA4" t="s">
        <v>214</v>
      </c>
      <c r="AG4" t="s">
        <v>214</v>
      </c>
      <c r="AO4" t="s">
        <v>214</v>
      </c>
      <c r="AP4" t="s">
        <v>214</v>
      </c>
      <c r="AQ4" t="s">
        <v>214</v>
      </c>
      <c r="AR4" t="s">
        <v>214</v>
      </c>
      <c r="AS4" t="s">
        <v>214</v>
      </c>
      <c r="AT4" t="s">
        <v>214</v>
      </c>
      <c r="BA4" t="s">
        <v>5723</v>
      </c>
      <c r="BB4">
        <v>0</v>
      </c>
    </row>
    <row r="5" spans="1:56" x14ac:dyDescent="0.25">
      <c r="A5">
        <v>316137</v>
      </c>
      <c r="B5" t="s">
        <v>215</v>
      </c>
      <c r="AG5" t="s">
        <v>214</v>
      </c>
      <c r="AO5" t="s">
        <v>214</v>
      </c>
      <c r="AP5" t="s">
        <v>214</v>
      </c>
      <c r="AQ5" t="s">
        <v>214</v>
      </c>
      <c r="AR5" t="s">
        <v>214</v>
      </c>
      <c r="AS5" t="s">
        <v>214</v>
      </c>
      <c r="AT5" t="s">
        <v>214</v>
      </c>
      <c r="BA5" t="s">
        <v>5723</v>
      </c>
      <c r="BB5">
        <v>0</v>
      </c>
    </row>
    <row r="6" spans="1:56" x14ac:dyDescent="0.25">
      <c r="A6">
        <v>327108</v>
      </c>
      <c r="B6" t="s">
        <v>215</v>
      </c>
      <c r="AI6" t="s">
        <v>214</v>
      </c>
      <c r="AO6" t="s">
        <v>214</v>
      </c>
      <c r="AP6" t="s">
        <v>214</v>
      </c>
      <c r="AQ6" t="s">
        <v>214</v>
      </c>
      <c r="AR6" t="s">
        <v>214</v>
      </c>
      <c r="AS6" t="s">
        <v>214</v>
      </c>
      <c r="AT6" t="s">
        <v>214</v>
      </c>
      <c r="BA6" t="s">
        <v>5723</v>
      </c>
      <c r="BB6">
        <v>0</v>
      </c>
    </row>
    <row r="7" spans="1:56" x14ac:dyDescent="0.25">
      <c r="A7">
        <v>327423</v>
      </c>
      <c r="B7" t="s">
        <v>215</v>
      </c>
      <c r="R7" t="s">
        <v>214</v>
      </c>
      <c r="AH7" t="s">
        <v>214</v>
      </c>
      <c r="AM7" t="s">
        <v>214</v>
      </c>
      <c r="AO7" t="s">
        <v>214</v>
      </c>
      <c r="AP7" t="s">
        <v>214</v>
      </c>
      <c r="AQ7" t="s">
        <v>214</v>
      </c>
      <c r="AR7" t="s">
        <v>214</v>
      </c>
      <c r="AS7" t="s">
        <v>214</v>
      </c>
      <c r="AT7" t="s">
        <v>214</v>
      </c>
      <c r="BA7" t="s">
        <v>5723</v>
      </c>
      <c r="BB7">
        <v>0</v>
      </c>
    </row>
    <row r="8" spans="1:56" x14ac:dyDescent="0.25">
      <c r="A8">
        <v>329368</v>
      </c>
      <c r="B8" t="s">
        <v>215</v>
      </c>
      <c r="AJ8" t="s">
        <v>214</v>
      </c>
      <c r="AL8" t="s">
        <v>214</v>
      </c>
      <c r="AM8" t="s">
        <v>214</v>
      </c>
      <c r="AO8" t="s">
        <v>214</v>
      </c>
      <c r="AP8" t="s">
        <v>214</v>
      </c>
      <c r="AQ8" t="s">
        <v>214</v>
      </c>
      <c r="AR8" t="s">
        <v>214</v>
      </c>
      <c r="AS8" t="s">
        <v>214</v>
      </c>
      <c r="AT8" t="s">
        <v>214</v>
      </c>
      <c r="BA8" t="s">
        <v>5723</v>
      </c>
      <c r="BB8">
        <v>0</v>
      </c>
    </row>
    <row r="9" spans="1:56" x14ac:dyDescent="0.25">
      <c r="A9">
        <v>333326</v>
      </c>
      <c r="B9" t="s">
        <v>215</v>
      </c>
      <c r="G9" t="s">
        <v>214</v>
      </c>
      <c r="N9" t="s">
        <v>214</v>
      </c>
      <c r="AA9" t="s">
        <v>214</v>
      </c>
      <c r="AM9" t="s">
        <v>214</v>
      </c>
      <c r="AO9" t="s">
        <v>214</v>
      </c>
      <c r="AP9" t="s">
        <v>214</v>
      </c>
      <c r="AQ9" t="s">
        <v>214</v>
      </c>
      <c r="AR9" t="s">
        <v>214</v>
      </c>
      <c r="AS9" t="s">
        <v>214</v>
      </c>
      <c r="AT9" t="s">
        <v>214</v>
      </c>
      <c r="BA9" t="s">
        <v>5723</v>
      </c>
      <c r="BB9">
        <v>0</v>
      </c>
    </row>
    <row r="10" spans="1:56" x14ac:dyDescent="0.25">
      <c r="A10">
        <v>333618</v>
      </c>
      <c r="B10" t="s">
        <v>215</v>
      </c>
      <c r="AG10" t="s">
        <v>214</v>
      </c>
      <c r="AM10" t="s">
        <v>214</v>
      </c>
      <c r="AO10" t="s">
        <v>214</v>
      </c>
      <c r="AP10" t="s">
        <v>214</v>
      </c>
      <c r="AQ10" t="s">
        <v>214</v>
      </c>
      <c r="AR10" t="s">
        <v>214</v>
      </c>
      <c r="AS10" t="s">
        <v>214</v>
      </c>
      <c r="AT10" t="s">
        <v>214</v>
      </c>
      <c r="BA10" t="s">
        <v>5723</v>
      </c>
      <c r="BB10">
        <v>0</v>
      </c>
    </row>
    <row r="11" spans="1:56" x14ac:dyDescent="0.25">
      <c r="A11">
        <v>307850</v>
      </c>
      <c r="B11" t="s">
        <v>215</v>
      </c>
      <c r="AF11" t="s">
        <v>148</v>
      </c>
      <c r="AI11" t="s">
        <v>148</v>
      </c>
      <c r="AO11" t="s">
        <v>145</v>
      </c>
      <c r="AP11" t="s">
        <v>145</v>
      </c>
      <c r="AQ11" t="s">
        <v>145</v>
      </c>
      <c r="AR11" t="s">
        <v>145</v>
      </c>
      <c r="AS11" t="s">
        <v>145</v>
      </c>
      <c r="AT11" t="s">
        <v>145</v>
      </c>
      <c r="BA11" t="s">
        <v>5746</v>
      </c>
      <c r="BB11">
        <v>0</v>
      </c>
    </row>
    <row r="12" spans="1:56" x14ac:dyDescent="0.25">
      <c r="A12">
        <v>311089</v>
      </c>
      <c r="B12" t="s">
        <v>215</v>
      </c>
      <c r="AC12" t="s">
        <v>148</v>
      </c>
      <c r="AK12" t="s">
        <v>145</v>
      </c>
      <c r="AL12" t="s">
        <v>145</v>
      </c>
      <c r="AN12" t="s">
        <v>145</v>
      </c>
      <c r="AO12" t="s">
        <v>145</v>
      </c>
      <c r="AP12" t="s">
        <v>145</v>
      </c>
      <c r="AQ12" t="s">
        <v>145</v>
      </c>
      <c r="AR12" t="s">
        <v>145</v>
      </c>
      <c r="AS12" t="s">
        <v>145</v>
      </c>
      <c r="AT12" t="s">
        <v>145</v>
      </c>
      <c r="BA12" t="s">
        <v>5725</v>
      </c>
      <c r="BB12">
        <v>0</v>
      </c>
    </row>
    <row r="13" spans="1:56" x14ac:dyDescent="0.25">
      <c r="A13">
        <v>308140</v>
      </c>
      <c r="B13" t="s">
        <v>215</v>
      </c>
      <c r="AE13" t="s">
        <v>214</v>
      </c>
      <c r="AJ13" t="s">
        <v>214</v>
      </c>
      <c r="AM13" t="s">
        <v>214</v>
      </c>
      <c r="AO13" t="s">
        <v>214</v>
      </c>
      <c r="AP13" t="s">
        <v>214</v>
      </c>
      <c r="AQ13" t="s">
        <v>214</v>
      </c>
      <c r="AR13" t="s">
        <v>214</v>
      </c>
      <c r="AS13" t="s">
        <v>214</v>
      </c>
      <c r="AT13" t="s">
        <v>214</v>
      </c>
      <c r="BA13" t="s">
        <v>5740</v>
      </c>
      <c r="BB13">
        <v>0</v>
      </c>
    </row>
    <row r="14" spans="1:56" x14ac:dyDescent="0.25">
      <c r="A14">
        <v>318926</v>
      </c>
      <c r="B14" t="s">
        <v>215</v>
      </c>
      <c r="Y14" t="s">
        <v>214</v>
      </c>
      <c r="Z14" t="s">
        <v>214</v>
      </c>
      <c r="AJ14" t="s">
        <v>214</v>
      </c>
      <c r="AM14" t="s">
        <v>214</v>
      </c>
      <c r="AO14" t="s">
        <v>214</v>
      </c>
      <c r="AP14" t="s">
        <v>214</v>
      </c>
      <c r="AQ14" t="s">
        <v>214</v>
      </c>
      <c r="AR14" t="s">
        <v>214</v>
      </c>
      <c r="AS14" t="s">
        <v>214</v>
      </c>
      <c r="AT14" t="s">
        <v>214</v>
      </c>
      <c r="BA14" t="s">
        <v>5740</v>
      </c>
      <c r="BB14">
        <v>0</v>
      </c>
    </row>
    <row r="15" spans="1:56" x14ac:dyDescent="0.25">
      <c r="A15">
        <v>321261</v>
      </c>
      <c r="B15" t="s">
        <v>215</v>
      </c>
      <c r="AG15" t="s">
        <v>214</v>
      </c>
      <c r="AO15" t="s">
        <v>214</v>
      </c>
      <c r="AP15" t="s">
        <v>214</v>
      </c>
      <c r="AQ15" t="s">
        <v>214</v>
      </c>
      <c r="AR15" t="s">
        <v>214</v>
      </c>
      <c r="AS15" t="s">
        <v>214</v>
      </c>
      <c r="AT15" t="s">
        <v>214</v>
      </c>
      <c r="BA15" t="s">
        <v>5740</v>
      </c>
      <c r="BB15">
        <v>0</v>
      </c>
    </row>
    <row r="16" spans="1:56" x14ac:dyDescent="0.25">
      <c r="A16">
        <v>320386</v>
      </c>
      <c r="B16" t="s">
        <v>215</v>
      </c>
      <c r="X16" t="s">
        <v>214</v>
      </c>
      <c r="AM16" t="s">
        <v>214</v>
      </c>
      <c r="AN16" t="s">
        <v>214</v>
      </c>
      <c r="AO16" t="s">
        <v>214</v>
      </c>
      <c r="AP16" t="s">
        <v>214</v>
      </c>
      <c r="AQ16" t="s">
        <v>214</v>
      </c>
      <c r="AR16" t="s">
        <v>214</v>
      </c>
      <c r="AS16" t="s">
        <v>214</v>
      </c>
      <c r="AT16" t="s">
        <v>214</v>
      </c>
      <c r="BA16" t="s">
        <v>5724</v>
      </c>
      <c r="BB16">
        <v>0</v>
      </c>
    </row>
    <row r="17" spans="1:54" x14ac:dyDescent="0.25">
      <c r="A17">
        <v>318416</v>
      </c>
      <c r="B17" t="s">
        <v>215</v>
      </c>
      <c r="P17" t="s">
        <v>214</v>
      </c>
      <c r="W17" t="s">
        <v>214</v>
      </c>
      <c r="Z17" t="s">
        <v>214</v>
      </c>
      <c r="AO17" t="s">
        <v>214</v>
      </c>
      <c r="AP17" t="s">
        <v>214</v>
      </c>
      <c r="AQ17" t="s">
        <v>214</v>
      </c>
      <c r="AR17" t="s">
        <v>214</v>
      </c>
      <c r="AS17" t="s">
        <v>214</v>
      </c>
      <c r="AT17" t="s">
        <v>214</v>
      </c>
      <c r="BA17" t="s">
        <v>5732</v>
      </c>
      <c r="BB17">
        <v>0</v>
      </c>
    </row>
    <row r="18" spans="1:54" x14ac:dyDescent="0.25">
      <c r="A18">
        <v>304256</v>
      </c>
      <c r="B18" t="s">
        <v>215</v>
      </c>
      <c r="AC18" t="s">
        <v>214</v>
      </c>
      <c r="AH18" t="s">
        <v>214</v>
      </c>
      <c r="AI18" t="s">
        <v>214</v>
      </c>
      <c r="AK18" t="s">
        <v>214</v>
      </c>
      <c r="AO18" t="s">
        <v>214</v>
      </c>
      <c r="AP18" t="s">
        <v>214</v>
      </c>
      <c r="AQ18" t="s">
        <v>214</v>
      </c>
      <c r="AR18" t="s">
        <v>214</v>
      </c>
      <c r="AT18" t="s">
        <v>214</v>
      </c>
      <c r="BA18" t="s">
        <v>5741</v>
      </c>
      <c r="BB18">
        <v>0</v>
      </c>
    </row>
    <row r="19" spans="1:54" x14ac:dyDescent="0.25">
      <c r="A19">
        <v>313226</v>
      </c>
      <c r="B19" t="s">
        <v>215</v>
      </c>
      <c r="AO19" t="s">
        <v>214</v>
      </c>
      <c r="AP19" t="s">
        <v>214</v>
      </c>
      <c r="AQ19" t="s">
        <v>214</v>
      </c>
      <c r="AR19" t="s">
        <v>214</v>
      </c>
      <c r="AS19" t="s">
        <v>214</v>
      </c>
      <c r="AT19" t="s">
        <v>214</v>
      </c>
      <c r="BA19" t="s">
        <v>5741</v>
      </c>
      <c r="BB19">
        <v>0</v>
      </c>
    </row>
    <row r="20" spans="1:54" x14ac:dyDescent="0.25">
      <c r="A20">
        <v>317828</v>
      </c>
      <c r="B20" t="s">
        <v>215</v>
      </c>
      <c r="AO20" t="s">
        <v>214</v>
      </c>
      <c r="AP20" t="s">
        <v>214</v>
      </c>
      <c r="AQ20" t="s">
        <v>214</v>
      </c>
      <c r="AR20" t="s">
        <v>214</v>
      </c>
      <c r="AS20" t="s">
        <v>214</v>
      </c>
      <c r="AT20" t="s">
        <v>214</v>
      </c>
      <c r="BA20" t="s">
        <v>5741</v>
      </c>
      <c r="BB20">
        <v>0</v>
      </c>
    </row>
    <row r="21" spans="1:54" x14ac:dyDescent="0.25">
      <c r="A21">
        <v>333776</v>
      </c>
      <c r="B21" t="s">
        <v>215</v>
      </c>
      <c r="AI21" t="s">
        <v>214</v>
      </c>
      <c r="AL21" t="s">
        <v>214</v>
      </c>
      <c r="AO21" t="s">
        <v>214</v>
      </c>
      <c r="AP21" t="s">
        <v>214</v>
      </c>
      <c r="AQ21" t="s">
        <v>214</v>
      </c>
      <c r="AR21" t="s">
        <v>214</v>
      </c>
      <c r="AS21" t="s">
        <v>214</v>
      </c>
      <c r="AT21" t="s">
        <v>214</v>
      </c>
      <c r="BA21" t="s">
        <v>5741</v>
      </c>
      <c r="BB21">
        <v>0</v>
      </c>
    </row>
    <row r="22" spans="1:54" x14ac:dyDescent="0.25">
      <c r="A22">
        <v>329041</v>
      </c>
      <c r="B22" t="s">
        <v>215</v>
      </c>
      <c r="H22" t="s">
        <v>214</v>
      </c>
      <c r="AN22" t="s">
        <v>214</v>
      </c>
      <c r="AO22" t="s">
        <v>214</v>
      </c>
      <c r="AP22" t="s">
        <v>214</v>
      </c>
      <c r="AQ22" t="s">
        <v>214</v>
      </c>
      <c r="AR22" t="s">
        <v>214</v>
      </c>
      <c r="AS22" t="s">
        <v>214</v>
      </c>
      <c r="AT22" t="s">
        <v>214</v>
      </c>
      <c r="BA22" t="s">
        <v>5734</v>
      </c>
      <c r="BB22">
        <v>0</v>
      </c>
    </row>
    <row r="23" spans="1:54" x14ac:dyDescent="0.25">
      <c r="A23">
        <v>331122</v>
      </c>
      <c r="B23" t="s">
        <v>215</v>
      </c>
      <c r="AG23" t="s">
        <v>214</v>
      </c>
      <c r="AH23" t="s">
        <v>214</v>
      </c>
      <c r="AK23" t="s">
        <v>214</v>
      </c>
      <c r="AN23" t="s">
        <v>214</v>
      </c>
      <c r="AO23" t="s">
        <v>214</v>
      </c>
      <c r="AP23" t="s">
        <v>214</v>
      </c>
      <c r="AQ23" t="s">
        <v>214</v>
      </c>
      <c r="AR23" t="s">
        <v>214</v>
      </c>
      <c r="AS23" t="s">
        <v>214</v>
      </c>
      <c r="AT23" t="s">
        <v>214</v>
      </c>
      <c r="BA23" t="s">
        <v>5734</v>
      </c>
      <c r="BB23">
        <v>0</v>
      </c>
    </row>
    <row r="24" spans="1:54" x14ac:dyDescent="0.25">
      <c r="A24">
        <v>324185</v>
      </c>
      <c r="B24" t="s">
        <v>215</v>
      </c>
      <c r="P24" t="s">
        <v>214</v>
      </c>
      <c r="Z24" t="s">
        <v>214</v>
      </c>
      <c r="AJ24" t="s">
        <v>214</v>
      </c>
      <c r="AO24" t="s">
        <v>214</v>
      </c>
      <c r="AP24" t="s">
        <v>214</v>
      </c>
      <c r="AQ24" t="s">
        <v>214</v>
      </c>
      <c r="AR24" t="s">
        <v>214</v>
      </c>
      <c r="AS24" t="s">
        <v>214</v>
      </c>
      <c r="AT24" t="s">
        <v>214</v>
      </c>
      <c r="BA24" t="s">
        <v>5734</v>
      </c>
      <c r="BB24">
        <v>0</v>
      </c>
    </row>
    <row r="25" spans="1:54" x14ac:dyDescent="0.25">
      <c r="A25">
        <v>325362</v>
      </c>
      <c r="B25" t="s">
        <v>215</v>
      </c>
      <c r="N25" t="s">
        <v>214</v>
      </c>
      <c r="P25" t="s">
        <v>214</v>
      </c>
      <c r="AM25" t="s">
        <v>214</v>
      </c>
      <c r="AO25" t="s">
        <v>214</v>
      </c>
      <c r="AP25" t="s">
        <v>214</v>
      </c>
      <c r="AQ25" t="s">
        <v>214</v>
      </c>
      <c r="AR25" t="s">
        <v>214</v>
      </c>
      <c r="AS25" t="s">
        <v>214</v>
      </c>
      <c r="AT25" t="s">
        <v>214</v>
      </c>
      <c r="BA25" t="s">
        <v>5734</v>
      </c>
      <c r="BB25">
        <v>0</v>
      </c>
    </row>
    <row r="26" spans="1:54" x14ac:dyDescent="0.25">
      <c r="A26">
        <v>331147</v>
      </c>
      <c r="B26" t="s">
        <v>215</v>
      </c>
      <c r="P26" t="s">
        <v>214</v>
      </c>
      <c r="AG26" t="s">
        <v>214</v>
      </c>
      <c r="AK26" t="s">
        <v>214</v>
      </c>
      <c r="AM26" t="s">
        <v>214</v>
      </c>
      <c r="AO26" t="s">
        <v>214</v>
      </c>
      <c r="AP26" t="s">
        <v>214</v>
      </c>
      <c r="AQ26" t="s">
        <v>214</v>
      </c>
      <c r="AR26" t="s">
        <v>214</v>
      </c>
      <c r="AS26" t="s">
        <v>214</v>
      </c>
      <c r="AT26" t="s">
        <v>214</v>
      </c>
      <c r="BA26" t="s">
        <v>5734</v>
      </c>
      <c r="BB26">
        <v>0</v>
      </c>
    </row>
    <row r="27" spans="1:54" x14ac:dyDescent="0.25">
      <c r="A27">
        <v>306529</v>
      </c>
      <c r="B27" t="s">
        <v>215</v>
      </c>
      <c r="AE27" t="s">
        <v>214</v>
      </c>
      <c r="AG27" t="s">
        <v>214</v>
      </c>
      <c r="AJ27" t="s">
        <v>214</v>
      </c>
      <c r="AO27" t="s">
        <v>214</v>
      </c>
      <c r="AP27" t="s">
        <v>214</v>
      </c>
      <c r="AQ27" t="s">
        <v>214</v>
      </c>
      <c r="AR27" t="s">
        <v>214</v>
      </c>
      <c r="AS27" t="s">
        <v>214</v>
      </c>
      <c r="AT27" t="s">
        <v>214</v>
      </c>
      <c r="BA27" t="s">
        <v>5734</v>
      </c>
      <c r="BB27">
        <v>0</v>
      </c>
    </row>
    <row r="28" spans="1:54" x14ac:dyDescent="0.25">
      <c r="A28">
        <v>310048</v>
      </c>
      <c r="B28" t="s">
        <v>215</v>
      </c>
      <c r="AO28" t="s">
        <v>214</v>
      </c>
      <c r="AP28" t="s">
        <v>214</v>
      </c>
      <c r="AQ28" t="s">
        <v>214</v>
      </c>
      <c r="AR28" t="s">
        <v>214</v>
      </c>
      <c r="AS28" t="s">
        <v>214</v>
      </c>
      <c r="AT28" t="s">
        <v>214</v>
      </c>
      <c r="BA28" t="s">
        <v>5734</v>
      </c>
      <c r="BB28">
        <v>0</v>
      </c>
    </row>
    <row r="29" spans="1:54" x14ac:dyDescent="0.25">
      <c r="A29">
        <v>316928</v>
      </c>
      <c r="B29" t="s">
        <v>215</v>
      </c>
      <c r="AG29" t="s">
        <v>214</v>
      </c>
      <c r="AI29" t="s">
        <v>214</v>
      </c>
      <c r="AL29" t="s">
        <v>214</v>
      </c>
      <c r="AO29" t="s">
        <v>214</v>
      </c>
      <c r="AP29" t="s">
        <v>214</v>
      </c>
      <c r="AQ29" t="s">
        <v>214</v>
      </c>
      <c r="AR29" t="s">
        <v>214</v>
      </c>
      <c r="AS29" t="s">
        <v>214</v>
      </c>
      <c r="AT29" t="s">
        <v>214</v>
      </c>
      <c r="BA29" t="s">
        <v>5734</v>
      </c>
      <c r="BB29">
        <v>0</v>
      </c>
    </row>
    <row r="30" spans="1:54" x14ac:dyDescent="0.25">
      <c r="A30">
        <v>319790</v>
      </c>
      <c r="B30" t="s">
        <v>215</v>
      </c>
      <c r="Z30" t="s">
        <v>214</v>
      </c>
      <c r="AF30" t="s">
        <v>214</v>
      </c>
      <c r="AG30" t="s">
        <v>214</v>
      </c>
      <c r="AO30" t="s">
        <v>214</v>
      </c>
      <c r="AP30" t="s">
        <v>214</v>
      </c>
      <c r="AQ30" t="s">
        <v>214</v>
      </c>
      <c r="AR30" t="s">
        <v>214</v>
      </c>
      <c r="AS30" t="s">
        <v>214</v>
      </c>
      <c r="AT30" t="s">
        <v>214</v>
      </c>
      <c r="BA30" t="s">
        <v>5734</v>
      </c>
      <c r="BB30">
        <v>0</v>
      </c>
    </row>
    <row r="31" spans="1:54" x14ac:dyDescent="0.25">
      <c r="A31">
        <v>322540</v>
      </c>
      <c r="B31" t="s">
        <v>215</v>
      </c>
      <c r="W31" t="s">
        <v>214</v>
      </c>
      <c r="AC31" t="s">
        <v>214</v>
      </c>
      <c r="AJ31" t="s">
        <v>214</v>
      </c>
      <c r="AK31" t="s">
        <v>214</v>
      </c>
      <c r="AO31" t="s">
        <v>214</v>
      </c>
      <c r="AP31" t="s">
        <v>214</v>
      </c>
      <c r="AQ31" t="s">
        <v>214</v>
      </c>
      <c r="AR31" t="s">
        <v>214</v>
      </c>
      <c r="AS31" t="s">
        <v>214</v>
      </c>
      <c r="AT31" t="s">
        <v>214</v>
      </c>
      <c r="BA31" t="s">
        <v>5734</v>
      </c>
      <c r="BB31">
        <v>0</v>
      </c>
    </row>
    <row r="32" spans="1:54" x14ac:dyDescent="0.25">
      <c r="A32">
        <v>323325</v>
      </c>
      <c r="B32" t="s">
        <v>215</v>
      </c>
      <c r="Z32" t="s">
        <v>214</v>
      </c>
      <c r="AG32" t="s">
        <v>214</v>
      </c>
      <c r="AH32" t="s">
        <v>214</v>
      </c>
      <c r="AI32" t="s">
        <v>214</v>
      </c>
      <c r="AO32" t="s">
        <v>214</v>
      </c>
      <c r="AP32" t="s">
        <v>214</v>
      </c>
      <c r="AQ32" t="s">
        <v>214</v>
      </c>
      <c r="AR32" t="s">
        <v>214</v>
      </c>
      <c r="AS32" t="s">
        <v>214</v>
      </c>
      <c r="AT32" t="s">
        <v>214</v>
      </c>
      <c r="BA32" t="s">
        <v>5734</v>
      </c>
      <c r="BB32">
        <v>0</v>
      </c>
    </row>
    <row r="33" spans="1:54" x14ac:dyDescent="0.25">
      <c r="A33">
        <v>324051</v>
      </c>
      <c r="B33" t="s">
        <v>215</v>
      </c>
      <c r="Z33" t="s">
        <v>214</v>
      </c>
      <c r="AG33" t="s">
        <v>214</v>
      </c>
      <c r="AJ33" t="s">
        <v>214</v>
      </c>
      <c r="AM33" t="s">
        <v>214</v>
      </c>
      <c r="AO33" t="s">
        <v>214</v>
      </c>
      <c r="AP33" t="s">
        <v>214</v>
      </c>
      <c r="AQ33" t="s">
        <v>214</v>
      </c>
      <c r="AR33" t="s">
        <v>214</v>
      </c>
      <c r="AS33" t="s">
        <v>214</v>
      </c>
      <c r="AT33" t="s">
        <v>214</v>
      </c>
      <c r="BA33" t="s">
        <v>5734</v>
      </c>
      <c r="BB33">
        <v>0</v>
      </c>
    </row>
    <row r="34" spans="1:54" x14ac:dyDescent="0.25">
      <c r="A34">
        <v>325989</v>
      </c>
      <c r="B34" t="s">
        <v>215</v>
      </c>
      <c r="H34" t="s">
        <v>214</v>
      </c>
      <c r="AG34" t="s">
        <v>214</v>
      </c>
      <c r="AI34" t="s">
        <v>214</v>
      </c>
      <c r="AM34" t="s">
        <v>214</v>
      </c>
      <c r="AO34" t="s">
        <v>214</v>
      </c>
      <c r="AP34" t="s">
        <v>214</v>
      </c>
      <c r="AQ34" t="s">
        <v>214</v>
      </c>
      <c r="AR34" t="s">
        <v>214</v>
      </c>
      <c r="AS34" t="s">
        <v>214</v>
      </c>
      <c r="AT34" t="s">
        <v>214</v>
      </c>
      <c r="BA34" t="s">
        <v>5734</v>
      </c>
      <c r="BB34">
        <v>0</v>
      </c>
    </row>
    <row r="35" spans="1:54" x14ac:dyDescent="0.25">
      <c r="A35">
        <v>327571</v>
      </c>
      <c r="B35" t="s">
        <v>215</v>
      </c>
      <c r="AE35" t="s">
        <v>214</v>
      </c>
      <c r="AJ35" t="s">
        <v>214</v>
      </c>
      <c r="AL35" t="s">
        <v>214</v>
      </c>
      <c r="AO35" t="s">
        <v>214</v>
      </c>
      <c r="AP35" t="s">
        <v>214</v>
      </c>
      <c r="AQ35" t="s">
        <v>214</v>
      </c>
      <c r="AR35" t="s">
        <v>214</v>
      </c>
      <c r="AS35" t="s">
        <v>214</v>
      </c>
      <c r="AT35" t="s">
        <v>214</v>
      </c>
      <c r="BA35" t="s">
        <v>5734</v>
      </c>
      <c r="BB35">
        <v>0</v>
      </c>
    </row>
    <row r="36" spans="1:54" x14ac:dyDescent="0.25">
      <c r="A36">
        <v>320305</v>
      </c>
      <c r="B36" t="s">
        <v>215</v>
      </c>
      <c r="Z36" t="s">
        <v>214</v>
      </c>
      <c r="AG36" t="s">
        <v>214</v>
      </c>
      <c r="AM36" t="s">
        <v>214</v>
      </c>
      <c r="AO36" t="s">
        <v>214</v>
      </c>
      <c r="AP36" t="s">
        <v>214</v>
      </c>
      <c r="AQ36" t="s">
        <v>214</v>
      </c>
      <c r="AR36" t="s">
        <v>214</v>
      </c>
      <c r="AS36" t="s">
        <v>214</v>
      </c>
      <c r="AT36" t="s">
        <v>214</v>
      </c>
      <c r="BA36" t="s">
        <v>5735</v>
      </c>
      <c r="BB36">
        <v>0</v>
      </c>
    </row>
    <row r="37" spans="1:54" x14ac:dyDescent="0.25">
      <c r="A37">
        <v>331306</v>
      </c>
      <c r="B37" t="s">
        <v>215</v>
      </c>
      <c r="I37" t="s">
        <v>214</v>
      </c>
      <c r="Z37" t="s">
        <v>214</v>
      </c>
      <c r="AG37" t="s">
        <v>214</v>
      </c>
      <c r="AI37" t="s">
        <v>214</v>
      </c>
      <c r="AO37" t="s">
        <v>214</v>
      </c>
      <c r="AP37" t="s">
        <v>214</v>
      </c>
      <c r="AQ37" t="s">
        <v>214</v>
      </c>
      <c r="AR37" t="s">
        <v>214</v>
      </c>
      <c r="AS37" t="s">
        <v>214</v>
      </c>
      <c r="AT37" t="s">
        <v>214</v>
      </c>
      <c r="BA37" t="s">
        <v>5735</v>
      </c>
      <c r="BB37">
        <v>0</v>
      </c>
    </row>
    <row r="38" spans="1:54" x14ac:dyDescent="0.25">
      <c r="A38">
        <v>323992</v>
      </c>
      <c r="B38" t="s">
        <v>215</v>
      </c>
      <c r="O38" t="s">
        <v>214</v>
      </c>
      <c r="Q38" t="s">
        <v>214</v>
      </c>
      <c r="AE38" t="s">
        <v>214</v>
      </c>
      <c r="AN38" t="s">
        <v>214</v>
      </c>
      <c r="AO38" t="s">
        <v>214</v>
      </c>
      <c r="AP38" t="s">
        <v>214</v>
      </c>
      <c r="AQ38" t="s">
        <v>214</v>
      </c>
      <c r="AR38" t="s">
        <v>214</v>
      </c>
      <c r="AS38" t="s">
        <v>214</v>
      </c>
      <c r="AT38" t="s">
        <v>214</v>
      </c>
      <c r="BA38" t="s">
        <v>5733</v>
      </c>
      <c r="BB38">
        <v>0</v>
      </c>
    </row>
    <row r="39" spans="1:54" x14ac:dyDescent="0.25">
      <c r="A39">
        <v>302628</v>
      </c>
      <c r="B39" t="s">
        <v>215</v>
      </c>
      <c r="P39" t="s">
        <v>214</v>
      </c>
      <c r="AG39" t="s">
        <v>214</v>
      </c>
      <c r="AO39" t="s">
        <v>214</v>
      </c>
      <c r="AP39" t="s">
        <v>214</v>
      </c>
      <c r="AQ39" t="s">
        <v>214</v>
      </c>
      <c r="AR39" t="s">
        <v>214</v>
      </c>
      <c r="AS39" t="s">
        <v>214</v>
      </c>
      <c r="AT39" t="s">
        <v>214</v>
      </c>
      <c r="BA39" t="s">
        <v>5733</v>
      </c>
      <c r="BB39">
        <v>0</v>
      </c>
    </row>
    <row r="40" spans="1:54" x14ac:dyDescent="0.25">
      <c r="A40">
        <v>326360</v>
      </c>
      <c r="B40" t="s">
        <v>215</v>
      </c>
      <c r="AH40" t="s">
        <v>214</v>
      </c>
      <c r="AI40" t="s">
        <v>214</v>
      </c>
      <c r="AK40" t="s">
        <v>214</v>
      </c>
      <c r="AM40" t="s">
        <v>214</v>
      </c>
      <c r="AO40" t="s">
        <v>214</v>
      </c>
      <c r="AP40" t="s">
        <v>214</v>
      </c>
      <c r="AQ40" t="s">
        <v>214</v>
      </c>
      <c r="AR40" t="s">
        <v>214</v>
      </c>
      <c r="AS40" t="s">
        <v>214</v>
      </c>
      <c r="AT40" t="s">
        <v>214</v>
      </c>
      <c r="BA40" t="s">
        <v>5733</v>
      </c>
      <c r="BB40">
        <v>0</v>
      </c>
    </row>
    <row r="41" spans="1:54" x14ac:dyDescent="0.25">
      <c r="A41">
        <v>328554</v>
      </c>
      <c r="B41" t="s">
        <v>215</v>
      </c>
      <c r="AG41" t="s">
        <v>214</v>
      </c>
      <c r="AJ41" t="s">
        <v>214</v>
      </c>
      <c r="AL41" t="s">
        <v>214</v>
      </c>
      <c r="AN41" t="s">
        <v>214</v>
      </c>
      <c r="AO41" t="s">
        <v>214</v>
      </c>
      <c r="AP41" t="s">
        <v>214</v>
      </c>
      <c r="AQ41" t="s">
        <v>214</v>
      </c>
      <c r="AR41" t="s">
        <v>214</v>
      </c>
      <c r="AS41" t="s">
        <v>214</v>
      </c>
      <c r="AT41" t="s">
        <v>214</v>
      </c>
      <c r="BA41" t="s">
        <v>5736</v>
      </c>
      <c r="BB41">
        <v>0</v>
      </c>
    </row>
    <row r="42" spans="1:54" x14ac:dyDescent="0.25">
      <c r="A42">
        <v>325878</v>
      </c>
      <c r="B42" t="s">
        <v>215</v>
      </c>
      <c r="AG42" t="s">
        <v>214</v>
      </c>
      <c r="AJ42" t="s">
        <v>214</v>
      </c>
      <c r="AK42" t="s">
        <v>214</v>
      </c>
      <c r="AM42" t="s">
        <v>214</v>
      </c>
      <c r="AO42" t="s">
        <v>214</v>
      </c>
      <c r="AP42" t="s">
        <v>214</v>
      </c>
      <c r="AQ42" t="s">
        <v>214</v>
      </c>
      <c r="AR42" t="s">
        <v>214</v>
      </c>
      <c r="AS42" t="s">
        <v>214</v>
      </c>
      <c r="AT42" t="s">
        <v>214</v>
      </c>
      <c r="BA42" t="s">
        <v>5736</v>
      </c>
      <c r="BB42">
        <v>0</v>
      </c>
    </row>
    <row r="43" spans="1:54" x14ac:dyDescent="0.25">
      <c r="A43">
        <v>335540</v>
      </c>
      <c r="B43" t="s">
        <v>215</v>
      </c>
      <c r="R43" t="s">
        <v>148</v>
      </c>
      <c r="AG43" t="s">
        <v>147</v>
      </c>
      <c r="AN43" t="s">
        <v>147</v>
      </c>
      <c r="AO43" t="s">
        <v>145</v>
      </c>
      <c r="AP43" t="s">
        <v>145</v>
      </c>
      <c r="AQ43" t="s">
        <v>145</v>
      </c>
      <c r="AR43" t="s">
        <v>145</v>
      </c>
      <c r="AS43" t="s">
        <v>145</v>
      </c>
      <c r="AT43" t="s">
        <v>145</v>
      </c>
      <c r="BB43">
        <v>0</v>
      </c>
    </row>
    <row r="44" spans="1:54" x14ac:dyDescent="0.25">
      <c r="A44">
        <v>335757</v>
      </c>
      <c r="B44" t="s">
        <v>215</v>
      </c>
      <c r="AG44" t="s">
        <v>147</v>
      </c>
      <c r="AH44" t="s">
        <v>145</v>
      </c>
      <c r="AM44" t="s">
        <v>148</v>
      </c>
      <c r="AN44" t="s">
        <v>147</v>
      </c>
      <c r="AO44" t="s">
        <v>145</v>
      </c>
      <c r="AP44" t="s">
        <v>145</v>
      </c>
      <c r="AQ44" t="s">
        <v>145</v>
      </c>
      <c r="AR44" t="s">
        <v>145</v>
      </c>
      <c r="AS44" t="s">
        <v>145</v>
      </c>
      <c r="AT44" t="s">
        <v>145</v>
      </c>
      <c r="BB44">
        <v>0</v>
      </c>
    </row>
    <row r="45" spans="1:54" x14ac:dyDescent="0.25">
      <c r="A45">
        <v>335904</v>
      </c>
      <c r="B45" t="s">
        <v>215</v>
      </c>
      <c r="AA45" t="s">
        <v>145</v>
      </c>
      <c r="AM45" t="s">
        <v>147</v>
      </c>
      <c r="AN45" t="s">
        <v>145</v>
      </c>
      <c r="AO45" t="s">
        <v>145</v>
      </c>
      <c r="AP45" t="s">
        <v>145</v>
      </c>
      <c r="AQ45" t="s">
        <v>145</v>
      </c>
      <c r="AR45" t="s">
        <v>145</v>
      </c>
      <c r="AS45" t="s">
        <v>145</v>
      </c>
      <c r="AT45" t="s">
        <v>145</v>
      </c>
      <c r="BB45">
        <v>0</v>
      </c>
    </row>
    <row r="46" spans="1:54" x14ac:dyDescent="0.25">
      <c r="A46">
        <v>336532</v>
      </c>
      <c r="B46" t="s">
        <v>215</v>
      </c>
      <c r="AB46" t="s">
        <v>145</v>
      </c>
      <c r="AG46" t="s">
        <v>145</v>
      </c>
      <c r="AN46" t="s">
        <v>147</v>
      </c>
      <c r="AO46" t="s">
        <v>145</v>
      </c>
      <c r="AP46" t="s">
        <v>145</v>
      </c>
      <c r="AQ46" t="s">
        <v>145</v>
      </c>
      <c r="AR46" t="s">
        <v>145</v>
      </c>
      <c r="AS46" t="s">
        <v>145</v>
      </c>
      <c r="AT46" t="s">
        <v>145</v>
      </c>
      <c r="BB46">
        <v>0</v>
      </c>
    </row>
    <row r="47" spans="1:54" x14ac:dyDescent="0.25">
      <c r="A47">
        <v>324540</v>
      </c>
      <c r="B47" t="s">
        <v>215</v>
      </c>
      <c r="AB47" t="s">
        <v>148</v>
      </c>
      <c r="AC47" t="s">
        <v>147</v>
      </c>
      <c r="AM47" t="s">
        <v>147</v>
      </c>
      <c r="AN47" t="s">
        <v>147</v>
      </c>
      <c r="AO47" t="s">
        <v>145</v>
      </c>
      <c r="AP47" t="s">
        <v>145</v>
      </c>
      <c r="AQ47" t="s">
        <v>145</v>
      </c>
      <c r="AR47" t="s">
        <v>145</v>
      </c>
      <c r="AS47" t="s">
        <v>145</v>
      </c>
      <c r="AT47" t="s">
        <v>145</v>
      </c>
      <c r="BB47">
        <v>0</v>
      </c>
    </row>
    <row r="48" spans="1:54" x14ac:dyDescent="0.25">
      <c r="A48">
        <v>333000</v>
      </c>
      <c r="B48" t="s">
        <v>215</v>
      </c>
      <c r="O48" t="s">
        <v>147</v>
      </c>
      <c r="P48" t="s">
        <v>148</v>
      </c>
      <c r="AH48" t="s">
        <v>147</v>
      </c>
      <c r="AN48" t="s">
        <v>147</v>
      </c>
      <c r="AO48" t="s">
        <v>145</v>
      </c>
      <c r="AP48" t="s">
        <v>145</v>
      </c>
      <c r="AQ48" t="s">
        <v>145</v>
      </c>
      <c r="AR48" t="s">
        <v>145</v>
      </c>
      <c r="AS48" t="s">
        <v>145</v>
      </c>
      <c r="AT48" t="s">
        <v>145</v>
      </c>
      <c r="BB48">
        <v>0</v>
      </c>
    </row>
    <row r="49" spans="1:54" x14ac:dyDescent="0.25">
      <c r="A49">
        <v>337313</v>
      </c>
      <c r="B49" t="s">
        <v>215</v>
      </c>
      <c r="P49" t="s">
        <v>148</v>
      </c>
      <c r="AF49" t="s">
        <v>148</v>
      </c>
      <c r="AM49" t="s">
        <v>147</v>
      </c>
      <c r="AN49" t="s">
        <v>147</v>
      </c>
      <c r="AO49" t="s">
        <v>145</v>
      </c>
      <c r="AP49" t="s">
        <v>145</v>
      </c>
      <c r="AQ49" t="s">
        <v>145</v>
      </c>
      <c r="AR49" t="s">
        <v>145</v>
      </c>
      <c r="AS49" t="s">
        <v>145</v>
      </c>
      <c r="AT49" t="s">
        <v>145</v>
      </c>
      <c r="BB49">
        <v>0</v>
      </c>
    </row>
    <row r="50" spans="1:54" x14ac:dyDescent="0.25">
      <c r="A50">
        <v>319586</v>
      </c>
      <c r="B50" t="s">
        <v>215</v>
      </c>
      <c r="AA50" t="s">
        <v>147</v>
      </c>
      <c r="AE50" t="s">
        <v>148</v>
      </c>
      <c r="AM50" t="s">
        <v>147</v>
      </c>
      <c r="AN50" t="s">
        <v>147</v>
      </c>
      <c r="AO50" t="s">
        <v>145</v>
      </c>
      <c r="AP50" t="s">
        <v>145</v>
      </c>
      <c r="AQ50" t="s">
        <v>145</v>
      </c>
      <c r="AR50" t="s">
        <v>145</v>
      </c>
      <c r="AS50" t="s">
        <v>145</v>
      </c>
      <c r="AT50" t="s">
        <v>145</v>
      </c>
      <c r="BB50">
        <v>0</v>
      </c>
    </row>
    <row r="51" spans="1:54" x14ac:dyDescent="0.25">
      <c r="A51">
        <v>322558</v>
      </c>
      <c r="B51" t="s">
        <v>215</v>
      </c>
      <c r="AG51" t="s">
        <v>148</v>
      </c>
      <c r="AH51" t="s">
        <v>148</v>
      </c>
      <c r="AM51" t="s">
        <v>147</v>
      </c>
      <c r="AN51" t="s">
        <v>147</v>
      </c>
      <c r="AO51" t="s">
        <v>145</v>
      </c>
      <c r="AP51" t="s">
        <v>145</v>
      </c>
      <c r="AQ51" t="s">
        <v>145</v>
      </c>
      <c r="AR51" t="s">
        <v>145</v>
      </c>
      <c r="AS51" t="s">
        <v>145</v>
      </c>
      <c r="AT51" t="s">
        <v>145</v>
      </c>
      <c r="BB51">
        <v>0</v>
      </c>
    </row>
    <row r="52" spans="1:54" x14ac:dyDescent="0.25">
      <c r="A52">
        <v>336329</v>
      </c>
      <c r="B52" t="s">
        <v>215</v>
      </c>
      <c r="AC52" t="s">
        <v>148</v>
      </c>
      <c r="AK52" t="s">
        <v>148</v>
      </c>
      <c r="AN52" t="s">
        <v>147</v>
      </c>
      <c r="AO52" t="s">
        <v>145</v>
      </c>
      <c r="AP52" t="s">
        <v>145</v>
      </c>
      <c r="AQ52" t="s">
        <v>145</v>
      </c>
      <c r="AR52" t="s">
        <v>145</v>
      </c>
      <c r="AS52" t="s">
        <v>145</v>
      </c>
      <c r="AT52" t="s">
        <v>145</v>
      </c>
      <c r="BB52">
        <v>0</v>
      </c>
    </row>
    <row r="53" spans="1:54" x14ac:dyDescent="0.25">
      <c r="A53">
        <v>336577</v>
      </c>
      <c r="B53" t="s">
        <v>215</v>
      </c>
      <c r="X53" t="s">
        <v>145</v>
      </c>
      <c r="AC53" t="s">
        <v>147</v>
      </c>
      <c r="AI53" t="s">
        <v>145</v>
      </c>
      <c r="AN53" t="s">
        <v>147</v>
      </c>
      <c r="AO53" t="s">
        <v>145</v>
      </c>
      <c r="AP53" t="s">
        <v>145</v>
      </c>
      <c r="AQ53" t="s">
        <v>145</v>
      </c>
      <c r="AR53" t="s">
        <v>145</v>
      </c>
      <c r="AS53" t="s">
        <v>145</v>
      </c>
      <c r="AT53" t="s">
        <v>145</v>
      </c>
      <c r="BB53">
        <v>0</v>
      </c>
    </row>
    <row r="54" spans="1:54" x14ac:dyDescent="0.25">
      <c r="A54">
        <v>337365</v>
      </c>
      <c r="B54" t="s">
        <v>215</v>
      </c>
      <c r="AG54" t="s">
        <v>148</v>
      </c>
      <c r="AI54" t="s">
        <v>147</v>
      </c>
      <c r="AM54" t="s">
        <v>147</v>
      </c>
      <c r="AN54" t="s">
        <v>147</v>
      </c>
      <c r="AO54" t="s">
        <v>145</v>
      </c>
      <c r="AP54" t="s">
        <v>145</v>
      </c>
      <c r="AQ54" t="s">
        <v>145</v>
      </c>
      <c r="AR54" t="s">
        <v>145</v>
      </c>
      <c r="AS54" t="s">
        <v>145</v>
      </c>
      <c r="AT54" t="s">
        <v>145</v>
      </c>
      <c r="BB54">
        <v>0</v>
      </c>
    </row>
    <row r="55" spans="1:54" x14ac:dyDescent="0.25">
      <c r="A55">
        <v>337539</v>
      </c>
      <c r="B55" t="s">
        <v>215</v>
      </c>
      <c r="AG55" t="s">
        <v>145</v>
      </c>
      <c r="AK55" t="s">
        <v>145</v>
      </c>
      <c r="AL55" t="s">
        <v>145</v>
      </c>
      <c r="AN55" t="s">
        <v>147</v>
      </c>
      <c r="AO55" t="s">
        <v>145</v>
      </c>
      <c r="AP55" t="s">
        <v>145</v>
      </c>
      <c r="AQ55" t="s">
        <v>145</v>
      </c>
      <c r="AR55" t="s">
        <v>145</v>
      </c>
      <c r="AS55" t="s">
        <v>145</v>
      </c>
      <c r="AT55" t="s">
        <v>145</v>
      </c>
      <c r="BB55">
        <v>0</v>
      </c>
    </row>
    <row r="56" spans="1:54" x14ac:dyDescent="0.25">
      <c r="A56">
        <v>337596</v>
      </c>
      <c r="B56" t="s">
        <v>215</v>
      </c>
      <c r="AC56" t="s">
        <v>145</v>
      </c>
      <c r="AI56" t="s">
        <v>145</v>
      </c>
      <c r="AM56" t="s">
        <v>145</v>
      </c>
      <c r="AN56" t="s">
        <v>147</v>
      </c>
      <c r="AO56" t="s">
        <v>145</v>
      </c>
      <c r="AP56" t="s">
        <v>145</v>
      </c>
      <c r="AQ56" t="s">
        <v>145</v>
      </c>
      <c r="AR56" t="s">
        <v>145</v>
      </c>
      <c r="AS56" t="s">
        <v>145</v>
      </c>
      <c r="AT56" t="s">
        <v>145</v>
      </c>
      <c r="BB56">
        <v>0</v>
      </c>
    </row>
    <row r="57" spans="1:54" x14ac:dyDescent="0.25">
      <c r="A57">
        <v>337781</v>
      </c>
      <c r="B57" t="s">
        <v>215</v>
      </c>
      <c r="AM57" t="s">
        <v>147</v>
      </c>
      <c r="AN57" t="s">
        <v>147</v>
      </c>
      <c r="AO57" t="s">
        <v>145</v>
      </c>
      <c r="AP57" t="s">
        <v>145</v>
      </c>
      <c r="AQ57" t="s">
        <v>145</v>
      </c>
      <c r="AR57" t="s">
        <v>145</v>
      </c>
      <c r="AS57" t="s">
        <v>145</v>
      </c>
      <c r="AT57" t="s">
        <v>145</v>
      </c>
      <c r="BB57">
        <v>0</v>
      </c>
    </row>
    <row r="58" spans="1:54" x14ac:dyDescent="0.25">
      <c r="A58">
        <v>338266</v>
      </c>
      <c r="B58" t="s">
        <v>215</v>
      </c>
      <c r="AC58" t="s">
        <v>148</v>
      </c>
      <c r="AG58" t="s">
        <v>148</v>
      </c>
      <c r="AM58" t="s">
        <v>148</v>
      </c>
      <c r="AN58" t="s">
        <v>147</v>
      </c>
      <c r="AO58" t="s">
        <v>145</v>
      </c>
      <c r="AP58" t="s">
        <v>145</v>
      </c>
      <c r="AQ58" t="s">
        <v>145</v>
      </c>
      <c r="AR58" t="s">
        <v>145</v>
      </c>
      <c r="AS58" t="s">
        <v>145</v>
      </c>
      <c r="AT58" t="s">
        <v>145</v>
      </c>
      <c r="BB58">
        <v>0</v>
      </c>
    </row>
    <row r="59" spans="1:54" x14ac:dyDescent="0.25">
      <c r="A59">
        <v>337928</v>
      </c>
      <c r="B59" t="s">
        <v>215</v>
      </c>
      <c r="X59" t="s">
        <v>147</v>
      </c>
      <c r="AB59" t="s">
        <v>147</v>
      </c>
      <c r="AN59" t="s">
        <v>148</v>
      </c>
      <c r="AO59" t="s">
        <v>145</v>
      </c>
      <c r="AP59" t="s">
        <v>145</v>
      </c>
      <c r="AQ59" t="s">
        <v>145</v>
      </c>
      <c r="AR59" t="s">
        <v>145</v>
      </c>
      <c r="AS59" t="s">
        <v>145</v>
      </c>
      <c r="AT59" t="s">
        <v>145</v>
      </c>
      <c r="BB59">
        <v>0</v>
      </c>
    </row>
    <row r="60" spans="1:54" x14ac:dyDescent="0.25">
      <c r="A60">
        <v>331750</v>
      </c>
      <c r="B60" t="s">
        <v>215</v>
      </c>
      <c r="P60" t="s">
        <v>148</v>
      </c>
      <c r="AG60" t="s">
        <v>147</v>
      </c>
      <c r="AM60" t="s">
        <v>148</v>
      </c>
      <c r="AN60" t="s">
        <v>148</v>
      </c>
      <c r="AO60" t="s">
        <v>145</v>
      </c>
      <c r="AP60" t="s">
        <v>145</v>
      </c>
      <c r="AQ60" t="s">
        <v>145</v>
      </c>
      <c r="AR60" t="s">
        <v>145</v>
      </c>
      <c r="AS60" t="s">
        <v>145</v>
      </c>
      <c r="AT60" t="s">
        <v>145</v>
      </c>
      <c r="BB60">
        <v>0</v>
      </c>
    </row>
    <row r="61" spans="1:54" x14ac:dyDescent="0.25">
      <c r="A61">
        <v>331373</v>
      </c>
      <c r="B61" t="s">
        <v>215</v>
      </c>
      <c r="W61" t="s">
        <v>148</v>
      </c>
      <c r="AG61" t="s">
        <v>148</v>
      </c>
      <c r="AJ61" t="s">
        <v>148</v>
      </c>
      <c r="AN61" t="s">
        <v>148</v>
      </c>
      <c r="AO61" t="s">
        <v>145</v>
      </c>
      <c r="AP61" t="s">
        <v>145</v>
      </c>
      <c r="AQ61" t="s">
        <v>145</v>
      </c>
      <c r="AR61" t="s">
        <v>145</v>
      </c>
      <c r="AS61" t="s">
        <v>145</v>
      </c>
      <c r="AT61" t="s">
        <v>145</v>
      </c>
      <c r="BB61">
        <v>0</v>
      </c>
    </row>
    <row r="62" spans="1:54" x14ac:dyDescent="0.25">
      <c r="A62">
        <v>331447</v>
      </c>
      <c r="B62" t="s">
        <v>215</v>
      </c>
      <c r="AE62" t="s">
        <v>148</v>
      </c>
      <c r="AG62" t="s">
        <v>147</v>
      </c>
      <c r="AJ62" t="s">
        <v>148</v>
      </c>
      <c r="AN62" t="s">
        <v>148</v>
      </c>
      <c r="AO62" t="s">
        <v>145</v>
      </c>
      <c r="AP62" t="s">
        <v>145</v>
      </c>
      <c r="AQ62" t="s">
        <v>145</v>
      </c>
      <c r="AR62" t="s">
        <v>145</v>
      </c>
      <c r="AS62" t="s">
        <v>145</v>
      </c>
      <c r="AT62" t="s">
        <v>145</v>
      </c>
      <c r="BB62">
        <v>0</v>
      </c>
    </row>
    <row r="63" spans="1:54" x14ac:dyDescent="0.25">
      <c r="A63">
        <v>332233</v>
      </c>
      <c r="B63" t="s">
        <v>215</v>
      </c>
      <c r="N63" t="s">
        <v>148</v>
      </c>
      <c r="AJ63" t="s">
        <v>148</v>
      </c>
      <c r="AM63" t="s">
        <v>148</v>
      </c>
      <c r="AN63" t="s">
        <v>148</v>
      </c>
      <c r="AO63" t="s">
        <v>145</v>
      </c>
      <c r="AP63" t="s">
        <v>145</v>
      </c>
      <c r="AQ63" t="s">
        <v>145</v>
      </c>
      <c r="AR63" t="s">
        <v>145</v>
      </c>
      <c r="AS63" t="s">
        <v>145</v>
      </c>
      <c r="AT63" t="s">
        <v>145</v>
      </c>
      <c r="BB63">
        <v>0</v>
      </c>
    </row>
    <row r="64" spans="1:54" x14ac:dyDescent="0.25">
      <c r="A64">
        <v>332956</v>
      </c>
      <c r="B64" t="s">
        <v>215</v>
      </c>
      <c r="AH64" t="s">
        <v>147</v>
      </c>
      <c r="AK64" t="s">
        <v>148</v>
      </c>
      <c r="AN64" t="s">
        <v>148</v>
      </c>
      <c r="AO64" t="s">
        <v>145</v>
      </c>
      <c r="AP64" t="s">
        <v>145</v>
      </c>
      <c r="AQ64" t="s">
        <v>145</v>
      </c>
      <c r="AR64" t="s">
        <v>145</v>
      </c>
      <c r="AS64" t="s">
        <v>145</v>
      </c>
      <c r="AT64" t="s">
        <v>145</v>
      </c>
      <c r="BB64">
        <v>0</v>
      </c>
    </row>
    <row r="65" spans="1:54" x14ac:dyDescent="0.25">
      <c r="A65">
        <v>334045</v>
      </c>
      <c r="B65" t="s">
        <v>215</v>
      </c>
      <c r="W65" t="s">
        <v>148</v>
      </c>
      <c r="AG65" t="s">
        <v>148</v>
      </c>
      <c r="AN65" t="s">
        <v>148</v>
      </c>
      <c r="AO65" t="s">
        <v>145</v>
      </c>
      <c r="AP65" t="s">
        <v>145</v>
      </c>
      <c r="AQ65" t="s">
        <v>145</v>
      </c>
      <c r="AR65" t="s">
        <v>145</v>
      </c>
      <c r="AS65" t="s">
        <v>145</v>
      </c>
      <c r="AT65" t="s">
        <v>145</v>
      </c>
      <c r="BB65">
        <v>0</v>
      </c>
    </row>
    <row r="66" spans="1:54" x14ac:dyDescent="0.25">
      <c r="A66">
        <v>335672</v>
      </c>
      <c r="B66" t="s">
        <v>215</v>
      </c>
      <c r="AE66" t="s">
        <v>145</v>
      </c>
      <c r="AN66" t="s">
        <v>148</v>
      </c>
      <c r="AO66" t="s">
        <v>145</v>
      </c>
      <c r="AP66" t="s">
        <v>145</v>
      </c>
      <c r="AQ66" t="s">
        <v>145</v>
      </c>
      <c r="AR66" t="s">
        <v>145</v>
      </c>
      <c r="AS66" t="s">
        <v>145</v>
      </c>
      <c r="AT66" t="s">
        <v>145</v>
      </c>
      <c r="BB66">
        <v>0</v>
      </c>
    </row>
    <row r="67" spans="1:54" x14ac:dyDescent="0.25">
      <c r="A67">
        <v>335773</v>
      </c>
      <c r="B67" t="s">
        <v>215</v>
      </c>
      <c r="AM67" t="s">
        <v>147</v>
      </c>
      <c r="AN67" t="s">
        <v>148</v>
      </c>
      <c r="AO67" t="s">
        <v>145</v>
      </c>
      <c r="AP67" t="s">
        <v>145</v>
      </c>
      <c r="AQ67" t="s">
        <v>145</v>
      </c>
      <c r="AR67" t="s">
        <v>145</v>
      </c>
      <c r="AS67" t="s">
        <v>145</v>
      </c>
      <c r="AT67" t="s">
        <v>145</v>
      </c>
      <c r="BB67">
        <v>0</v>
      </c>
    </row>
    <row r="68" spans="1:54" x14ac:dyDescent="0.25">
      <c r="A68">
        <v>336795</v>
      </c>
      <c r="B68" t="s">
        <v>215</v>
      </c>
      <c r="AF68" t="s">
        <v>148</v>
      </c>
      <c r="AG68" t="s">
        <v>148</v>
      </c>
      <c r="AI68" t="s">
        <v>148</v>
      </c>
      <c r="AN68" t="s">
        <v>148</v>
      </c>
      <c r="AO68" t="s">
        <v>145</v>
      </c>
      <c r="AP68" t="s">
        <v>145</v>
      </c>
      <c r="AQ68" t="s">
        <v>145</v>
      </c>
      <c r="AR68" t="s">
        <v>145</v>
      </c>
      <c r="AS68" t="s">
        <v>145</v>
      </c>
      <c r="AT68" t="s">
        <v>145</v>
      </c>
      <c r="BB68">
        <v>0</v>
      </c>
    </row>
    <row r="69" spans="1:54" x14ac:dyDescent="0.25">
      <c r="A69">
        <v>337766</v>
      </c>
      <c r="B69" t="s">
        <v>215</v>
      </c>
      <c r="AG69" t="s">
        <v>147</v>
      </c>
      <c r="AJ69" t="s">
        <v>147</v>
      </c>
      <c r="AM69" t="s">
        <v>147</v>
      </c>
      <c r="AN69" t="s">
        <v>148</v>
      </c>
      <c r="AO69" t="s">
        <v>145</v>
      </c>
      <c r="AP69" t="s">
        <v>145</v>
      </c>
      <c r="AQ69" t="s">
        <v>145</v>
      </c>
      <c r="AR69" t="s">
        <v>145</v>
      </c>
      <c r="AS69" t="s">
        <v>145</v>
      </c>
      <c r="AT69" t="s">
        <v>145</v>
      </c>
      <c r="BB69">
        <v>0</v>
      </c>
    </row>
    <row r="70" spans="1:54" x14ac:dyDescent="0.25">
      <c r="A70">
        <v>338134</v>
      </c>
      <c r="B70" t="s">
        <v>215</v>
      </c>
      <c r="AG70" t="s">
        <v>148</v>
      </c>
      <c r="AJ70" t="s">
        <v>148</v>
      </c>
      <c r="AN70" t="s">
        <v>148</v>
      </c>
      <c r="AO70" t="s">
        <v>145</v>
      </c>
      <c r="AP70" t="s">
        <v>145</v>
      </c>
      <c r="AQ70" t="s">
        <v>145</v>
      </c>
      <c r="AR70" t="s">
        <v>145</v>
      </c>
      <c r="AS70" t="s">
        <v>145</v>
      </c>
      <c r="AT70" t="s">
        <v>145</v>
      </c>
      <c r="BB70">
        <v>0</v>
      </c>
    </row>
    <row r="71" spans="1:54" x14ac:dyDescent="0.25">
      <c r="A71">
        <v>338149</v>
      </c>
      <c r="B71" t="s">
        <v>215</v>
      </c>
      <c r="AM71" t="s">
        <v>147</v>
      </c>
      <c r="AN71" t="s">
        <v>148</v>
      </c>
      <c r="AO71" t="s">
        <v>145</v>
      </c>
      <c r="AP71" t="s">
        <v>145</v>
      </c>
      <c r="AQ71" t="s">
        <v>145</v>
      </c>
      <c r="AR71" t="s">
        <v>145</v>
      </c>
      <c r="AS71" t="s">
        <v>145</v>
      </c>
      <c r="AT71" t="s">
        <v>145</v>
      </c>
      <c r="BB71">
        <v>0</v>
      </c>
    </row>
    <row r="72" spans="1:54" x14ac:dyDescent="0.25">
      <c r="A72">
        <v>329976</v>
      </c>
      <c r="B72" t="s">
        <v>215</v>
      </c>
      <c r="AG72" t="s">
        <v>145</v>
      </c>
      <c r="AL72" t="s">
        <v>147</v>
      </c>
      <c r="AM72" t="s">
        <v>148</v>
      </c>
      <c r="AN72" t="s">
        <v>145</v>
      </c>
      <c r="AO72" t="s">
        <v>145</v>
      </c>
      <c r="AP72" t="s">
        <v>145</v>
      </c>
      <c r="AQ72" t="s">
        <v>145</v>
      </c>
      <c r="AR72" t="s">
        <v>145</v>
      </c>
      <c r="AS72" t="s">
        <v>145</v>
      </c>
      <c r="AT72" t="s">
        <v>145</v>
      </c>
      <c r="BB72">
        <v>0</v>
      </c>
    </row>
    <row r="73" spans="1:54" x14ac:dyDescent="0.25">
      <c r="A73">
        <v>337705</v>
      </c>
      <c r="B73" t="s">
        <v>215</v>
      </c>
      <c r="AG73" t="s">
        <v>145</v>
      </c>
      <c r="AM73" t="s">
        <v>147</v>
      </c>
      <c r="AN73" t="s">
        <v>145</v>
      </c>
      <c r="AO73" t="s">
        <v>145</v>
      </c>
      <c r="AP73" t="s">
        <v>145</v>
      </c>
      <c r="AQ73" t="s">
        <v>145</v>
      </c>
      <c r="AR73" t="s">
        <v>145</v>
      </c>
      <c r="AS73" t="s">
        <v>145</v>
      </c>
      <c r="AT73" t="s">
        <v>145</v>
      </c>
      <c r="BB73">
        <v>0</v>
      </c>
    </row>
    <row r="74" spans="1:54" x14ac:dyDescent="0.25">
      <c r="A74">
        <v>321168</v>
      </c>
      <c r="B74" t="s">
        <v>215</v>
      </c>
      <c r="O74" t="s">
        <v>148</v>
      </c>
      <c r="AB74" t="s">
        <v>148</v>
      </c>
      <c r="AG74" t="s">
        <v>147</v>
      </c>
      <c r="AO74" t="s">
        <v>145</v>
      </c>
      <c r="AP74" t="s">
        <v>145</v>
      </c>
      <c r="AQ74" t="s">
        <v>145</v>
      </c>
      <c r="AR74" t="s">
        <v>145</v>
      </c>
      <c r="AS74" t="s">
        <v>145</v>
      </c>
      <c r="AT74" t="s">
        <v>145</v>
      </c>
      <c r="BB74">
        <v>0</v>
      </c>
    </row>
    <row r="75" spans="1:54" x14ac:dyDescent="0.25">
      <c r="A75">
        <v>336788</v>
      </c>
      <c r="B75" t="s">
        <v>215</v>
      </c>
      <c r="AB75" t="s">
        <v>145</v>
      </c>
      <c r="AG75" t="s">
        <v>148</v>
      </c>
      <c r="AM75" t="s">
        <v>148</v>
      </c>
      <c r="AO75" t="s">
        <v>145</v>
      </c>
      <c r="AP75" t="s">
        <v>145</v>
      </c>
      <c r="AQ75" t="s">
        <v>145</v>
      </c>
      <c r="AR75" t="s">
        <v>145</v>
      </c>
      <c r="AS75" t="s">
        <v>145</v>
      </c>
      <c r="AT75" t="s">
        <v>145</v>
      </c>
      <c r="BB75">
        <v>0</v>
      </c>
    </row>
    <row r="76" spans="1:54" x14ac:dyDescent="0.25">
      <c r="A76">
        <v>331932</v>
      </c>
      <c r="B76" t="s">
        <v>215</v>
      </c>
      <c r="AB76" t="s">
        <v>148</v>
      </c>
      <c r="AC76" t="s">
        <v>148</v>
      </c>
      <c r="AO76" t="s">
        <v>145</v>
      </c>
      <c r="AP76" t="s">
        <v>145</v>
      </c>
      <c r="AQ76" t="s">
        <v>145</v>
      </c>
      <c r="AR76" t="s">
        <v>145</v>
      </c>
      <c r="AS76" t="s">
        <v>145</v>
      </c>
      <c r="AT76" t="s">
        <v>145</v>
      </c>
      <c r="BB76">
        <v>0</v>
      </c>
    </row>
    <row r="77" spans="1:54" x14ac:dyDescent="0.25">
      <c r="A77">
        <v>330796</v>
      </c>
      <c r="B77" t="s">
        <v>215</v>
      </c>
      <c r="P77" t="s">
        <v>147</v>
      </c>
      <c r="AG77" t="s">
        <v>147</v>
      </c>
      <c r="AO77" t="s">
        <v>145</v>
      </c>
      <c r="AP77" t="s">
        <v>145</v>
      </c>
      <c r="AQ77" t="s">
        <v>145</v>
      </c>
      <c r="AR77" t="s">
        <v>145</v>
      </c>
      <c r="AS77" t="s">
        <v>145</v>
      </c>
      <c r="AT77" t="s">
        <v>145</v>
      </c>
      <c r="BB77">
        <v>0</v>
      </c>
    </row>
    <row r="78" spans="1:54" x14ac:dyDescent="0.25">
      <c r="A78">
        <v>333936</v>
      </c>
      <c r="B78" t="s">
        <v>215</v>
      </c>
      <c r="P78" t="s">
        <v>147</v>
      </c>
      <c r="AD78" t="s">
        <v>147</v>
      </c>
      <c r="AG78" t="s">
        <v>145</v>
      </c>
      <c r="AO78" t="s">
        <v>145</v>
      </c>
      <c r="AP78" t="s">
        <v>145</v>
      </c>
      <c r="AQ78" t="s">
        <v>145</v>
      </c>
      <c r="AR78" t="s">
        <v>145</v>
      </c>
      <c r="AS78" t="s">
        <v>145</v>
      </c>
      <c r="AT78" t="s">
        <v>145</v>
      </c>
      <c r="BB78">
        <v>0</v>
      </c>
    </row>
    <row r="79" spans="1:54" x14ac:dyDescent="0.25">
      <c r="A79">
        <v>326324</v>
      </c>
      <c r="B79" t="s">
        <v>215</v>
      </c>
      <c r="P79" t="s">
        <v>148</v>
      </c>
      <c r="W79" t="s">
        <v>148</v>
      </c>
      <c r="AG79" t="s">
        <v>147</v>
      </c>
      <c r="AM79" t="s">
        <v>147</v>
      </c>
      <c r="AO79" t="s">
        <v>145</v>
      </c>
      <c r="AP79" t="s">
        <v>145</v>
      </c>
      <c r="AQ79" t="s">
        <v>145</v>
      </c>
      <c r="AR79" t="s">
        <v>145</v>
      </c>
      <c r="AS79" t="s">
        <v>145</v>
      </c>
      <c r="AT79" t="s">
        <v>145</v>
      </c>
      <c r="BB79">
        <v>0</v>
      </c>
    </row>
    <row r="80" spans="1:54" x14ac:dyDescent="0.25">
      <c r="A80">
        <v>329016</v>
      </c>
      <c r="B80" t="s">
        <v>215</v>
      </c>
      <c r="P80" t="s">
        <v>148</v>
      </c>
      <c r="AI80" t="s">
        <v>147</v>
      </c>
      <c r="AJ80" t="s">
        <v>147</v>
      </c>
      <c r="AO80" t="s">
        <v>145</v>
      </c>
      <c r="AP80" t="s">
        <v>145</v>
      </c>
      <c r="AQ80" t="s">
        <v>145</v>
      </c>
      <c r="AR80" t="s">
        <v>145</v>
      </c>
      <c r="AS80" t="s">
        <v>145</v>
      </c>
      <c r="AT80" t="s">
        <v>145</v>
      </c>
      <c r="BB80">
        <v>0</v>
      </c>
    </row>
    <row r="81" spans="1:54" x14ac:dyDescent="0.25">
      <c r="A81">
        <v>329235</v>
      </c>
      <c r="B81" t="s">
        <v>215</v>
      </c>
      <c r="N81" t="s">
        <v>148</v>
      </c>
      <c r="P81" t="s">
        <v>148</v>
      </c>
      <c r="AM81" t="s">
        <v>148</v>
      </c>
      <c r="AO81" t="s">
        <v>145</v>
      </c>
      <c r="AP81" t="s">
        <v>145</v>
      </c>
      <c r="AQ81" t="s">
        <v>145</v>
      </c>
      <c r="AR81" t="s">
        <v>145</v>
      </c>
      <c r="AS81" t="s">
        <v>145</v>
      </c>
      <c r="AT81" t="s">
        <v>145</v>
      </c>
      <c r="BB81">
        <v>0</v>
      </c>
    </row>
    <row r="82" spans="1:54" x14ac:dyDescent="0.25">
      <c r="A82">
        <v>332570</v>
      </c>
      <c r="B82" t="s">
        <v>215</v>
      </c>
      <c r="P82" t="s">
        <v>148</v>
      </c>
      <c r="AC82" t="s">
        <v>148</v>
      </c>
      <c r="AO82" t="s">
        <v>145</v>
      </c>
      <c r="AP82" t="s">
        <v>145</v>
      </c>
      <c r="AQ82" t="s">
        <v>145</v>
      </c>
      <c r="AR82" t="s">
        <v>145</v>
      </c>
      <c r="AS82" t="s">
        <v>145</v>
      </c>
      <c r="AT82" t="s">
        <v>145</v>
      </c>
      <c r="BB82">
        <v>0</v>
      </c>
    </row>
    <row r="83" spans="1:54" x14ac:dyDescent="0.25">
      <c r="A83">
        <v>335067</v>
      </c>
      <c r="B83" t="s">
        <v>215</v>
      </c>
      <c r="P83" t="s">
        <v>148</v>
      </c>
      <c r="AG83" t="s">
        <v>147</v>
      </c>
      <c r="AJ83" t="s">
        <v>147</v>
      </c>
      <c r="AO83" t="s">
        <v>145</v>
      </c>
      <c r="AP83" t="s">
        <v>145</v>
      </c>
      <c r="AQ83" t="s">
        <v>145</v>
      </c>
      <c r="AR83" t="s">
        <v>145</v>
      </c>
      <c r="AS83" t="s">
        <v>145</v>
      </c>
      <c r="AT83" t="s">
        <v>145</v>
      </c>
      <c r="BB83">
        <v>0</v>
      </c>
    </row>
    <row r="84" spans="1:54" x14ac:dyDescent="0.25">
      <c r="A84">
        <v>335470</v>
      </c>
      <c r="B84" t="s">
        <v>215</v>
      </c>
      <c r="P84" t="s">
        <v>148</v>
      </c>
      <c r="W84" t="s">
        <v>148</v>
      </c>
      <c r="AG84" t="s">
        <v>148</v>
      </c>
      <c r="AK84" t="s">
        <v>148</v>
      </c>
      <c r="AO84" t="s">
        <v>145</v>
      </c>
      <c r="AP84" t="s">
        <v>145</v>
      </c>
      <c r="AQ84" t="s">
        <v>145</v>
      </c>
      <c r="AR84" t="s">
        <v>145</v>
      </c>
      <c r="AS84" t="s">
        <v>145</v>
      </c>
      <c r="AT84" t="s">
        <v>145</v>
      </c>
      <c r="BB84">
        <v>0</v>
      </c>
    </row>
    <row r="85" spans="1:54" x14ac:dyDescent="0.25">
      <c r="A85">
        <v>335779</v>
      </c>
      <c r="B85" t="s">
        <v>215</v>
      </c>
      <c r="P85" t="s">
        <v>148</v>
      </c>
      <c r="AG85" t="s">
        <v>148</v>
      </c>
      <c r="AJ85" t="s">
        <v>148</v>
      </c>
      <c r="AM85" t="s">
        <v>148</v>
      </c>
      <c r="AO85" t="s">
        <v>145</v>
      </c>
      <c r="AP85" t="s">
        <v>145</v>
      </c>
      <c r="AQ85" t="s">
        <v>145</v>
      </c>
      <c r="AR85" t="s">
        <v>145</v>
      </c>
      <c r="AS85" t="s">
        <v>145</v>
      </c>
      <c r="AT85" t="s">
        <v>145</v>
      </c>
      <c r="BB85">
        <v>0</v>
      </c>
    </row>
    <row r="86" spans="1:54" x14ac:dyDescent="0.25">
      <c r="A86">
        <v>335803</v>
      </c>
      <c r="B86" t="s">
        <v>215</v>
      </c>
      <c r="P86" t="s">
        <v>148</v>
      </c>
      <c r="AG86" t="s">
        <v>147</v>
      </c>
      <c r="AJ86" t="s">
        <v>148</v>
      </c>
      <c r="AM86" t="s">
        <v>148</v>
      </c>
      <c r="AO86" t="s">
        <v>145</v>
      </c>
      <c r="AP86" t="s">
        <v>145</v>
      </c>
      <c r="AQ86" t="s">
        <v>145</v>
      </c>
      <c r="AR86" t="s">
        <v>145</v>
      </c>
      <c r="AS86" t="s">
        <v>145</v>
      </c>
      <c r="AT86" t="s">
        <v>145</v>
      </c>
      <c r="BB86">
        <v>0</v>
      </c>
    </row>
    <row r="87" spans="1:54" x14ac:dyDescent="0.25">
      <c r="A87">
        <v>335858</v>
      </c>
      <c r="B87" t="s">
        <v>215</v>
      </c>
      <c r="P87" t="s">
        <v>148</v>
      </c>
      <c r="W87" t="s">
        <v>148</v>
      </c>
      <c r="AG87" t="s">
        <v>148</v>
      </c>
      <c r="AM87" t="s">
        <v>148</v>
      </c>
      <c r="AO87" t="s">
        <v>145</v>
      </c>
      <c r="AP87" t="s">
        <v>145</v>
      </c>
      <c r="AQ87" t="s">
        <v>145</v>
      </c>
      <c r="AR87" t="s">
        <v>145</v>
      </c>
      <c r="AS87" t="s">
        <v>145</v>
      </c>
      <c r="AT87" t="s">
        <v>145</v>
      </c>
      <c r="BB87">
        <v>0</v>
      </c>
    </row>
    <row r="88" spans="1:54" x14ac:dyDescent="0.25">
      <c r="A88">
        <v>336736</v>
      </c>
      <c r="B88" t="s">
        <v>215</v>
      </c>
      <c r="P88" t="s">
        <v>148</v>
      </c>
      <c r="AC88" t="s">
        <v>148</v>
      </c>
      <c r="AI88" t="s">
        <v>148</v>
      </c>
      <c r="AJ88" t="s">
        <v>148</v>
      </c>
      <c r="AO88" t="s">
        <v>145</v>
      </c>
      <c r="AP88" t="s">
        <v>145</v>
      </c>
      <c r="AQ88" t="s">
        <v>145</v>
      </c>
      <c r="AR88" t="s">
        <v>145</v>
      </c>
      <c r="AS88" t="s">
        <v>145</v>
      </c>
      <c r="AT88" t="s">
        <v>145</v>
      </c>
      <c r="BB88">
        <v>0</v>
      </c>
    </row>
    <row r="89" spans="1:54" x14ac:dyDescent="0.25">
      <c r="A89">
        <v>336816</v>
      </c>
      <c r="B89" t="s">
        <v>215</v>
      </c>
      <c r="P89" t="s">
        <v>148</v>
      </c>
      <c r="W89" t="s">
        <v>148</v>
      </c>
      <c r="AC89" t="s">
        <v>148</v>
      </c>
      <c r="AI89" t="s">
        <v>148</v>
      </c>
      <c r="AO89" t="s">
        <v>145</v>
      </c>
      <c r="AP89" t="s">
        <v>145</v>
      </c>
      <c r="AQ89" t="s">
        <v>145</v>
      </c>
      <c r="AR89" t="s">
        <v>145</v>
      </c>
      <c r="AS89" t="s">
        <v>145</v>
      </c>
      <c r="AT89" t="s">
        <v>145</v>
      </c>
      <c r="BB89">
        <v>0</v>
      </c>
    </row>
    <row r="90" spans="1:54" x14ac:dyDescent="0.25">
      <c r="A90">
        <v>337412</v>
      </c>
      <c r="B90" t="s">
        <v>215</v>
      </c>
      <c r="P90" t="s">
        <v>148</v>
      </c>
      <c r="AG90" t="s">
        <v>145</v>
      </c>
      <c r="AH90" t="s">
        <v>147</v>
      </c>
      <c r="AM90" t="s">
        <v>147</v>
      </c>
      <c r="AO90" t="s">
        <v>145</v>
      </c>
      <c r="AP90" t="s">
        <v>145</v>
      </c>
      <c r="AQ90" t="s">
        <v>145</v>
      </c>
      <c r="AR90" t="s">
        <v>145</v>
      </c>
      <c r="AS90" t="s">
        <v>145</v>
      </c>
      <c r="AT90" t="s">
        <v>145</v>
      </c>
      <c r="BB90">
        <v>0</v>
      </c>
    </row>
    <row r="91" spans="1:54" x14ac:dyDescent="0.25">
      <c r="A91">
        <v>338891</v>
      </c>
      <c r="B91" t="s">
        <v>215</v>
      </c>
      <c r="P91" t="s">
        <v>148</v>
      </c>
      <c r="W91" t="s">
        <v>148</v>
      </c>
      <c r="AM91" t="s">
        <v>147</v>
      </c>
      <c r="AO91" t="s">
        <v>145</v>
      </c>
      <c r="AP91" t="s">
        <v>145</v>
      </c>
      <c r="AQ91" t="s">
        <v>145</v>
      </c>
      <c r="AR91" t="s">
        <v>145</v>
      </c>
      <c r="AS91" t="s">
        <v>145</v>
      </c>
      <c r="AT91" t="s">
        <v>145</v>
      </c>
      <c r="BB91">
        <v>0</v>
      </c>
    </row>
    <row r="92" spans="1:54" x14ac:dyDescent="0.25">
      <c r="A92">
        <v>330568</v>
      </c>
      <c r="B92" t="s">
        <v>215</v>
      </c>
      <c r="O92" t="s">
        <v>147</v>
      </c>
      <c r="AK92" t="s">
        <v>148</v>
      </c>
      <c r="AO92" t="s">
        <v>145</v>
      </c>
      <c r="AP92" t="s">
        <v>145</v>
      </c>
      <c r="AQ92" t="s">
        <v>145</v>
      </c>
      <c r="AR92" t="s">
        <v>145</v>
      </c>
      <c r="AS92" t="s">
        <v>145</v>
      </c>
      <c r="AT92" t="s">
        <v>145</v>
      </c>
      <c r="BB92">
        <v>0</v>
      </c>
    </row>
    <row r="93" spans="1:54" x14ac:dyDescent="0.25">
      <c r="A93">
        <v>329158</v>
      </c>
      <c r="B93" t="s">
        <v>215</v>
      </c>
      <c r="O93" t="s">
        <v>148</v>
      </c>
      <c r="AC93" t="s">
        <v>148</v>
      </c>
      <c r="AJ93" t="s">
        <v>147</v>
      </c>
      <c r="AL93" t="s">
        <v>145</v>
      </c>
      <c r="AO93" t="s">
        <v>145</v>
      </c>
      <c r="AP93" t="s">
        <v>145</v>
      </c>
      <c r="AQ93" t="s">
        <v>145</v>
      </c>
      <c r="AR93" t="s">
        <v>145</v>
      </c>
      <c r="AS93" t="s">
        <v>145</v>
      </c>
      <c r="AT93" t="s">
        <v>145</v>
      </c>
      <c r="BB93">
        <v>0</v>
      </c>
    </row>
    <row r="94" spans="1:54" x14ac:dyDescent="0.25">
      <c r="A94">
        <v>306045</v>
      </c>
      <c r="B94" t="s">
        <v>215</v>
      </c>
      <c r="AG94" t="s">
        <v>147</v>
      </c>
      <c r="AJ94" t="s">
        <v>148</v>
      </c>
      <c r="AO94" t="s">
        <v>145</v>
      </c>
      <c r="AP94" t="s">
        <v>145</v>
      </c>
      <c r="AQ94" t="s">
        <v>145</v>
      </c>
      <c r="AR94" t="s">
        <v>145</v>
      </c>
      <c r="AS94" t="s">
        <v>145</v>
      </c>
      <c r="AT94" t="s">
        <v>145</v>
      </c>
      <c r="BB94">
        <v>0</v>
      </c>
    </row>
    <row r="95" spans="1:54" x14ac:dyDescent="0.25">
      <c r="A95">
        <v>315831</v>
      </c>
      <c r="B95" t="s">
        <v>215</v>
      </c>
      <c r="AC95" t="s">
        <v>148</v>
      </c>
      <c r="AM95" t="s">
        <v>148</v>
      </c>
      <c r="AO95" t="s">
        <v>145</v>
      </c>
      <c r="AP95" t="s">
        <v>145</v>
      </c>
      <c r="AQ95" t="s">
        <v>145</v>
      </c>
      <c r="AR95" t="s">
        <v>145</v>
      </c>
      <c r="AS95" t="s">
        <v>145</v>
      </c>
      <c r="AT95" t="s">
        <v>145</v>
      </c>
      <c r="BB95">
        <v>0</v>
      </c>
    </row>
    <row r="96" spans="1:54" x14ac:dyDescent="0.25">
      <c r="A96">
        <v>321194</v>
      </c>
      <c r="B96" t="s">
        <v>215</v>
      </c>
      <c r="R96" t="s">
        <v>148</v>
      </c>
      <c r="AI96" t="s">
        <v>147</v>
      </c>
      <c r="AJ96" t="s">
        <v>147</v>
      </c>
      <c r="AL96" t="s">
        <v>147</v>
      </c>
      <c r="AO96" t="s">
        <v>145</v>
      </c>
      <c r="AP96" t="s">
        <v>145</v>
      </c>
      <c r="AQ96" t="s">
        <v>145</v>
      </c>
      <c r="AR96" t="s">
        <v>145</v>
      </c>
      <c r="AS96" t="s">
        <v>145</v>
      </c>
      <c r="AT96" t="s">
        <v>145</v>
      </c>
      <c r="BB96">
        <v>0</v>
      </c>
    </row>
    <row r="97" spans="1:54" x14ac:dyDescent="0.25">
      <c r="A97">
        <v>321935</v>
      </c>
      <c r="B97" t="s">
        <v>215</v>
      </c>
      <c r="AA97" t="s">
        <v>148</v>
      </c>
      <c r="AG97" t="s">
        <v>147</v>
      </c>
      <c r="AH97" t="s">
        <v>148</v>
      </c>
      <c r="AM97" t="s">
        <v>148</v>
      </c>
      <c r="AO97" t="s">
        <v>145</v>
      </c>
      <c r="AP97" t="s">
        <v>145</v>
      </c>
      <c r="AQ97" t="s">
        <v>145</v>
      </c>
      <c r="AR97" t="s">
        <v>145</v>
      </c>
      <c r="AS97" t="s">
        <v>145</v>
      </c>
      <c r="AT97" t="s">
        <v>145</v>
      </c>
      <c r="BB97">
        <v>0</v>
      </c>
    </row>
    <row r="98" spans="1:54" x14ac:dyDescent="0.25">
      <c r="A98">
        <v>324255</v>
      </c>
      <c r="B98" t="s">
        <v>215</v>
      </c>
      <c r="G98" t="s">
        <v>147</v>
      </c>
      <c r="X98" t="s">
        <v>148</v>
      </c>
      <c r="AG98" t="s">
        <v>147</v>
      </c>
      <c r="AI98" t="s">
        <v>145</v>
      </c>
      <c r="AO98" t="s">
        <v>145</v>
      </c>
      <c r="AP98" t="s">
        <v>145</v>
      </c>
      <c r="AQ98" t="s">
        <v>145</v>
      </c>
      <c r="AR98" t="s">
        <v>145</v>
      </c>
      <c r="AS98" t="s">
        <v>145</v>
      </c>
      <c r="AT98" t="s">
        <v>145</v>
      </c>
      <c r="BB98">
        <v>0</v>
      </c>
    </row>
    <row r="99" spans="1:54" x14ac:dyDescent="0.25">
      <c r="A99">
        <v>326037</v>
      </c>
      <c r="B99" t="s">
        <v>215</v>
      </c>
      <c r="N99" t="s">
        <v>147</v>
      </c>
      <c r="AH99" t="s">
        <v>148</v>
      </c>
      <c r="AM99" t="s">
        <v>145</v>
      </c>
      <c r="AO99" t="s">
        <v>145</v>
      </c>
      <c r="AP99" t="s">
        <v>145</v>
      </c>
      <c r="AQ99" t="s">
        <v>145</v>
      </c>
      <c r="AR99" t="s">
        <v>145</v>
      </c>
      <c r="AS99" t="s">
        <v>145</v>
      </c>
      <c r="AT99" t="s">
        <v>145</v>
      </c>
      <c r="BB99">
        <v>0</v>
      </c>
    </row>
    <row r="100" spans="1:54" x14ac:dyDescent="0.25">
      <c r="A100">
        <v>326289</v>
      </c>
      <c r="B100" t="s">
        <v>215</v>
      </c>
      <c r="W100" t="s">
        <v>148</v>
      </c>
      <c r="AC100" t="s">
        <v>148</v>
      </c>
      <c r="AG100" t="s">
        <v>148</v>
      </c>
      <c r="AM100" t="s">
        <v>148</v>
      </c>
      <c r="AO100" t="s">
        <v>145</v>
      </c>
      <c r="AP100" t="s">
        <v>145</v>
      </c>
      <c r="AQ100" t="s">
        <v>145</v>
      </c>
      <c r="AR100" t="s">
        <v>145</v>
      </c>
      <c r="AS100" t="s">
        <v>145</v>
      </c>
      <c r="AT100" t="s">
        <v>145</v>
      </c>
      <c r="BB100">
        <v>0</v>
      </c>
    </row>
    <row r="101" spans="1:54" x14ac:dyDescent="0.25">
      <c r="A101">
        <v>327180</v>
      </c>
      <c r="B101" t="s">
        <v>215</v>
      </c>
      <c r="X101" t="s">
        <v>148</v>
      </c>
      <c r="AJ101" t="s">
        <v>148</v>
      </c>
      <c r="AM101" t="s">
        <v>148</v>
      </c>
      <c r="AO101" t="s">
        <v>145</v>
      </c>
      <c r="AP101" t="s">
        <v>145</v>
      </c>
      <c r="AQ101" t="s">
        <v>145</v>
      </c>
      <c r="AR101" t="s">
        <v>145</v>
      </c>
      <c r="AS101" t="s">
        <v>145</v>
      </c>
      <c r="AT101" t="s">
        <v>145</v>
      </c>
      <c r="BB101">
        <v>0</v>
      </c>
    </row>
    <row r="102" spans="1:54" x14ac:dyDescent="0.25">
      <c r="A102">
        <v>327408</v>
      </c>
      <c r="B102" t="s">
        <v>215</v>
      </c>
      <c r="N102" t="s">
        <v>148</v>
      </c>
      <c r="V102" t="s">
        <v>148</v>
      </c>
      <c r="AA102" t="s">
        <v>148</v>
      </c>
      <c r="AO102" t="s">
        <v>145</v>
      </c>
      <c r="AP102" t="s">
        <v>145</v>
      </c>
      <c r="AQ102" t="s">
        <v>145</v>
      </c>
      <c r="AR102" t="s">
        <v>145</v>
      </c>
      <c r="AS102" t="s">
        <v>145</v>
      </c>
      <c r="AT102" t="s">
        <v>145</v>
      </c>
      <c r="BB102">
        <v>0</v>
      </c>
    </row>
    <row r="103" spans="1:54" x14ac:dyDescent="0.25">
      <c r="A103">
        <v>327959</v>
      </c>
      <c r="B103" t="s">
        <v>215</v>
      </c>
      <c r="AC103" t="s">
        <v>148</v>
      </c>
      <c r="AG103" t="s">
        <v>148</v>
      </c>
      <c r="AJ103" t="s">
        <v>148</v>
      </c>
      <c r="AM103" t="s">
        <v>148</v>
      </c>
      <c r="AO103" t="s">
        <v>145</v>
      </c>
      <c r="AP103" t="s">
        <v>145</v>
      </c>
      <c r="AQ103" t="s">
        <v>145</v>
      </c>
      <c r="AR103" t="s">
        <v>145</v>
      </c>
      <c r="AS103" t="s">
        <v>145</v>
      </c>
      <c r="AT103" t="s">
        <v>145</v>
      </c>
      <c r="BB103">
        <v>0</v>
      </c>
    </row>
    <row r="104" spans="1:54" x14ac:dyDescent="0.25">
      <c r="A104">
        <v>328575</v>
      </c>
      <c r="B104" t="s">
        <v>215</v>
      </c>
      <c r="Q104" t="s">
        <v>147</v>
      </c>
      <c r="R104" t="s">
        <v>148</v>
      </c>
      <c r="AF104" t="s">
        <v>147</v>
      </c>
      <c r="AL104" t="s">
        <v>147</v>
      </c>
      <c r="AO104" t="s">
        <v>145</v>
      </c>
      <c r="AP104" t="s">
        <v>145</v>
      </c>
      <c r="AQ104" t="s">
        <v>145</v>
      </c>
      <c r="AR104" t="s">
        <v>145</v>
      </c>
      <c r="AS104" t="s">
        <v>145</v>
      </c>
      <c r="AT104" t="s">
        <v>145</v>
      </c>
      <c r="BB104">
        <v>0</v>
      </c>
    </row>
    <row r="105" spans="1:54" x14ac:dyDescent="0.25">
      <c r="A105">
        <v>329039</v>
      </c>
      <c r="B105" t="s">
        <v>215</v>
      </c>
      <c r="M105" t="s">
        <v>148</v>
      </c>
      <c r="AM105" t="s">
        <v>148</v>
      </c>
      <c r="AO105" t="s">
        <v>145</v>
      </c>
      <c r="AP105" t="s">
        <v>145</v>
      </c>
      <c r="AQ105" t="s">
        <v>145</v>
      </c>
      <c r="AR105" t="s">
        <v>145</v>
      </c>
      <c r="AS105" t="s">
        <v>145</v>
      </c>
      <c r="AT105" t="s">
        <v>145</v>
      </c>
      <c r="BB105">
        <v>0</v>
      </c>
    </row>
    <row r="106" spans="1:54" x14ac:dyDescent="0.25">
      <c r="A106">
        <v>329409</v>
      </c>
      <c r="B106" t="s">
        <v>215</v>
      </c>
      <c r="W106" t="s">
        <v>148</v>
      </c>
      <c r="AG106" t="s">
        <v>148</v>
      </c>
      <c r="AJ106" t="s">
        <v>148</v>
      </c>
      <c r="AO106" t="s">
        <v>145</v>
      </c>
      <c r="AP106" t="s">
        <v>145</v>
      </c>
      <c r="AQ106" t="s">
        <v>145</v>
      </c>
      <c r="AR106" t="s">
        <v>145</v>
      </c>
      <c r="AS106" t="s">
        <v>145</v>
      </c>
      <c r="AT106" t="s">
        <v>145</v>
      </c>
      <c r="BB106">
        <v>0</v>
      </c>
    </row>
    <row r="107" spans="1:54" x14ac:dyDescent="0.25">
      <c r="A107">
        <v>329714</v>
      </c>
      <c r="B107" t="s">
        <v>215</v>
      </c>
      <c r="AC107" t="s">
        <v>148</v>
      </c>
      <c r="AG107" t="s">
        <v>147</v>
      </c>
      <c r="AH107" t="s">
        <v>148</v>
      </c>
      <c r="AL107" t="s">
        <v>147</v>
      </c>
      <c r="AO107" t="s">
        <v>145</v>
      </c>
      <c r="AP107" t="s">
        <v>145</v>
      </c>
      <c r="AQ107" t="s">
        <v>145</v>
      </c>
      <c r="AR107" t="s">
        <v>145</v>
      </c>
      <c r="AS107" t="s">
        <v>145</v>
      </c>
      <c r="AT107" t="s">
        <v>145</v>
      </c>
      <c r="BB107">
        <v>0</v>
      </c>
    </row>
    <row r="108" spans="1:54" x14ac:dyDescent="0.25">
      <c r="A108">
        <v>329773</v>
      </c>
      <c r="B108" t="s">
        <v>215</v>
      </c>
      <c r="AE108" t="s">
        <v>148</v>
      </c>
      <c r="AJ108" t="s">
        <v>148</v>
      </c>
      <c r="AM108" t="s">
        <v>148</v>
      </c>
      <c r="AO108" t="s">
        <v>145</v>
      </c>
      <c r="AP108" t="s">
        <v>145</v>
      </c>
      <c r="AQ108" t="s">
        <v>145</v>
      </c>
      <c r="AR108" t="s">
        <v>145</v>
      </c>
      <c r="AS108" t="s">
        <v>145</v>
      </c>
      <c r="AT108" t="s">
        <v>145</v>
      </c>
      <c r="BB108">
        <v>0</v>
      </c>
    </row>
    <row r="109" spans="1:54" x14ac:dyDescent="0.25">
      <c r="A109">
        <v>330411</v>
      </c>
      <c r="B109" t="s">
        <v>215</v>
      </c>
      <c r="V109" t="s">
        <v>148</v>
      </c>
      <c r="AH109" t="s">
        <v>148</v>
      </c>
      <c r="AK109" t="s">
        <v>148</v>
      </c>
      <c r="AO109" t="s">
        <v>145</v>
      </c>
      <c r="AP109" t="s">
        <v>145</v>
      </c>
      <c r="AQ109" t="s">
        <v>145</v>
      </c>
      <c r="AR109" t="s">
        <v>145</v>
      </c>
      <c r="AS109" t="s">
        <v>145</v>
      </c>
      <c r="AT109" t="s">
        <v>145</v>
      </c>
      <c r="BB109">
        <v>0</v>
      </c>
    </row>
    <row r="110" spans="1:54" x14ac:dyDescent="0.25">
      <c r="A110">
        <v>331141</v>
      </c>
      <c r="B110" t="s">
        <v>215</v>
      </c>
      <c r="AC110" t="s">
        <v>147</v>
      </c>
      <c r="AG110" t="s">
        <v>147</v>
      </c>
      <c r="AK110" t="s">
        <v>148</v>
      </c>
      <c r="AM110" t="s">
        <v>145</v>
      </c>
      <c r="AO110" t="s">
        <v>145</v>
      </c>
      <c r="AP110" t="s">
        <v>145</v>
      </c>
      <c r="AQ110" t="s">
        <v>145</v>
      </c>
      <c r="AR110" t="s">
        <v>145</v>
      </c>
      <c r="AS110" t="s">
        <v>145</v>
      </c>
      <c r="AT110" t="s">
        <v>145</v>
      </c>
      <c r="BB110">
        <v>0</v>
      </c>
    </row>
    <row r="111" spans="1:54" x14ac:dyDescent="0.25">
      <c r="A111">
        <v>331633</v>
      </c>
      <c r="B111" t="s">
        <v>215</v>
      </c>
      <c r="I111" t="s">
        <v>148</v>
      </c>
      <c r="AM111" t="s">
        <v>148</v>
      </c>
      <c r="AO111" t="s">
        <v>145</v>
      </c>
      <c r="AP111" t="s">
        <v>145</v>
      </c>
      <c r="AQ111" t="s">
        <v>145</v>
      </c>
      <c r="AR111" t="s">
        <v>145</v>
      </c>
      <c r="AS111" t="s">
        <v>145</v>
      </c>
      <c r="AT111" t="s">
        <v>145</v>
      </c>
      <c r="BB111">
        <v>0</v>
      </c>
    </row>
    <row r="112" spans="1:54" x14ac:dyDescent="0.25">
      <c r="A112">
        <v>331720</v>
      </c>
      <c r="B112" t="s">
        <v>215</v>
      </c>
      <c r="V112" t="s">
        <v>148</v>
      </c>
      <c r="AM112" t="s">
        <v>148</v>
      </c>
      <c r="AO112" t="s">
        <v>145</v>
      </c>
      <c r="AP112" t="s">
        <v>145</v>
      </c>
      <c r="AQ112" t="s">
        <v>145</v>
      </c>
      <c r="AR112" t="s">
        <v>145</v>
      </c>
      <c r="AS112" t="s">
        <v>145</v>
      </c>
      <c r="AT112" t="s">
        <v>145</v>
      </c>
      <c r="BB112">
        <v>0</v>
      </c>
    </row>
    <row r="113" spans="1:54" x14ac:dyDescent="0.25">
      <c r="A113">
        <v>332070</v>
      </c>
      <c r="B113" t="s">
        <v>215</v>
      </c>
      <c r="N113" t="s">
        <v>148</v>
      </c>
      <c r="AC113" t="s">
        <v>145</v>
      </c>
      <c r="AG113" t="s">
        <v>145</v>
      </c>
      <c r="AM113" t="s">
        <v>145</v>
      </c>
      <c r="AO113" t="s">
        <v>145</v>
      </c>
      <c r="AP113" t="s">
        <v>145</v>
      </c>
      <c r="AQ113" t="s">
        <v>145</v>
      </c>
      <c r="AR113" t="s">
        <v>145</v>
      </c>
      <c r="AS113" t="s">
        <v>145</v>
      </c>
      <c r="AT113" t="s">
        <v>145</v>
      </c>
      <c r="BB113">
        <v>0</v>
      </c>
    </row>
    <row r="114" spans="1:54" x14ac:dyDescent="0.25">
      <c r="A114">
        <v>332206</v>
      </c>
      <c r="B114" t="s">
        <v>215</v>
      </c>
      <c r="AG114" t="s">
        <v>148</v>
      </c>
      <c r="AO114" t="s">
        <v>145</v>
      </c>
      <c r="AP114" t="s">
        <v>145</v>
      </c>
      <c r="AQ114" t="s">
        <v>145</v>
      </c>
      <c r="AR114" t="s">
        <v>145</v>
      </c>
      <c r="AS114" t="s">
        <v>145</v>
      </c>
      <c r="AT114" t="s">
        <v>145</v>
      </c>
      <c r="BB114">
        <v>0</v>
      </c>
    </row>
    <row r="115" spans="1:54" x14ac:dyDescent="0.25">
      <c r="A115">
        <v>332816</v>
      </c>
      <c r="B115" t="s">
        <v>215</v>
      </c>
      <c r="AG115" t="s">
        <v>148</v>
      </c>
      <c r="AO115" t="s">
        <v>145</v>
      </c>
      <c r="AP115" t="s">
        <v>145</v>
      </c>
      <c r="AQ115" t="s">
        <v>145</v>
      </c>
      <c r="AR115" t="s">
        <v>145</v>
      </c>
      <c r="AS115" t="s">
        <v>145</v>
      </c>
      <c r="AT115" t="s">
        <v>145</v>
      </c>
      <c r="BB115">
        <v>0</v>
      </c>
    </row>
    <row r="116" spans="1:54" x14ac:dyDescent="0.25">
      <c r="A116">
        <v>332880</v>
      </c>
      <c r="B116" t="s">
        <v>215</v>
      </c>
      <c r="AG116" t="s">
        <v>147</v>
      </c>
      <c r="AM116" t="s">
        <v>147</v>
      </c>
      <c r="AO116" t="s">
        <v>145</v>
      </c>
      <c r="AP116" t="s">
        <v>145</v>
      </c>
      <c r="AQ116" t="s">
        <v>145</v>
      </c>
      <c r="AR116" t="s">
        <v>145</v>
      </c>
      <c r="AS116" t="s">
        <v>145</v>
      </c>
      <c r="AT116" t="s">
        <v>145</v>
      </c>
      <c r="BB116">
        <v>0</v>
      </c>
    </row>
    <row r="117" spans="1:54" x14ac:dyDescent="0.25">
      <c r="A117">
        <v>333067</v>
      </c>
      <c r="B117" t="s">
        <v>215</v>
      </c>
      <c r="AI117" t="s">
        <v>147</v>
      </c>
      <c r="AL117" t="s">
        <v>147</v>
      </c>
      <c r="AO117" t="s">
        <v>145</v>
      </c>
      <c r="AP117" t="s">
        <v>145</v>
      </c>
      <c r="AQ117" t="s">
        <v>145</v>
      </c>
      <c r="AR117" t="s">
        <v>145</v>
      </c>
      <c r="AS117" t="s">
        <v>145</v>
      </c>
      <c r="AT117" t="s">
        <v>145</v>
      </c>
      <c r="BB117">
        <v>0</v>
      </c>
    </row>
    <row r="118" spans="1:54" x14ac:dyDescent="0.25">
      <c r="A118">
        <v>333196</v>
      </c>
      <c r="B118" t="s">
        <v>215</v>
      </c>
      <c r="AC118" t="s">
        <v>148</v>
      </c>
      <c r="AG118" t="s">
        <v>145</v>
      </c>
      <c r="AH118" t="s">
        <v>147</v>
      </c>
      <c r="AO118" t="s">
        <v>145</v>
      </c>
      <c r="AP118" t="s">
        <v>145</v>
      </c>
      <c r="AQ118" t="s">
        <v>145</v>
      </c>
      <c r="AR118" t="s">
        <v>145</v>
      </c>
      <c r="AS118" t="s">
        <v>145</v>
      </c>
      <c r="AT118" t="s">
        <v>145</v>
      </c>
      <c r="BB118">
        <v>0</v>
      </c>
    </row>
    <row r="119" spans="1:54" x14ac:dyDescent="0.25">
      <c r="A119">
        <v>333203</v>
      </c>
      <c r="B119" t="s">
        <v>215</v>
      </c>
      <c r="AO119" t="s">
        <v>145</v>
      </c>
      <c r="AP119" t="s">
        <v>145</v>
      </c>
      <c r="AQ119" t="s">
        <v>145</v>
      </c>
      <c r="AR119" t="s">
        <v>145</v>
      </c>
      <c r="AS119" t="s">
        <v>145</v>
      </c>
      <c r="AT119" t="s">
        <v>145</v>
      </c>
      <c r="BB119">
        <v>0</v>
      </c>
    </row>
    <row r="120" spans="1:54" x14ac:dyDescent="0.25">
      <c r="A120">
        <v>333455</v>
      </c>
      <c r="B120" t="s">
        <v>215</v>
      </c>
      <c r="AC120" t="s">
        <v>148</v>
      </c>
      <c r="AG120" t="s">
        <v>147</v>
      </c>
      <c r="AH120" t="s">
        <v>147</v>
      </c>
      <c r="AO120" t="s">
        <v>145</v>
      </c>
      <c r="AP120" t="s">
        <v>145</v>
      </c>
      <c r="AQ120" t="s">
        <v>145</v>
      </c>
      <c r="AR120" t="s">
        <v>145</v>
      </c>
      <c r="AS120" t="s">
        <v>145</v>
      </c>
      <c r="AT120" t="s">
        <v>145</v>
      </c>
      <c r="BB120">
        <v>0</v>
      </c>
    </row>
    <row r="121" spans="1:54" x14ac:dyDescent="0.25">
      <c r="A121">
        <v>333463</v>
      </c>
      <c r="B121" t="s">
        <v>215</v>
      </c>
      <c r="W121" t="s">
        <v>148</v>
      </c>
      <c r="AG121" t="s">
        <v>145</v>
      </c>
      <c r="AM121" t="s">
        <v>147</v>
      </c>
      <c r="AO121" t="s">
        <v>145</v>
      </c>
      <c r="AP121" t="s">
        <v>145</v>
      </c>
      <c r="AQ121" t="s">
        <v>145</v>
      </c>
      <c r="AR121" t="s">
        <v>145</v>
      </c>
      <c r="AS121" t="s">
        <v>145</v>
      </c>
      <c r="AT121" t="s">
        <v>145</v>
      </c>
      <c r="BB121">
        <v>0</v>
      </c>
    </row>
    <row r="122" spans="1:54" x14ac:dyDescent="0.25">
      <c r="A122">
        <v>333796</v>
      </c>
      <c r="B122" t="s">
        <v>215</v>
      </c>
      <c r="AG122" t="s">
        <v>148</v>
      </c>
      <c r="AI122" t="s">
        <v>148</v>
      </c>
      <c r="AO122" t="s">
        <v>145</v>
      </c>
      <c r="AP122" t="s">
        <v>145</v>
      </c>
      <c r="AQ122" t="s">
        <v>145</v>
      </c>
      <c r="AR122" t="s">
        <v>145</v>
      </c>
      <c r="AS122" t="s">
        <v>145</v>
      </c>
      <c r="AT122" t="s">
        <v>145</v>
      </c>
      <c r="BB122">
        <v>0</v>
      </c>
    </row>
    <row r="123" spans="1:54" x14ac:dyDescent="0.25">
      <c r="A123">
        <v>333897</v>
      </c>
      <c r="B123" t="s">
        <v>215</v>
      </c>
      <c r="W123" t="s">
        <v>148</v>
      </c>
      <c r="AG123" t="s">
        <v>147</v>
      </c>
      <c r="AM123" t="s">
        <v>148</v>
      </c>
      <c r="AO123" t="s">
        <v>145</v>
      </c>
      <c r="AP123" t="s">
        <v>145</v>
      </c>
      <c r="AQ123" t="s">
        <v>145</v>
      </c>
      <c r="AR123" t="s">
        <v>145</v>
      </c>
      <c r="AS123" t="s">
        <v>145</v>
      </c>
      <c r="AT123" t="s">
        <v>145</v>
      </c>
      <c r="BB123">
        <v>0</v>
      </c>
    </row>
    <row r="124" spans="1:54" x14ac:dyDescent="0.25">
      <c r="A124">
        <v>334012</v>
      </c>
      <c r="B124" t="s">
        <v>215</v>
      </c>
      <c r="AM124" t="s">
        <v>147</v>
      </c>
      <c r="AO124" t="s">
        <v>145</v>
      </c>
      <c r="AP124" t="s">
        <v>145</v>
      </c>
      <c r="AQ124" t="s">
        <v>145</v>
      </c>
      <c r="AR124" t="s">
        <v>145</v>
      </c>
      <c r="AS124" t="s">
        <v>145</v>
      </c>
      <c r="AT124" t="s">
        <v>145</v>
      </c>
      <c r="BB124">
        <v>0</v>
      </c>
    </row>
    <row r="125" spans="1:54" x14ac:dyDescent="0.25">
      <c r="A125">
        <v>334372</v>
      </c>
      <c r="B125" t="s">
        <v>215</v>
      </c>
      <c r="V125" t="s">
        <v>147</v>
      </c>
      <c r="AO125" t="s">
        <v>145</v>
      </c>
      <c r="AP125" t="s">
        <v>145</v>
      </c>
      <c r="AQ125" t="s">
        <v>145</v>
      </c>
      <c r="AR125" t="s">
        <v>145</v>
      </c>
      <c r="AS125" t="s">
        <v>145</v>
      </c>
      <c r="AT125" t="s">
        <v>145</v>
      </c>
      <c r="BB125">
        <v>0</v>
      </c>
    </row>
    <row r="126" spans="1:54" x14ac:dyDescent="0.25">
      <c r="A126">
        <v>334425</v>
      </c>
      <c r="B126" t="s">
        <v>215</v>
      </c>
      <c r="AC126" t="s">
        <v>148</v>
      </c>
      <c r="AG126" t="s">
        <v>148</v>
      </c>
      <c r="AI126" t="s">
        <v>148</v>
      </c>
      <c r="AK126" t="s">
        <v>148</v>
      </c>
      <c r="AO126" t="s">
        <v>145</v>
      </c>
      <c r="AP126" t="s">
        <v>145</v>
      </c>
      <c r="AQ126" t="s">
        <v>145</v>
      </c>
      <c r="AR126" t="s">
        <v>145</v>
      </c>
      <c r="AS126" t="s">
        <v>145</v>
      </c>
      <c r="AT126" t="s">
        <v>145</v>
      </c>
      <c r="BB126">
        <v>0</v>
      </c>
    </row>
    <row r="127" spans="1:54" x14ac:dyDescent="0.25">
      <c r="A127">
        <v>334803</v>
      </c>
      <c r="B127" t="s">
        <v>215</v>
      </c>
      <c r="AI127" t="s">
        <v>148</v>
      </c>
      <c r="AO127" t="s">
        <v>145</v>
      </c>
      <c r="AP127" t="s">
        <v>145</v>
      </c>
      <c r="AQ127" t="s">
        <v>145</v>
      </c>
      <c r="AR127" t="s">
        <v>145</v>
      </c>
      <c r="AS127" t="s">
        <v>145</v>
      </c>
      <c r="AT127" t="s">
        <v>145</v>
      </c>
      <c r="BB127">
        <v>0</v>
      </c>
    </row>
    <row r="128" spans="1:54" x14ac:dyDescent="0.25">
      <c r="A128">
        <v>334990</v>
      </c>
      <c r="B128" t="s">
        <v>215</v>
      </c>
      <c r="Z128" t="s">
        <v>148</v>
      </c>
      <c r="AC128" t="s">
        <v>148</v>
      </c>
      <c r="AE128" t="s">
        <v>148</v>
      </c>
      <c r="AG128" t="s">
        <v>148</v>
      </c>
      <c r="AO128" t="s">
        <v>145</v>
      </c>
      <c r="AP128" t="s">
        <v>145</v>
      </c>
      <c r="AQ128" t="s">
        <v>145</v>
      </c>
      <c r="AR128" t="s">
        <v>145</v>
      </c>
      <c r="AS128" t="s">
        <v>145</v>
      </c>
      <c r="AT128" t="s">
        <v>145</v>
      </c>
      <c r="BB128">
        <v>0</v>
      </c>
    </row>
    <row r="129" spans="1:54" x14ac:dyDescent="0.25">
      <c r="A129">
        <v>335324</v>
      </c>
      <c r="B129" t="s">
        <v>215</v>
      </c>
      <c r="AH129" t="s">
        <v>145</v>
      </c>
      <c r="AI129" t="s">
        <v>145</v>
      </c>
      <c r="AJ129" t="s">
        <v>145</v>
      </c>
      <c r="AL129" t="s">
        <v>145</v>
      </c>
      <c r="AO129" t="s">
        <v>145</v>
      </c>
      <c r="AP129" t="s">
        <v>145</v>
      </c>
      <c r="AQ129" t="s">
        <v>145</v>
      </c>
      <c r="AR129" t="s">
        <v>145</v>
      </c>
      <c r="AS129" t="s">
        <v>145</v>
      </c>
      <c r="AT129" t="s">
        <v>145</v>
      </c>
      <c r="BB129">
        <v>0</v>
      </c>
    </row>
    <row r="130" spans="1:54" x14ac:dyDescent="0.25">
      <c r="A130">
        <v>335350</v>
      </c>
      <c r="B130" t="s">
        <v>215</v>
      </c>
      <c r="AL130" t="s">
        <v>147</v>
      </c>
      <c r="AO130" t="s">
        <v>145</v>
      </c>
      <c r="AP130" t="s">
        <v>145</v>
      </c>
      <c r="AQ130" t="s">
        <v>145</v>
      </c>
      <c r="AR130" t="s">
        <v>145</v>
      </c>
      <c r="AS130" t="s">
        <v>145</v>
      </c>
      <c r="AT130" t="s">
        <v>145</v>
      </c>
      <c r="BB130">
        <v>0</v>
      </c>
    </row>
    <row r="131" spans="1:54" x14ac:dyDescent="0.25">
      <c r="A131">
        <v>335390</v>
      </c>
      <c r="B131" t="s">
        <v>215</v>
      </c>
      <c r="AH131" t="s">
        <v>147</v>
      </c>
      <c r="AK131" t="s">
        <v>147</v>
      </c>
      <c r="AO131" t="s">
        <v>145</v>
      </c>
      <c r="AP131" t="s">
        <v>145</v>
      </c>
      <c r="AQ131" t="s">
        <v>145</v>
      </c>
      <c r="AR131" t="s">
        <v>145</v>
      </c>
      <c r="AS131" t="s">
        <v>145</v>
      </c>
      <c r="AT131" t="s">
        <v>145</v>
      </c>
      <c r="BB131">
        <v>0</v>
      </c>
    </row>
    <row r="132" spans="1:54" x14ac:dyDescent="0.25">
      <c r="A132">
        <v>335465</v>
      </c>
      <c r="B132" t="s">
        <v>215</v>
      </c>
      <c r="X132" t="s">
        <v>145</v>
      </c>
      <c r="AC132" t="s">
        <v>147</v>
      </c>
      <c r="AG132" t="s">
        <v>148</v>
      </c>
      <c r="AH132" t="s">
        <v>145</v>
      </c>
      <c r="AO132" t="s">
        <v>145</v>
      </c>
      <c r="AP132" t="s">
        <v>145</v>
      </c>
      <c r="AQ132" t="s">
        <v>145</v>
      </c>
      <c r="AR132" t="s">
        <v>145</v>
      </c>
      <c r="AS132" t="s">
        <v>145</v>
      </c>
      <c r="AT132" t="s">
        <v>145</v>
      </c>
      <c r="BB132">
        <v>0</v>
      </c>
    </row>
    <row r="133" spans="1:54" x14ac:dyDescent="0.25">
      <c r="A133">
        <v>335531</v>
      </c>
      <c r="B133" t="s">
        <v>215</v>
      </c>
      <c r="AG133" t="s">
        <v>145</v>
      </c>
      <c r="AH133" t="s">
        <v>145</v>
      </c>
      <c r="AO133" t="s">
        <v>145</v>
      </c>
      <c r="AP133" t="s">
        <v>145</v>
      </c>
      <c r="AQ133" t="s">
        <v>145</v>
      </c>
      <c r="AR133" t="s">
        <v>145</v>
      </c>
      <c r="AS133" t="s">
        <v>145</v>
      </c>
      <c r="AT133" t="s">
        <v>145</v>
      </c>
      <c r="BB133">
        <v>0</v>
      </c>
    </row>
    <row r="134" spans="1:54" x14ac:dyDescent="0.25">
      <c r="A134">
        <v>335589</v>
      </c>
      <c r="B134" t="s">
        <v>215</v>
      </c>
      <c r="W134" t="s">
        <v>147</v>
      </c>
      <c r="Y134" t="s">
        <v>148</v>
      </c>
      <c r="Z134" t="s">
        <v>145</v>
      </c>
      <c r="AG134" t="s">
        <v>148</v>
      </c>
      <c r="AO134" t="s">
        <v>145</v>
      </c>
      <c r="AP134" t="s">
        <v>145</v>
      </c>
      <c r="AQ134" t="s">
        <v>145</v>
      </c>
      <c r="AR134" t="s">
        <v>145</v>
      </c>
      <c r="AS134" t="s">
        <v>145</v>
      </c>
      <c r="AT134" t="s">
        <v>145</v>
      </c>
      <c r="BB134">
        <v>0</v>
      </c>
    </row>
    <row r="135" spans="1:54" x14ac:dyDescent="0.25">
      <c r="A135">
        <v>335635</v>
      </c>
      <c r="B135" t="s">
        <v>215</v>
      </c>
      <c r="V135" t="s">
        <v>148</v>
      </c>
      <c r="AG135" t="s">
        <v>148</v>
      </c>
      <c r="AH135" t="s">
        <v>148</v>
      </c>
      <c r="AM135" t="s">
        <v>148</v>
      </c>
      <c r="AO135" t="s">
        <v>145</v>
      </c>
      <c r="AP135" t="s">
        <v>145</v>
      </c>
      <c r="AQ135" t="s">
        <v>145</v>
      </c>
      <c r="AR135" t="s">
        <v>145</v>
      </c>
      <c r="AS135" t="s">
        <v>145</v>
      </c>
      <c r="AT135" t="s">
        <v>145</v>
      </c>
      <c r="BB135">
        <v>0</v>
      </c>
    </row>
    <row r="136" spans="1:54" x14ac:dyDescent="0.25">
      <c r="A136">
        <v>335689</v>
      </c>
      <c r="B136" t="s">
        <v>215</v>
      </c>
      <c r="AI136" t="s">
        <v>147</v>
      </c>
      <c r="AM136" t="s">
        <v>147</v>
      </c>
      <c r="AO136" t="s">
        <v>145</v>
      </c>
      <c r="AP136" t="s">
        <v>145</v>
      </c>
      <c r="AQ136" t="s">
        <v>145</v>
      </c>
      <c r="AR136" t="s">
        <v>145</v>
      </c>
      <c r="AS136" t="s">
        <v>145</v>
      </c>
      <c r="AT136" t="s">
        <v>145</v>
      </c>
      <c r="BB136">
        <v>0</v>
      </c>
    </row>
    <row r="137" spans="1:54" x14ac:dyDescent="0.25">
      <c r="A137">
        <v>335705</v>
      </c>
      <c r="B137" t="s">
        <v>215</v>
      </c>
      <c r="W137" t="s">
        <v>148</v>
      </c>
      <c r="AC137" t="s">
        <v>148</v>
      </c>
      <c r="AE137" t="s">
        <v>148</v>
      </c>
      <c r="AG137" t="s">
        <v>147</v>
      </c>
      <c r="AO137" t="s">
        <v>145</v>
      </c>
      <c r="AP137" t="s">
        <v>145</v>
      </c>
      <c r="AQ137" t="s">
        <v>145</v>
      </c>
      <c r="AR137" t="s">
        <v>145</v>
      </c>
      <c r="AS137" t="s">
        <v>145</v>
      </c>
      <c r="AT137" t="s">
        <v>145</v>
      </c>
      <c r="BB137">
        <v>0</v>
      </c>
    </row>
    <row r="138" spans="1:54" x14ac:dyDescent="0.25">
      <c r="A138">
        <v>335723</v>
      </c>
      <c r="B138" t="s">
        <v>215</v>
      </c>
      <c r="AF138" t="s">
        <v>145</v>
      </c>
      <c r="AG138" t="s">
        <v>147</v>
      </c>
      <c r="AM138" t="s">
        <v>147</v>
      </c>
      <c r="AO138" t="s">
        <v>145</v>
      </c>
      <c r="AP138" t="s">
        <v>145</v>
      </c>
      <c r="AQ138" t="s">
        <v>145</v>
      </c>
      <c r="AR138" t="s">
        <v>145</v>
      </c>
      <c r="AS138" t="s">
        <v>145</v>
      </c>
      <c r="AT138" t="s">
        <v>145</v>
      </c>
      <c r="BB138">
        <v>0</v>
      </c>
    </row>
    <row r="139" spans="1:54" x14ac:dyDescent="0.25">
      <c r="A139">
        <v>335798</v>
      </c>
      <c r="B139" t="s">
        <v>215</v>
      </c>
      <c r="AD139" t="s">
        <v>148</v>
      </c>
      <c r="AG139" t="s">
        <v>148</v>
      </c>
      <c r="AJ139" t="s">
        <v>147</v>
      </c>
      <c r="AK139" t="s">
        <v>148</v>
      </c>
      <c r="AO139" t="s">
        <v>145</v>
      </c>
      <c r="AP139" t="s">
        <v>145</v>
      </c>
      <c r="AQ139" t="s">
        <v>145</v>
      </c>
      <c r="AR139" t="s">
        <v>145</v>
      </c>
      <c r="AS139" t="s">
        <v>145</v>
      </c>
      <c r="AT139" t="s">
        <v>145</v>
      </c>
      <c r="BB139">
        <v>0</v>
      </c>
    </row>
    <row r="140" spans="1:54" x14ac:dyDescent="0.25">
      <c r="A140">
        <v>335819</v>
      </c>
      <c r="B140" t="s">
        <v>215</v>
      </c>
      <c r="AA140" t="s">
        <v>148</v>
      </c>
      <c r="AG140" t="s">
        <v>145</v>
      </c>
      <c r="AM140" t="s">
        <v>147</v>
      </c>
      <c r="AO140" t="s">
        <v>145</v>
      </c>
      <c r="AP140" t="s">
        <v>145</v>
      </c>
      <c r="AQ140" t="s">
        <v>145</v>
      </c>
      <c r="AR140" t="s">
        <v>145</v>
      </c>
      <c r="AS140" t="s">
        <v>145</v>
      </c>
      <c r="AT140" t="s">
        <v>145</v>
      </c>
      <c r="BB140">
        <v>0</v>
      </c>
    </row>
    <row r="141" spans="1:54" x14ac:dyDescent="0.25">
      <c r="A141">
        <v>335977</v>
      </c>
      <c r="B141" t="s">
        <v>215</v>
      </c>
      <c r="AG141" t="s">
        <v>148</v>
      </c>
      <c r="AJ141" t="s">
        <v>147</v>
      </c>
      <c r="AM141" t="s">
        <v>147</v>
      </c>
      <c r="AO141" t="s">
        <v>145</v>
      </c>
      <c r="AP141" t="s">
        <v>145</v>
      </c>
      <c r="AQ141" t="s">
        <v>145</v>
      </c>
      <c r="AR141" t="s">
        <v>145</v>
      </c>
      <c r="AS141" t="s">
        <v>145</v>
      </c>
      <c r="AT141" t="s">
        <v>145</v>
      </c>
      <c r="BB141">
        <v>0</v>
      </c>
    </row>
    <row r="142" spans="1:54" x14ac:dyDescent="0.25">
      <c r="A142">
        <v>335983</v>
      </c>
      <c r="B142" t="s">
        <v>215</v>
      </c>
      <c r="AG142" t="s">
        <v>145</v>
      </c>
      <c r="AI142" t="s">
        <v>148</v>
      </c>
      <c r="AL142" t="s">
        <v>145</v>
      </c>
      <c r="AO142" t="s">
        <v>145</v>
      </c>
      <c r="AP142" t="s">
        <v>145</v>
      </c>
      <c r="AQ142" t="s">
        <v>145</v>
      </c>
      <c r="AR142" t="s">
        <v>145</v>
      </c>
      <c r="AS142" t="s">
        <v>145</v>
      </c>
      <c r="AT142" t="s">
        <v>145</v>
      </c>
      <c r="BB142">
        <v>0</v>
      </c>
    </row>
    <row r="143" spans="1:54" x14ac:dyDescent="0.25">
      <c r="A143">
        <v>336036</v>
      </c>
      <c r="B143" t="s">
        <v>215</v>
      </c>
      <c r="AF143" t="s">
        <v>148</v>
      </c>
      <c r="AG143" t="s">
        <v>147</v>
      </c>
      <c r="AJ143" t="s">
        <v>148</v>
      </c>
      <c r="AO143" t="s">
        <v>145</v>
      </c>
      <c r="AP143" t="s">
        <v>145</v>
      </c>
      <c r="AQ143" t="s">
        <v>145</v>
      </c>
      <c r="AR143" t="s">
        <v>145</v>
      </c>
      <c r="AS143" t="s">
        <v>145</v>
      </c>
      <c r="AT143" t="s">
        <v>145</v>
      </c>
      <c r="BB143">
        <v>0</v>
      </c>
    </row>
    <row r="144" spans="1:54" x14ac:dyDescent="0.25">
      <c r="A144">
        <v>336101</v>
      </c>
      <c r="B144" t="s">
        <v>215</v>
      </c>
      <c r="AC144" t="s">
        <v>148</v>
      </c>
      <c r="AG144" t="s">
        <v>147</v>
      </c>
      <c r="AI144" t="s">
        <v>147</v>
      </c>
      <c r="AJ144" t="s">
        <v>147</v>
      </c>
      <c r="AO144" t="s">
        <v>145</v>
      </c>
      <c r="AP144" t="s">
        <v>145</v>
      </c>
      <c r="AQ144" t="s">
        <v>145</v>
      </c>
      <c r="AR144" t="s">
        <v>145</v>
      </c>
      <c r="AS144" t="s">
        <v>145</v>
      </c>
      <c r="AT144" t="s">
        <v>145</v>
      </c>
      <c r="BB144">
        <v>0</v>
      </c>
    </row>
    <row r="145" spans="1:54" x14ac:dyDescent="0.25">
      <c r="A145">
        <v>336136</v>
      </c>
      <c r="B145" t="s">
        <v>215</v>
      </c>
      <c r="Z145" t="s">
        <v>148</v>
      </c>
      <c r="AJ145" t="s">
        <v>148</v>
      </c>
      <c r="AM145" t="s">
        <v>148</v>
      </c>
      <c r="AO145" t="s">
        <v>145</v>
      </c>
      <c r="AP145" t="s">
        <v>145</v>
      </c>
      <c r="AQ145" t="s">
        <v>145</v>
      </c>
      <c r="AR145" t="s">
        <v>145</v>
      </c>
      <c r="AS145" t="s">
        <v>145</v>
      </c>
      <c r="AT145" t="s">
        <v>145</v>
      </c>
      <c r="BB145">
        <v>0</v>
      </c>
    </row>
    <row r="146" spans="1:54" x14ac:dyDescent="0.25">
      <c r="A146">
        <v>336311</v>
      </c>
      <c r="B146" t="s">
        <v>215</v>
      </c>
      <c r="AC146" t="s">
        <v>147</v>
      </c>
      <c r="AI146" t="s">
        <v>147</v>
      </c>
      <c r="AK146" t="s">
        <v>147</v>
      </c>
      <c r="AM146" t="s">
        <v>148</v>
      </c>
      <c r="AO146" t="s">
        <v>145</v>
      </c>
      <c r="AP146" t="s">
        <v>145</v>
      </c>
      <c r="AQ146" t="s">
        <v>145</v>
      </c>
      <c r="AR146" t="s">
        <v>145</v>
      </c>
      <c r="AS146" t="s">
        <v>145</v>
      </c>
      <c r="AT146" t="s">
        <v>145</v>
      </c>
      <c r="BB146">
        <v>0</v>
      </c>
    </row>
    <row r="147" spans="1:54" x14ac:dyDescent="0.25">
      <c r="A147">
        <v>336555</v>
      </c>
      <c r="B147" t="s">
        <v>215</v>
      </c>
      <c r="AG147" t="s">
        <v>145</v>
      </c>
      <c r="AH147" t="s">
        <v>147</v>
      </c>
      <c r="AL147" t="s">
        <v>145</v>
      </c>
      <c r="AO147" t="s">
        <v>145</v>
      </c>
      <c r="AP147" t="s">
        <v>145</v>
      </c>
      <c r="AQ147" t="s">
        <v>145</v>
      </c>
      <c r="AR147" t="s">
        <v>145</v>
      </c>
      <c r="AS147" t="s">
        <v>145</v>
      </c>
      <c r="AT147" t="s">
        <v>145</v>
      </c>
      <c r="BB147">
        <v>0</v>
      </c>
    </row>
    <row r="148" spans="1:54" x14ac:dyDescent="0.25">
      <c r="A148">
        <v>336606</v>
      </c>
      <c r="B148" t="s">
        <v>215</v>
      </c>
      <c r="AC148" t="s">
        <v>148</v>
      </c>
      <c r="AG148" t="s">
        <v>147</v>
      </c>
      <c r="AJ148" t="s">
        <v>148</v>
      </c>
      <c r="AO148" t="s">
        <v>145</v>
      </c>
      <c r="AP148" t="s">
        <v>145</v>
      </c>
      <c r="AQ148" t="s">
        <v>145</v>
      </c>
      <c r="AR148" t="s">
        <v>145</v>
      </c>
      <c r="AS148" t="s">
        <v>145</v>
      </c>
      <c r="AT148" t="s">
        <v>145</v>
      </c>
      <c r="BB148">
        <v>0</v>
      </c>
    </row>
    <row r="149" spans="1:54" x14ac:dyDescent="0.25">
      <c r="A149">
        <v>336681</v>
      </c>
      <c r="B149" t="s">
        <v>215</v>
      </c>
      <c r="AF149" t="s">
        <v>147</v>
      </c>
      <c r="AG149" t="s">
        <v>145</v>
      </c>
      <c r="AJ149" t="s">
        <v>147</v>
      </c>
      <c r="AL149" t="s">
        <v>147</v>
      </c>
      <c r="AO149" t="s">
        <v>145</v>
      </c>
      <c r="AP149" t="s">
        <v>145</v>
      </c>
      <c r="AQ149" t="s">
        <v>145</v>
      </c>
      <c r="AR149" t="s">
        <v>145</v>
      </c>
      <c r="AS149" t="s">
        <v>145</v>
      </c>
      <c r="AT149" t="s">
        <v>145</v>
      </c>
      <c r="BB149">
        <v>0</v>
      </c>
    </row>
    <row r="150" spans="1:54" x14ac:dyDescent="0.25">
      <c r="A150">
        <v>336686</v>
      </c>
      <c r="B150" t="s">
        <v>215</v>
      </c>
      <c r="AA150" t="s">
        <v>148</v>
      </c>
      <c r="AC150" t="s">
        <v>148</v>
      </c>
      <c r="AG150" t="s">
        <v>148</v>
      </c>
      <c r="AJ150" t="s">
        <v>148</v>
      </c>
      <c r="AO150" t="s">
        <v>145</v>
      </c>
      <c r="AP150" t="s">
        <v>145</v>
      </c>
      <c r="AQ150" t="s">
        <v>145</v>
      </c>
      <c r="AR150" t="s">
        <v>145</v>
      </c>
      <c r="AS150" t="s">
        <v>145</v>
      </c>
      <c r="AT150" t="s">
        <v>145</v>
      </c>
      <c r="BB150">
        <v>0</v>
      </c>
    </row>
    <row r="151" spans="1:54" x14ac:dyDescent="0.25">
      <c r="A151">
        <v>336774</v>
      </c>
      <c r="B151" t="s">
        <v>215</v>
      </c>
      <c r="AA151" t="s">
        <v>148</v>
      </c>
      <c r="AI151" t="s">
        <v>147</v>
      </c>
      <c r="AM151" t="s">
        <v>147</v>
      </c>
      <c r="AO151" t="s">
        <v>145</v>
      </c>
      <c r="AP151" t="s">
        <v>145</v>
      </c>
      <c r="AQ151" t="s">
        <v>145</v>
      </c>
      <c r="AR151" t="s">
        <v>145</v>
      </c>
      <c r="AS151" t="s">
        <v>145</v>
      </c>
      <c r="AT151" t="s">
        <v>145</v>
      </c>
      <c r="BB151">
        <v>0</v>
      </c>
    </row>
    <row r="152" spans="1:54" x14ac:dyDescent="0.25">
      <c r="A152">
        <v>336837</v>
      </c>
      <c r="B152" t="s">
        <v>215</v>
      </c>
      <c r="AC152" t="s">
        <v>148</v>
      </c>
      <c r="AD152" t="s">
        <v>148</v>
      </c>
      <c r="AG152" t="s">
        <v>148</v>
      </c>
      <c r="AI152" t="s">
        <v>148</v>
      </c>
      <c r="AO152" t="s">
        <v>145</v>
      </c>
      <c r="AP152" t="s">
        <v>145</v>
      </c>
      <c r="AQ152" t="s">
        <v>145</v>
      </c>
      <c r="AR152" t="s">
        <v>145</v>
      </c>
      <c r="AS152" t="s">
        <v>145</v>
      </c>
      <c r="AT152" t="s">
        <v>145</v>
      </c>
      <c r="BB152">
        <v>0</v>
      </c>
    </row>
    <row r="153" spans="1:54" x14ac:dyDescent="0.25">
      <c r="A153">
        <v>336884</v>
      </c>
      <c r="B153" t="s">
        <v>215</v>
      </c>
      <c r="AG153" t="s">
        <v>148</v>
      </c>
      <c r="AM153" t="s">
        <v>148</v>
      </c>
      <c r="AO153" t="s">
        <v>145</v>
      </c>
      <c r="AP153" t="s">
        <v>145</v>
      </c>
      <c r="AQ153" t="s">
        <v>145</v>
      </c>
      <c r="AR153" t="s">
        <v>145</v>
      </c>
      <c r="AS153" t="s">
        <v>145</v>
      </c>
      <c r="AT153" t="s">
        <v>145</v>
      </c>
      <c r="BB153">
        <v>0</v>
      </c>
    </row>
    <row r="154" spans="1:54" x14ac:dyDescent="0.25">
      <c r="A154">
        <v>336947</v>
      </c>
      <c r="B154" t="s">
        <v>215</v>
      </c>
      <c r="AG154" t="s">
        <v>148</v>
      </c>
      <c r="AK154" t="s">
        <v>147</v>
      </c>
      <c r="AM154" t="s">
        <v>147</v>
      </c>
      <c r="AO154" t="s">
        <v>145</v>
      </c>
      <c r="AP154" t="s">
        <v>145</v>
      </c>
      <c r="AQ154" t="s">
        <v>145</v>
      </c>
      <c r="AR154" t="s">
        <v>145</v>
      </c>
      <c r="AS154" t="s">
        <v>145</v>
      </c>
      <c r="AT154" t="s">
        <v>145</v>
      </c>
      <c r="BB154">
        <v>0</v>
      </c>
    </row>
    <row r="155" spans="1:54" x14ac:dyDescent="0.25">
      <c r="A155">
        <v>337002</v>
      </c>
      <c r="B155" t="s">
        <v>215</v>
      </c>
      <c r="AE155" t="s">
        <v>145</v>
      </c>
      <c r="AJ155" t="s">
        <v>147</v>
      </c>
      <c r="AM155" t="s">
        <v>145</v>
      </c>
      <c r="AO155" t="s">
        <v>145</v>
      </c>
      <c r="AP155" t="s">
        <v>145</v>
      </c>
      <c r="AQ155" t="s">
        <v>145</v>
      </c>
      <c r="AR155" t="s">
        <v>145</v>
      </c>
      <c r="AS155" t="s">
        <v>145</v>
      </c>
      <c r="AT155" t="s">
        <v>145</v>
      </c>
      <c r="BB155">
        <v>0</v>
      </c>
    </row>
    <row r="156" spans="1:54" x14ac:dyDescent="0.25">
      <c r="A156">
        <v>337090</v>
      </c>
      <c r="B156" t="s">
        <v>215</v>
      </c>
      <c r="N156" t="s">
        <v>148</v>
      </c>
      <c r="AE156" t="s">
        <v>148</v>
      </c>
      <c r="AM156" t="s">
        <v>145</v>
      </c>
      <c r="AO156" t="s">
        <v>145</v>
      </c>
      <c r="AP156" t="s">
        <v>145</v>
      </c>
      <c r="AQ156" t="s">
        <v>145</v>
      </c>
      <c r="AR156" t="s">
        <v>145</v>
      </c>
      <c r="AS156" t="s">
        <v>145</v>
      </c>
      <c r="AT156" t="s">
        <v>145</v>
      </c>
      <c r="BB156">
        <v>0</v>
      </c>
    </row>
    <row r="157" spans="1:54" x14ac:dyDescent="0.25">
      <c r="A157">
        <v>337142</v>
      </c>
      <c r="B157" t="s">
        <v>215</v>
      </c>
      <c r="AG157" t="s">
        <v>147</v>
      </c>
      <c r="AM157" t="s">
        <v>147</v>
      </c>
      <c r="AO157" t="s">
        <v>145</v>
      </c>
      <c r="AP157" t="s">
        <v>145</v>
      </c>
      <c r="AQ157" t="s">
        <v>145</v>
      </c>
      <c r="AR157" t="s">
        <v>145</v>
      </c>
      <c r="AS157" t="s">
        <v>145</v>
      </c>
      <c r="AT157" t="s">
        <v>145</v>
      </c>
      <c r="BB157">
        <v>0</v>
      </c>
    </row>
    <row r="158" spans="1:54" x14ac:dyDescent="0.25">
      <c r="A158">
        <v>337219</v>
      </c>
      <c r="B158" t="s">
        <v>215</v>
      </c>
      <c r="W158" t="s">
        <v>148</v>
      </c>
      <c r="AG158" t="s">
        <v>148</v>
      </c>
      <c r="AO158" t="s">
        <v>145</v>
      </c>
      <c r="AP158" t="s">
        <v>145</v>
      </c>
      <c r="AQ158" t="s">
        <v>145</v>
      </c>
      <c r="AR158" t="s">
        <v>145</v>
      </c>
      <c r="AS158" t="s">
        <v>145</v>
      </c>
      <c r="AT158" t="s">
        <v>145</v>
      </c>
      <c r="BB158">
        <v>0</v>
      </c>
    </row>
    <row r="159" spans="1:54" x14ac:dyDescent="0.25">
      <c r="A159">
        <v>337268</v>
      </c>
      <c r="B159" t="s">
        <v>215</v>
      </c>
      <c r="X159" t="s">
        <v>148</v>
      </c>
      <c r="AJ159" t="s">
        <v>148</v>
      </c>
      <c r="AO159" t="s">
        <v>145</v>
      </c>
      <c r="AP159" t="s">
        <v>145</v>
      </c>
      <c r="AQ159" t="s">
        <v>145</v>
      </c>
      <c r="AR159" t="s">
        <v>145</v>
      </c>
      <c r="AS159" t="s">
        <v>145</v>
      </c>
      <c r="AT159" t="s">
        <v>145</v>
      </c>
      <c r="BB159">
        <v>0</v>
      </c>
    </row>
    <row r="160" spans="1:54" x14ac:dyDescent="0.25">
      <c r="A160">
        <v>337427</v>
      </c>
      <c r="B160" t="s">
        <v>215</v>
      </c>
      <c r="AM160" t="s">
        <v>147</v>
      </c>
      <c r="AO160" t="s">
        <v>145</v>
      </c>
      <c r="AP160" t="s">
        <v>145</v>
      </c>
      <c r="AQ160" t="s">
        <v>145</v>
      </c>
      <c r="AR160" t="s">
        <v>145</v>
      </c>
      <c r="AS160" t="s">
        <v>145</v>
      </c>
      <c r="AT160" t="s">
        <v>145</v>
      </c>
      <c r="BB160">
        <v>0</v>
      </c>
    </row>
    <row r="161" spans="1:54" x14ac:dyDescent="0.25">
      <c r="A161">
        <v>337545</v>
      </c>
      <c r="B161" t="s">
        <v>215</v>
      </c>
      <c r="N161" t="s">
        <v>148</v>
      </c>
      <c r="AO161" t="s">
        <v>145</v>
      </c>
      <c r="AP161" t="s">
        <v>145</v>
      </c>
      <c r="AQ161" t="s">
        <v>145</v>
      </c>
      <c r="AR161" t="s">
        <v>145</v>
      </c>
      <c r="AS161" t="s">
        <v>145</v>
      </c>
      <c r="AT161" t="s">
        <v>145</v>
      </c>
      <c r="BB161">
        <v>0</v>
      </c>
    </row>
    <row r="162" spans="1:54" x14ac:dyDescent="0.25">
      <c r="A162">
        <v>337552</v>
      </c>
      <c r="B162" t="s">
        <v>215</v>
      </c>
      <c r="AG162" t="s">
        <v>145</v>
      </c>
      <c r="AH162" t="s">
        <v>147</v>
      </c>
      <c r="AJ162" t="s">
        <v>147</v>
      </c>
      <c r="AO162" t="s">
        <v>145</v>
      </c>
      <c r="AP162" t="s">
        <v>145</v>
      </c>
      <c r="AQ162" t="s">
        <v>145</v>
      </c>
      <c r="AR162" t="s">
        <v>145</v>
      </c>
      <c r="AS162" t="s">
        <v>145</v>
      </c>
      <c r="AT162" t="s">
        <v>145</v>
      </c>
      <c r="BB162">
        <v>0</v>
      </c>
    </row>
    <row r="163" spans="1:54" x14ac:dyDescent="0.25">
      <c r="A163">
        <v>337588</v>
      </c>
      <c r="B163" t="s">
        <v>215</v>
      </c>
      <c r="AC163" t="s">
        <v>148</v>
      </c>
      <c r="AH163" t="s">
        <v>148</v>
      </c>
      <c r="AO163" t="s">
        <v>145</v>
      </c>
      <c r="AP163" t="s">
        <v>145</v>
      </c>
      <c r="AQ163" t="s">
        <v>145</v>
      </c>
      <c r="AR163" t="s">
        <v>145</v>
      </c>
      <c r="AS163" t="s">
        <v>145</v>
      </c>
      <c r="AT163" t="s">
        <v>145</v>
      </c>
      <c r="BB163">
        <v>0</v>
      </c>
    </row>
    <row r="164" spans="1:54" x14ac:dyDescent="0.25">
      <c r="A164">
        <v>337609</v>
      </c>
      <c r="B164" t="s">
        <v>215</v>
      </c>
      <c r="AO164" t="s">
        <v>145</v>
      </c>
      <c r="AP164" t="s">
        <v>145</v>
      </c>
      <c r="AQ164" t="s">
        <v>145</v>
      </c>
      <c r="AR164" t="s">
        <v>145</v>
      </c>
      <c r="AS164" t="s">
        <v>145</v>
      </c>
      <c r="AT164" t="s">
        <v>145</v>
      </c>
      <c r="BB164">
        <v>0</v>
      </c>
    </row>
    <row r="165" spans="1:54" x14ac:dyDescent="0.25">
      <c r="A165">
        <v>337610</v>
      </c>
      <c r="B165" t="s">
        <v>215</v>
      </c>
      <c r="X165" t="s">
        <v>148</v>
      </c>
      <c r="AC165" t="s">
        <v>147</v>
      </c>
      <c r="AE165" t="s">
        <v>147</v>
      </c>
      <c r="AM165" t="s">
        <v>147</v>
      </c>
      <c r="AO165" t="s">
        <v>145</v>
      </c>
      <c r="AP165" t="s">
        <v>145</v>
      </c>
      <c r="AQ165" t="s">
        <v>145</v>
      </c>
      <c r="AR165" t="s">
        <v>145</v>
      </c>
      <c r="AS165" t="s">
        <v>145</v>
      </c>
      <c r="AT165" t="s">
        <v>145</v>
      </c>
      <c r="BB165">
        <v>0</v>
      </c>
    </row>
    <row r="166" spans="1:54" x14ac:dyDescent="0.25">
      <c r="A166">
        <v>337660</v>
      </c>
      <c r="B166" t="s">
        <v>215</v>
      </c>
      <c r="AG166" t="s">
        <v>148</v>
      </c>
      <c r="AM166" t="s">
        <v>147</v>
      </c>
      <c r="AO166" t="s">
        <v>145</v>
      </c>
      <c r="AP166" t="s">
        <v>145</v>
      </c>
      <c r="AQ166" t="s">
        <v>145</v>
      </c>
      <c r="AR166" t="s">
        <v>145</v>
      </c>
      <c r="AS166" t="s">
        <v>145</v>
      </c>
      <c r="AT166" t="s">
        <v>145</v>
      </c>
      <c r="BB166">
        <v>0</v>
      </c>
    </row>
    <row r="167" spans="1:54" x14ac:dyDescent="0.25">
      <c r="A167">
        <v>337690</v>
      </c>
      <c r="B167" t="s">
        <v>215</v>
      </c>
      <c r="J167" t="s">
        <v>147</v>
      </c>
      <c r="AO167" t="s">
        <v>145</v>
      </c>
      <c r="AP167" t="s">
        <v>145</v>
      </c>
      <c r="AQ167" t="s">
        <v>145</v>
      </c>
      <c r="AR167" t="s">
        <v>145</v>
      </c>
      <c r="AS167" t="s">
        <v>145</v>
      </c>
      <c r="AT167" t="s">
        <v>145</v>
      </c>
      <c r="BB167">
        <v>0</v>
      </c>
    </row>
    <row r="168" spans="1:54" x14ac:dyDescent="0.25">
      <c r="A168">
        <v>337693</v>
      </c>
      <c r="B168" t="s">
        <v>215</v>
      </c>
      <c r="AG168" t="s">
        <v>147</v>
      </c>
      <c r="AK168" t="s">
        <v>147</v>
      </c>
      <c r="AM168" t="s">
        <v>147</v>
      </c>
      <c r="AO168" t="s">
        <v>145</v>
      </c>
      <c r="AP168" t="s">
        <v>145</v>
      </c>
      <c r="AQ168" t="s">
        <v>145</v>
      </c>
      <c r="AR168" t="s">
        <v>145</v>
      </c>
      <c r="AS168" t="s">
        <v>145</v>
      </c>
      <c r="AT168" t="s">
        <v>145</v>
      </c>
      <c r="BB168">
        <v>0</v>
      </c>
    </row>
    <row r="169" spans="1:54" x14ac:dyDescent="0.25">
      <c r="A169">
        <v>337695</v>
      </c>
      <c r="B169" t="s">
        <v>215</v>
      </c>
      <c r="AG169" t="s">
        <v>147</v>
      </c>
      <c r="AJ169" t="s">
        <v>147</v>
      </c>
      <c r="AK169" t="s">
        <v>147</v>
      </c>
      <c r="AM169" t="s">
        <v>147</v>
      </c>
      <c r="AO169" t="s">
        <v>145</v>
      </c>
      <c r="AP169" t="s">
        <v>145</v>
      </c>
      <c r="AQ169" t="s">
        <v>145</v>
      </c>
      <c r="AR169" t="s">
        <v>145</v>
      </c>
      <c r="AS169" t="s">
        <v>145</v>
      </c>
      <c r="AT169" t="s">
        <v>145</v>
      </c>
      <c r="BB169">
        <v>0</v>
      </c>
    </row>
    <row r="170" spans="1:54" x14ac:dyDescent="0.25">
      <c r="A170">
        <v>337778</v>
      </c>
      <c r="B170" t="s">
        <v>215</v>
      </c>
      <c r="AG170" t="s">
        <v>148</v>
      </c>
      <c r="AJ170" t="s">
        <v>148</v>
      </c>
      <c r="AM170" t="s">
        <v>148</v>
      </c>
      <c r="AO170" t="s">
        <v>145</v>
      </c>
      <c r="AP170" t="s">
        <v>145</v>
      </c>
      <c r="AQ170" t="s">
        <v>145</v>
      </c>
      <c r="AR170" t="s">
        <v>145</v>
      </c>
      <c r="AS170" t="s">
        <v>145</v>
      </c>
      <c r="AT170" t="s">
        <v>145</v>
      </c>
      <c r="BB170">
        <v>0</v>
      </c>
    </row>
    <row r="171" spans="1:54" x14ac:dyDescent="0.25">
      <c r="A171">
        <v>337814</v>
      </c>
      <c r="B171" t="s">
        <v>215</v>
      </c>
      <c r="AI171" t="s">
        <v>147</v>
      </c>
      <c r="AM171" t="s">
        <v>147</v>
      </c>
      <c r="AO171" t="s">
        <v>145</v>
      </c>
      <c r="AP171" t="s">
        <v>145</v>
      </c>
      <c r="AQ171" t="s">
        <v>145</v>
      </c>
      <c r="AR171" t="s">
        <v>145</v>
      </c>
      <c r="AS171" t="s">
        <v>145</v>
      </c>
      <c r="AT171" t="s">
        <v>145</v>
      </c>
      <c r="BB171">
        <v>0</v>
      </c>
    </row>
    <row r="172" spans="1:54" x14ac:dyDescent="0.25">
      <c r="A172">
        <v>337844</v>
      </c>
      <c r="B172" t="s">
        <v>215</v>
      </c>
      <c r="AG172" t="s">
        <v>147</v>
      </c>
      <c r="AK172" t="s">
        <v>147</v>
      </c>
      <c r="AM172" t="s">
        <v>147</v>
      </c>
      <c r="AO172" t="s">
        <v>145</v>
      </c>
      <c r="AP172" t="s">
        <v>145</v>
      </c>
      <c r="AQ172" t="s">
        <v>145</v>
      </c>
      <c r="AR172" t="s">
        <v>145</v>
      </c>
      <c r="AS172" t="s">
        <v>145</v>
      </c>
      <c r="AT172" t="s">
        <v>145</v>
      </c>
      <c r="BB172">
        <v>0</v>
      </c>
    </row>
    <row r="173" spans="1:54" x14ac:dyDescent="0.25">
      <c r="A173">
        <v>337846</v>
      </c>
      <c r="B173" t="s">
        <v>215</v>
      </c>
      <c r="AE173" t="s">
        <v>148</v>
      </c>
      <c r="AJ173" t="s">
        <v>147</v>
      </c>
      <c r="AO173" t="s">
        <v>145</v>
      </c>
      <c r="AP173" t="s">
        <v>145</v>
      </c>
      <c r="AQ173" t="s">
        <v>145</v>
      </c>
      <c r="AR173" t="s">
        <v>145</v>
      </c>
      <c r="AS173" t="s">
        <v>145</v>
      </c>
      <c r="AT173" t="s">
        <v>145</v>
      </c>
      <c r="BB173">
        <v>0</v>
      </c>
    </row>
    <row r="174" spans="1:54" x14ac:dyDescent="0.25">
      <c r="A174">
        <v>337907</v>
      </c>
      <c r="B174" t="s">
        <v>215</v>
      </c>
      <c r="AG174" t="s">
        <v>145</v>
      </c>
      <c r="AI174" t="s">
        <v>145</v>
      </c>
      <c r="AJ174" t="s">
        <v>145</v>
      </c>
      <c r="AM174" t="s">
        <v>147</v>
      </c>
      <c r="AO174" t="s">
        <v>145</v>
      </c>
      <c r="AP174" t="s">
        <v>145</v>
      </c>
      <c r="AQ174" t="s">
        <v>145</v>
      </c>
      <c r="AR174" t="s">
        <v>145</v>
      </c>
      <c r="AS174" t="s">
        <v>145</v>
      </c>
      <c r="AT174" t="s">
        <v>145</v>
      </c>
      <c r="BB174">
        <v>0</v>
      </c>
    </row>
    <row r="175" spans="1:54" x14ac:dyDescent="0.25">
      <c r="A175">
        <v>337954</v>
      </c>
      <c r="B175" t="s">
        <v>215</v>
      </c>
      <c r="G175" t="s">
        <v>148</v>
      </c>
      <c r="AG175" t="s">
        <v>147</v>
      </c>
      <c r="AO175" t="s">
        <v>145</v>
      </c>
      <c r="AP175" t="s">
        <v>145</v>
      </c>
      <c r="AQ175" t="s">
        <v>145</v>
      </c>
      <c r="AR175" t="s">
        <v>145</v>
      </c>
      <c r="AS175" t="s">
        <v>145</v>
      </c>
      <c r="AT175" t="s">
        <v>145</v>
      </c>
      <c r="BB175">
        <v>0</v>
      </c>
    </row>
    <row r="176" spans="1:54" x14ac:dyDescent="0.25">
      <c r="A176">
        <v>338008</v>
      </c>
      <c r="B176" t="s">
        <v>215</v>
      </c>
      <c r="AC176" t="s">
        <v>145</v>
      </c>
      <c r="AG176" t="s">
        <v>145</v>
      </c>
      <c r="AL176" t="s">
        <v>145</v>
      </c>
      <c r="AO176" t="s">
        <v>145</v>
      </c>
      <c r="AP176" t="s">
        <v>145</v>
      </c>
      <c r="AQ176" t="s">
        <v>145</v>
      </c>
      <c r="AR176" t="s">
        <v>145</v>
      </c>
      <c r="AS176" t="s">
        <v>145</v>
      </c>
      <c r="AT176" t="s">
        <v>145</v>
      </c>
      <c r="BB176">
        <v>0</v>
      </c>
    </row>
    <row r="177" spans="1:54" x14ac:dyDescent="0.25">
      <c r="A177">
        <v>338015</v>
      </c>
      <c r="B177" t="s">
        <v>215</v>
      </c>
      <c r="AA177" t="s">
        <v>148</v>
      </c>
      <c r="AM177" t="s">
        <v>147</v>
      </c>
      <c r="AO177" t="s">
        <v>145</v>
      </c>
      <c r="AP177" t="s">
        <v>145</v>
      </c>
      <c r="AQ177" t="s">
        <v>145</v>
      </c>
      <c r="AR177" t="s">
        <v>145</v>
      </c>
      <c r="AS177" t="s">
        <v>145</v>
      </c>
      <c r="AT177" t="s">
        <v>145</v>
      </c>
      <c r="BB177">
        <v>0</v>
      </c>
    </row>
    <row r="178" spans="1:54" x14ac:dyDescent="0.25">
      <c r="A178">
        <v>338022</v>
      </c>
      <c r="B178" t="s">
        <v>215</v>
      </c>
      <c r="AM178" t="s">
        <v>147</v>
      </c>
      <c r="AO178" t="s">
        <v>145</v>
      </c>
      <c r="AP178" t="s">
        <v>145</v>
      </c>
      <c r="AQ178" t="s">
        <v>145</v>
      </c>
      <c r="AR178" t="s">
        <v>145</v>
      </c>
      <c r="AS178" t="s">
        <v>145</v>
      </c>
      <c r="AT178" t="s">
        <v>145</v>
      </c>
      <c r="BB178">
        <v>0</v>
      </c>
    </row>
    <row r="179" spans="1:54" x14ac:dyDescent="0.25">
      <c r="A179">
        <v>338029</v>
      </c>
      <c r="B179" t="s">
        <v>215</v>
      </c>
      <c r="I179" t="s">
        <v>148</v>
      </c>
      <c r="N179" t="s">
        <v>148</v>
      </c>
      <c r="AG179" t="s">
        <v>145</v>
      </c>
      <c r="AM179" t="s">
        <v>145</v>
      </c>
      <c r="AO179" t="s">
        <v>145</v>
      </c>
      <c r="AP179" t="s">
        <v>145</v>
      </c>
      <c r="AQ179" t="s">
        <v>145</v>
      </c>
      <c r="AR179" t="s">
        <v>145</v>
      </c>
      <c r="AS179" t="s">
        <v>145</v>
      </c>
      <c r="AT179" t="s">
        <v>145</v>
      </c>
      <c r="BB179">
        <v>0</v>
      </c>
    </row>
    <row r="180" spans="1:54" x14ac:dyDescent="0.25">
      <c r="A180">
        <v>338073</v>
      </c>
      <c r="B180" t="s">
        <v>215</v>
      </c>
      <c r="AG180" t="s">
        <v>145</v>
      </c>
      <c r="AL180" t="s">
        <v>145</v>
      </c>
      <c r="AO180" t="s">
        <v>145</v>
      </c>
      <c r="AP180" t="s">
        <v>145</v>
      </c>
      <c r="AQ180" t="s">
        <v>145</v>
      </c>
      <c r="AR180" t="s">
        <v>145</v>
      </c>
      <c r="AS180" t="s">
        <v>145</v>
      </c>
      <c r="AT180" t="s">
        <v>145</v>
      </c>
      <c r="BB180">
        <v>0</v>
      </c>
    </row>
    <row r="181" spans="1:54" x14ac:dyDescent="0.25">
      <c r="A181">
        <v>338090</v>
      </c>
      <c r="B181" t="s">
        <v>215</v>
      </c>
      <c r="AG181" t="s">
        <v>145</v>
      </c>
      <c r="AK181" t="s">
        <v>147</v>
      </c>
      <c r="AO181" t="s">
        <v>145</v>
      </c>
      <c r="AP181" t="s">
        <v>145</v>
      </c>
      <c r="AQ181" t="s">
        <v>145</v>
      </c>
      <c r="AR181" t="s">
        <v>145</v>
      </c>
      <c r="AS181" t="s">
        <v>145</v>
      </c>
      <c r="AT181" t="s">
        <v>145</v>
      </c>
      <c r="BB181">
        <v>0</v>
      </c>
    </row>
    <row r="182" spans="1:54" x14ac:dyDescent="0.25">
      <c r="A182">
        <v>338124</v>
      </c>
      <c r="B182" t="s">
        <v>215</v>
      </c>
      <c r="AG182" t="s">
        <v>147</v>
      </c>
      <c r="AM182" t="s">
        <v>147</v>
      </c>
      <c r="AO182" t="s">
        <v>145</v>
      </c>
      <c r="AP182" t="s">
        <v>145</v>
      </c>
      <c r="AQ182" t="s">
        <v>145</v>
      </c>
      <c r="AR182" t="s">
        <v>145</v>
      </c>
      <c r="AS182" t="s">
        <v>145</v>
      </c>
      <c r="AT182" t="s">
        <v>145</v>
      </c>
      <c r="BB182">
        <v>0</v>
      </c>
    </row>
    <row r="183" spans="1:54" x14ac:dyDescent="0.25">
      <c r="A183">
        <v>338129</v>
      </c>
      <c r="B183" t="s">
        <v>215</v>
      </c>
      <c r="AJ183" t="s">
        <v>147</v>
      </c>
      <c r="AM183" t="s">
        <v>147</v>
      </c>
      <c r="AO183" t="s">
        <v>145</v>
      </c>
      <c r="AP183" t="s">
        <v>145</v>
      </c>
      <c r="AQ183" t="s">
        <v>145</v>
      </c>
      <c r="AR183" t="s">
        <v>145</v>
      </c>
      <c r="AS183" t="s">
        <v>145</v>
      </c>
      <c r="AT183" t="s">
        <v>145</v>
      </c>
      <c r="BB183">
        <v>0</v>
      </c>
    </row>
    <row r="184" spans="1:54" x14ac:dyDescent="0.25">
      <c r="A184">
        <v>338146</v>
      </c>
      <c r="B184" t="s">
        <v>215</v>
      </c>
      <c r="AM184" t="s">
        <v>147</v>
      </c>
      <c r="AO184" t="s">
        <v>145</v>
      </c>
      <c r="AP184" t="s">
        <v>145</v>
      </c>
      <c r="AQ184" t="s">
        <v>145</v>
      </c>
      <c r="AR184" t="s">
        <v>145</v>
      </c>
      <c r="AS184" t="s">
        <v>145</v>
      </c>
      <c r="AT184" t="s">
        <v>145</v>
      </c>
      <c r="BB184">
        <v>0</v>
      </c>
    </row>
    <row r="185" spans="1:54" x14ac:dyDescent="0.25">
      <c r="A185">
        <v>338214</v>
      </c>
      <c r="B185" t="s">
        <v>215</v>
      </c>
      <c r="W185" t="s">
        <v>148</v>
      </c>
      <c r="AG185" t="s">
        <v>147</v>
      </c>
      <c r="AJ185" t="s">
        <v>147</v>
      </c>
      <c r="AO185" t="s">
        <v>145</v>
      </c>
      <c r="AP185" t="s">
        <v>145</v>
      </c>
      <c r="AQ185" t="s">
        <v>145</v>
      </c>
      <c r="AR185" t="s">
        <v>145</v>
      </c>
      <c r="AS185" t="s">
        <v>145</v>
      </c>
      <c r="AT185" t="s">
        <v>145</v>
      </c>
      <c r="BB185">
        <v>0</v>
      </c>
    </row>
    <row r="186" spans="1:54" x14ac:dyDescent="0.25">
      <c r="A186">
        <v>338220</v>
      </c>
      <c r="B186" t="s">
        <v>215</v>
      </c>
      <c r="AG186" t="s">
        <v>148</v>
      </c>
      <c r="AJ186" t="s">
        <v>148</v>
      </c>
      <c r="AO186" t="s">
        <v>145</v>
      </c>
      <c r="AP186" t="s">
        <v>145</v>
      </c>
      <c r="AQ186" t="s">
        <v>145</v>
      </c>
      <c r="AR186" t="s">
        <v>145</v>
      </c>
      <c r="AS186" t="s">
        <v>145</v>
      </c>
      <c r="AT186" t="s">
        <v>145</v>
      </c>
      <c r="BB186">
        <v>0</v>
      </c>
    </row>
    <row r="187" spans="1:54" x14ac:dyDescent="0.25">
      <c r="A187">
        <v>338281</v>
      </c>
      <c r="B187" t="s">
        <v>215</v>
      </c>
      <c r="W187" t="s">
        <v>147</v>
      </c>
      <c r="AC187" t="s">
        <v>148</v>
      </c>
      <c r="AG187" t="s">
        <v>147</v>
      </c>
      <c r="AI187" t="s">
        <v>148</v>
      </c>
      <c r="AO187" t="s">
        <v>145</v>
      </c>
      <c r="AP187" t="s">
        <v>145</v>
      </c>
      <c r="AQ187" t="s">
        <v>145</v>
      </c>
      <c r="AR187" t="s">
        <v>145</v>
      </c>
      <c r="AS187" t="s">
        <v>145</v>
      </c>
      <c r="AT187" t="s">
        <v>145</v>
      </c>
      <c r="BB187">
        <v>0</v>
      </c>
    </row>
    <row r="188" spans="1:54" x14ac:dyDescent="0.25">
      <c r="A188">
        <v>338881</v>
      </c>
      <c r="B188" t="s">
        <v>215</v>
      </c>
      <c r="AC188" t="s">
        <v>145</v>
      </c>
      <c r="AG188" t="s">
        <v>145</v>
      </c>
      <c r="AJ188" t="s">
        <v>145</v>
      </c>
      <c r="AO188" t="s">
        <v>145</v>
      </c>
      <c r="AP188" t="s">
        <v>145</v>
      </c>
      <c r="AQ188" t="s">
        <v>145</v>
      </c>
      <c r="AR188" t="s">
        <v>145</v>
      </c>
      <c r="AS188" t="s">
        <v>145</v>
      </c>
      <c r="AT188" t="s">
        <v>145</v>
      </c>
      <c r="BB188">
        <v>0</v>
      </c>
    </row>
    <row r="189" spans="1:54" x14ac:dyDescent="0.25">
      <c r="A189">
        <v>338912</v>
      </c>
      <c r="B189" t="s">
        <v>215</v>
      </c>
      <c r="AC189" t="s">
        <v>148</v>
      </c>
      <c r="AH189" t="s">
        <v>147</v>
      </c>
      <c r="AM189" t="s">
        <v>147</v>
      </c>
      <c r="AO189" t="s">
        <v>145</v>
      </c>
      <c r="AP189" t="s">
        <v>145</v>
      </c>
      <c r="AQ189" t="s">
        <v>145</v>
      </c>
      <c r="AR189" t="s">
        <v>145</v>
      </c>
      <c r="AS189" t="s">
        <v>145</v>
      </c>
      <c r="AT189" t="s">
        <v>145</v>
      </c>
      <c r="BB189">
        <v>0</v>
      </c>
    </row>
    <row r="190" spans="1:54" x14ac:dyDescent="0.25">
      <c r="A190">
        <v>338944</v>
      </c>
      <c r="B190" t="s">
        <v>215</v>
      </c>
      <c r="AI190" t="s">
        <v>147</v>
      </c>
      <c r="AO190" t="s">
        <v>145</v>
      </c>
      <c r="AP190" t="s">
        <v>145</v>
      </c>
      <c r="AQ190" t="s">
        <v>145</v>
      </c>
      <c r="AR190" t="s">
        <v>145</v>
      </c>
      <c r="AS190" t="s">
        <v>145</v>
      </c>
      <c r="AT190" t="s">
        <v>145</v>
      </c>
      <c r="BB190">
        <v>0</v>
      </c>
    </row>
    <row r="191" spans="1:54" x14ac:dyDescent="0.25">
      <c r="A191">
        <v>338955</v>
      </c>
      <c r="B191" t="s">
        <v>215</v>
      </c>
      <c r="AA191" t="s">
        <v>145</v>
      </c>
      <c r="AH191" t="s">
        <v>145</v>
      </c>
      <c r="AJ191" t="s">
        <v>147</v>
      </c>
      <c r="AM191" t="s">
        <v>145</v>
      </c>
      <c r="AO191" t="s">
        <v>145</v>
      </c>
      <c r="AP191" t="s">
        <v>145</v>
      </c>
      <c r="AQ191" t="s">
        <v>145</v>
      </c>
      <c r="AR191" t="s">
        <v>145</v>
      </c>
      <c r="AS191" t="s">
        <v>145</v>
      </c>
      <c r="AT191" t="s">
        <v>145</v>
      </c>
      <c r="BB191">
        <v>0</v>
      </c>
    </row>
    <row r="192" spans="1:54" x14ac:dyDescent="0.25">
      <c r="A192">
        <v>338964</v>
      </c>
      <c r="B192" t="s">
        <v>215</v>
      </c>
      <c r="AG192" t="s">
        <v>147</v>
      </c>
      <c r="AO192" t="s">
        <v>145</v>
      </c>
      <c r="AP192" t="s">
        <v>145</v>
      </c>
      <c r="AQ192" t="s">
        <v>145</v>
      </c>
      <c r="AR192" t="s">
        <v>145</v>
      </c>
      <c r="AS192" t="s">
        <v>145</v>
      </c>
      <c r="AT192" t="s">
        <v>145</v>
      </c>
      <c r="BB192">
        <v>0</v>
      </c>
    </row>
    <row r="193" spans="1:54" x14ac:dyDescent="0.25">
      <c r="A193">
        <v>339255</v>
      </c>
      <c r="B193" t="s">
        <v>215</v>
      </c>
      <c r="AO193" t="s">
        <v>145</v>
      </c>
      <c r="AP193" t="s">
        <v>145</v>
      </c>
      <c r="AQ193" t="s">
        <v>145</v>
      </c>
      <c r="AS193" t="s">
        <v>145</v>
      </c>
      <c r="AT193" t="s">
        <v>145</v>
      </c>
      <c r="BB193">
        <v>0</v>
      </c>
    </row>
    <row r="194" spans="1:54" x14ac:dyDescent="0.25">
      <c r="A194">
        <v>334973</v>
      </c>
      <c r="B194" t="s">
        <v>215</v>
      </c>
      <c r="AG194" t="s">
        <v>148</v>
      </c>
      <c r="AH194" t="s">
        <v>148</v>
      </c>
      <c r="AJ194" t="s">
        <v>148</v>
      </c>
      <c r="AK194" t="s">
        <v>148</v>
      </c>
      <c r="AO194" t="s">
        <v>145</v>
      </c>
      <c r="AP194" t="s">
        <v>145</v>
      </c>
      <c r="AQ194" t="s">
        <v>145</v>
      </c>
      <c r="AR194" t="s">
        <v>145</v>
      </c>
      <c r="AS194" t="s">
        <v>145</v>
      </c>
      <c r="AT194" t="s">
        <v>145</v>
      </c>
      <c r="BB194">
        <v>0</v>
      </c>
    </row>
    <row r="195" spans="1:54" x14ac:dyDescent="0.25">
      <c r="A195">
        <v>338342</v>
      </c>
      <c r="B195" t="s">
        <v>215</v>
      </c>
      <c r="AO195" t="s">
        <v>145</v>
      </c>
      <c r="AP195" t="s">
        <v>145</v>
      </c>
      <c r="AQ195" t="s">
        <v>145</v>
      </c>
      <c r="AR195" t="s">
        <v>145</v>
      </c>
      <c r="AS195" t="s">
        <v>145</v>
      </c>
      <c r="AT195" t="s">
        <v>145</v>
      </c>
      <c r="BB195">
        <v>0</v>
      </c>
    </row>
    <row r="196" spans="1:54" x14ac:dyDescent="0.25">
      <c r="A196">
        <v>334106</v>
      </c>
      <c r="B196" t="s">
        <v>215</v>
      </c>
      <c r="AC196" t="s">
        <v>148</v>
      </c>
      <c r="AG196" t="s">
        <v>148</v>
      </c>
      <c r="AO196" t="s">
        <v>145</v>
      </c>
      <c r="AP196" t="s">
        <v>145</v>
      </c>
      <c r="AQ196" t="s">
        <v>145</v>
      </c>
      <c r="AR196" t="s">
        <v>145</v>
      </c>
      <c r="AS196" t="s">
        <v>145</v>
      </c>
      <c r="AT196" t="s">
        <v>145</v>
      </c>
      <c r="BB196">
        <v>0</v>
      </c>
    </row>
    <row r="197" spans="1:54" x14ac:dyDescent="0.25">
      <c r="A197">
        <v>319345</v>
      </c>
      <c r="B197" t="s">
        <v>215</v>
      </c>
      <c r="AI197" t="s">
        <v>214</v>
      </c>
      <c r="AO197" t="s">
        <v>214</v>
      </c>
      <c r="AP197" t="s">
        <v>214</v>
      </c>
      <c r="AQ197" t="s">
        <v>214</v>
      </c>
      <c r="AR197" t="s">
        <v>214</v>
      </c>
      <c r="AS197" t="s">
        <v>214</v>
      </c>
      <c r="AT197" t="s">
        <v>214</v>
      </c>
      <c r="BB197">
        <v>0</v>
      </c>
    </row>
    <row r="198" spans="1:54" x14ac:dyDescent="0.25">
      <c r="A198">
        <v>339622</v>
      </c>
      <c r="B198" t="s">
        <v>215</v>
      </c>
      <c r="W198" t="s">
        <v>214</v>
      </c>
      <c r="AC198" t="s">
        <v>214</v>
      </c>
      <c r="AM198" t="s">
        <v>214</v>
      </c>
      <c r="AO198" t="s">
        <v>214</v>
      </c>
      <c r="AP198" t="s">
        <v>214</v>
      </c>
      <c r="AQ198" t="s">
        <v>214</v>
      </c>
      <c r="AR198" t="s">
        <v>214</v>
      </c>
      <c r="AS198" t="s">
        <v>214</v>
      </c>
      <c r="AT198" t="s">
        <v>214</v>
      </c>
      <c r="BB198">
        <v>0</v>
      </c>
    </row>
    <row r="199" spans="1:54" x14ac:dyDescent="0.25">
      <c r="A199">
        <v>328304</v>
      </c>
      <c r="B199" t="s">
        <v>213</v>
      </c>
      <c r="W199" t="s">
        <v>214</v>
      </c>
      <c r="AK199" t="s">
        <v>214</v>
      </c>
      <c r="AP199" t="s">
        <v>214</v>
      </c>
      <c r="AQ199" t="s">
        <v>214</v>
      </c>
      <c r="AR199" t="s">
        <v>214</v>
      </c>
      <c r="AS199" t="s">
        <v>214</v>
      </c>
      <c r="AU199" t="s">
        <v>214</v>
      </c>
      <c r="AV199" t="s">
        <v>214</v>
      </c>
      <c r="AW199" t="s">
        <v>214</v>
      </c>
      <c r="AX199" t="s">
        <v>214</v>
      </c>
      <c r="AY199" t="s">
        <v>214</v>
      </c>
      <c r="AZ199" t="s">
        <v>214</v>
      </c>
      <c r="BA199" t="s">
        <v>5822</v>
      </c>
      <c r="BB199" t="s">
        <v>5836</v>
      </c>
    </row>
    <row r="200" spans="1:54" x14ac:dyDescent="0.25">
      <c r="A200">
        <v>310017</v>
      </c>
      <c r="B200" t="s">
        <v>213</v>
      </c>
      <c r="N200" t="s">
        <v>214</v>
      </c>
      <c r="AU200" t="s">
        <v>214</v>
      </c>
      <c r="AV200" t="s">
        <v>214</v>
      </c>
      <c r="AW200" t="s">
        <v>214</v>
      </c>
      <c r="AX200" t="s">
        <v>214</v>
      </c>
      <c r="AY200" t="s">
        <v>214</v>
      </c>
      <c r="AZ200" t="s">
        <v>214</v>
      </c>
      <c r="BA200" t="s">
        <v>5734</v>
      </c>
      <c r="BB200" t="s">
        <v>5836</v>
      </c>
    </row>
    <row r="201" spans="1:54" x14ac:dyDescent="0.25">
      <c r="A201">
        <v>320013</v>
      </c>
      <c r="B201" t="s">
        <v>213</v>
      </c>
      <c r="V201" t="s">
        <v>214</v>
      </c>
      <c r="AI201" t="s">
        <v>214</v>
      </c>
      <c r="AJ201" t="s">
        <v>214</v>
      </c>
      <c r="AT201" t="s">
        <v>214</v>
      </c>
      <c r="AU201" t="s">
        <v>214</v>
      </c>
      <c r="AW201" t="s">
        <v>214</v>
      </c>
      <c r="BA201" t="s">
        <v>5734</v>
      </c>
      <c r="BB201" t="s">
        <v>5836</v>
      </c>
    </row>
    <row r="202" spans="1:54" x14ac:dyDescent="0.25">
      <c r="A202">
        <v>326754</v>
      </c>
      <c r="B202" t="s">
        <v>213</v>
      </c>
      <c r="AG202" t="s">
        <v>214</v>
      </c>
      <c r="AP202" t="s">
        <v>214</v>
      </c>
      <c r="AQ202" t="s">
        <v>214</v>
      </c>
      <c r="AR202" t="s">
        <v>214</v>
      </c>
      <c r="AS202" t="s">
        <v>214</v>
      </c>
      <c r="BA202" t="s">
        <v>5734</v>
      </c>
      <c r="BB202" t="s">
        <v>5836</v>
      </c>
    </row>
    <row r="203" spans="1:54" x14ac:dyDescent="0.25">
      <c r="A203">
        <v>319048</v>
      </c>
      <c r="B203" t="s">
        <v>213</v>
      </c>
      <c r="AP203" t="s">
        <v>147</v>
      </c>
      <c r="AR203" t="s">
        <v>147</v>
      </c>
      <c r="AT203" t="s">
        <v>147</v>
      </c>
      <c r="AU203" t="s">
        <v>145</v>
      </c>
      <c r="AV203" t="s">
        <v>145</v>
      </c>
      <c r="AW203" t="s">
        <v>145</v>
      </c>
      <c r="AX203" t="s">
        <v>145</v>
      </c>
      <c r="AY203" t="s">
        <v>145</v>
      </c>
      <c r="AZ203" t="s">
        <v>145</v>
      </c>
      <c r="BB203" t="s">
        <v>5836</v>
      </c>
    </row>
    <row r="204" spans="1:54" x14ac:dyDescent="0.25">
      <c r="A204">
        <v>320563</v>
      </c>
      <c r="B204" t="s">
        <v>213</v>
      </c>
      <c r="AO204" t="s">
        <v>147</v>
      </c>
      <c r="AP204" t="s">
        <v>147</v>
      </c>
      <c r="AR204" t="s">
        <v>147</v>
      </c>
      <c r="AT204" t="s">
        <v>147</v>
      </c>
      <c r="AU204" t="s">
        <v>145</v>
      </c>
      <c r="AV204" t="s">
        <v>145</v>
      </c>
      <c r="AW204" t="s">
        <v>145</v>
      </c>
      <c r="AX204" t="s">
        <v>145</v>
      </c>
      <c r="AY204" t="s">
        <v>145</v>
      </c>
      <c r="AZ204" t="s">
        <v>145</v>
      </c>
      <c r="BB204" t="s">
        <v>5836</v>
      </c>
    </row>
    <row r="205" spans="1:54" x14ac:dyDescent="0.25">
      <c r="A205">
        <v>335661</v>
      </c>
      <c r="B205" t="s">
        <v>213</v>
      </c>
      <c r="AG205" t="s">
        <v>147</v>
      </c>
      <c r="AU205" t="s">
        <v>145</v>
      </c>
      <c r="AV205" t="s">
        <v>145</v>
      </c>
      <c r="AW205" t="s">
        <v>145</v>
      </c>
      <c r="AX205" t="s">
        <v>145</v>
      </c>
      <c r="AY205" t="s">
        <v>145</v>
      </c>
      <c r="AZ205" t="s">
        <v>145</v>
      </c>
      <c r="BB205" t="s">
        <v>5836</v>
      </c>
    </row>
    <row r="206" spans="1:54" x14ac:dyDescent="0.25">
      <c r="A206">
        <v>331568</v>
      </c>
      <c r="B206" t="s">
        <v>213</v>
      </c>
      <c r="P206" t="s">
        <v>148</v>
      </c>
      <c r="AG206" t="s">
        <v>148</v>
      </c>
      <c r="AP206" t="s">
        <v>147</v>
      </c>
      <c r="AQ206" t="s">
        <v>145</v>
      </c>
      <c r="AV206" t="s">
        <v>147</v>
      </c>
      <c r="BB206" t="s">
        <v>5836</v>
      </c>
    </row>
    <row r="207" spans="1:54" x14ac:dyDescent="0.25">
      <c r="A207">
        <v>306069</v>
      </c>
      <c r="B207" t="s">
        <v>213</v>
      </c>
      <c r="AP207" t="s">
        <v>145</v>
      </c>
      <c r="AQ207" t="s">
        <v>145</v>
      </c>
      <c r="AX207" t="s">
        <v>147</v>
      </c>
      <c r="BB207" t="s">
        <v>5836</v>
      </c>
    </row>
    <row r="208" spans="1:54" x14ac:dyDescent="0.25">
      <c r="A208">
        <v>327325</v>
      </c>
      <c r="B208" t="s">
        <v>213</v>
      </c>
      <c r="AQ208" t="s">
        <v>148</v>
      </c>
      <c r="AR208" t="s">
        <v>148</v>
      </c>
      <c r="AV208" t="s">
        <v>147</v>
      </c>
      <c r="AW208" t="s">
        <v>147</v>
      </c>
      <c r="BB208" t="s">
        <v>5836</v>
      </c>
    </row>
    <row r="209" spans="1:54" x14ac:dyDescent="0.25">
      <c r="A209">
        <v>332250</v>
      </c>
      <c r="B209" t="s">
        <v>213</v>
      </c>
      <c r="AC209" t="s">
        <v>148</v>
      </c>
      <c r="AM209" t="s">
        <v>148</v>
      </c>
      <c r="AO209" t="s">
        <v>148</v>
      </c>
      <c r="AP209" t="s">
        <v>148</v>
      </c>
      <c r="AQ209" t="s">
        <v>148</v>
      </c>
      <c r="AT209" t="s">
        <v>148</v>
      </c>
      <c r="AV209" t="s">
        <v>148</v>
      </c>
      <c r="AY209" t="s">
        <v>148</v>
      </c>
      <c r="BB209" t="s">
        <v>5836</v>
      </c>
    </row>
    <row r="210" spans="1:54" x14ac:dyDescent="0.25">
      <c r="A210">
        <v>323105</v>
      </c>
      <c r="B210" t="s">
        <v>213</v>
      </c>
      <c r="BA210" t="s">
        <v>5738</v>
      </c>
      <c r="BB210" t="s">
        <v>5835</v>
      </c>
    </row>
    <row r="211" spans="1:54" x14ac:dyDescent="0.25">
      <c r="A211">
        <v>328172</v>
      </c>
      <c r="B211" t="s">
        <v>213</v>
      </c>
      <c r="BB211" t="s">
        <v>5834</v>
      </c>
    </row>
    <row r="212" spans="1:54" x14ac:dyDescent="0.25">
      <c r="A212">
        <v>335278</v>
      </c>
      <c r="B212" t="s">
        <v>213</v>
      </c>
      <c r="BB212" t="s">
        <v>5834</v>
      </c>
    </row>
    <row r="213" spans="1:54" x14ac:dyDescent="0.25">
      <c r="A213">
        <v>321550</v>
      </c>
      <c r="B213" t="s">
        <v>213</v>
      </c>
      <c r="BB213" t="s">
        <v>5833</v>
      </c>
    </row>
    <row r="214" spans="1:54" x14ac:dyDescent="0.25">
      <c r="A214">
        <v>338338</v>
      </c>
      <c r="B214" t="s">
        <v>213</v>
      </c>
      <c r="BB214" t="s">
        <v>5833</v>
      </c>
    </row>
    <row r="215" spans="1:54" x14ac:dyDescent="0.25">
      <c r="A215">
        <v>332967</v>
      </c>
      <c r="B215" t="s">
        <v>213</v>
      </c>
      <c r="BB215" t="s">
        <v>5833</v>
      </c>
    </row>
    <row r="216" spans="1:54" x14ac:dyDescent="0.25">
      <c r="A216">
        <v>326601</v>
      </c>
      <c r="B216" t="s">
        <v>213</v>
      </c>
      <c r="BB216" t="s">
        <v>5832</v>
      </c>
    </row>
    <row r="217" spans="1:54" x14ac:dyDescent="0.25">
      <c r="A217">
        <v>317153</v>
      </c>
      <c r="B217" t="s">
        <v>213</v>
      </c>
      <c r="BB217" t="s">
        <v>5832</v>
      </c>
    </row>
    <row r="218" spans="1:54" x14ac:dyDescent="0.25">
      <c r="A218">
        <v>326857</v>
      </c>
      <c r="B218" t="s">
        <v>213</v>
      </c>
      <c r="BB218" t="s">
        <v>5832</v>
      </c>
    </row>
    <row r="219" spans="1:54" x14ac:dyDescent="0.25">
      <c r="A219">
        <v>333253</v>
      </c>
      <c r="B219" t="s">
        <v>213</v>
      </c>
      <c r="BB219" t="s">
        <v>5831</v>
      </c>
    </row>
    <row r="220" spans="1:54" x14ac:dyDescent="0.25">
      <c r="A220">
        <v>325969</v>
      </c>
      <c r="B220" t="s">
        <v>213</v>
      </c>
      <c r="BB220" t="s">
        <v>5830</v>
      </c>
    </row>
    <row r="221" spans="1:54" x14ac:dyDescent="0.25">
      <c r="A221">
        <v>330051</v>
      </c>
      <c r="B221" t="s">
        <v>213</v>
      </c>
      <c r="BB221" t="s">
        <v>5830</v>
      </c>
    </row>
    <row r="222" spans="1:54" x14ac:dyDescent="0.25">
      <c r="A222">
        <v>326901</v>
      </c>
      <c r="B222" t="s">
        <v>213</v>
      </c>
      <c r="BB222" t="s">
        <v>5829</v>
      </c>
    </row>
    <row r="223" spans="1:54" x14ac:dyDescent="0.25">
      <c r="A223">
        <v>331805</v>
      </c>
      <c r="B223" t="s">
        <v>213</v>
      </c>
      <c r="BB223" t="s">
        <v>5828</v>
      </c>
    </row>
    <row r="224" spans="1:54" x14ac:dyDescent="0.25">
      <c r="A224">
        <v>329277</v>
      </c>
      <c r="B224" t="s">
        <v>213</v>
      </c>
      <c r="BB224" t="s">
        <v>5827</v>
      </c>
    </row>
    <row r="225" spans="1:54" x14ac:dyDescent="0.25">
      <c r="A225">
        <v>329290</v>
      </c>
      <c r="B225" t="s">
        <v>213</v>
      </c>
      <c r="BB225" t="s">
        <v>5826</v>
      </c>
    </row>
    <row r="226" spans="1:54" x14ac:dyDescent="0.25">
      <c r="A226">
        <v>334843</v>
      </c>
      <c r="B226" t="s">
        <v>213</v>
      </c>
      <c r="BB226" t="s">
        <v>5825</v>
      </c>
    </row>
    <row r="227" spans="1:54" x14ac:dyDescent="0.25">
      <c r="A227">
        <v>332608</v>
      </c>
      <c r="B227" t="s">
        <v>213</v>
      </c>
      <c r="BB227" t="s">
        <v>5824</v>
      </c>
    </row>
    <row r="228" spans="1:54" x14ac:dyDescent="0.25">
      <c r="A228">
        <v>308576</v>
      </c>
      <c r="B228" t="s">
        <v>213</v>
      </c>
      <c r="AG228" t="s">
        <v>214</v>
      </c>
      <c r="AK228" t="s">
        <v>214</v>
      </c>
      <c r="AP228" t="s">
        <v>214</v>
      </c>
      <c r="AQ228" t="s">
        <v>214</v>
      </c>
      <c r="AR228" t="s">
        <v>214</v>
      </c>
      <c r="AT228" t="s">
        <v>214</v>
      </c>
      <c r="AY228" t="s">
        <v>214</v>
      </c>
      <c r="AZ228" t="s">
        <v>214</v>
      </c>
      <c r="BA228" t="s">
        <v>5822</v>
      </c>
      <c r="BB228">
        <v>0</v>
      </c>
    </row>
    <row r="229" spans="1:54" x14ac:dyDescent="0.25">
      <c r="A229">
        <v>328676</v>
      </c>
      <c r="B229" t="s">
        <v>213</v>
      </c>
      <c r="AB229" t="s">
        <v>214</v>
      </c>
      <c r="AI229" t="s">
        <v>214</v>
      </c>
      <c r="AK229" t="s">
        <v>214</v>
      </c>
      <c r="AM229" t="s">
        <v>214</v>
      </c>
      <c r="AO229" t="s">
        <v>214</v>
      </c>
      <c r="AP229" t="s">
        <v>214</v>
      </c>
      <c r="AQ229" t="s">
        <v>214</v>
      </c>
      <c r="AR229" t="s">
        <v>214</v>
      </c>
      <c r="AS229" t="s">
        <v>214</v>
      </c>
      <c r="AT229" t="s">
        <v>214</v>
      </c>
      <c r="AU229" t="s">
        <v>214</v>
      </c>
      <c r="AV229" t="s">
        <v>214</v>
      </c>
      <c r="AW229" t="s">
        <v>214</v>
      </c>
      <c r="AY229" t="s">
        <v>214</v>
      </c>
      <c r="AZ229" t="s">
        <v>214</v>
      </c>
      <c r="BA229" t="s">
        <v>5822</v>
      </c>
      <c r="BB229">
        <v>0</v>
      </c>
    </row>
    <row r="230" spans="1:54" x14ac:dyDescent="0.25">
      <c r="A230">
        <v>333481</v>
      </c>
      <c r="B230" t="s">
        <v>213</v>
      </c>
      <c r="AH230" t="s">
        <v>214</v>
      </c>
      <c r="AJ230" t="s">
        <v>214</v>
      </c>
      <c r="AN230" t="s">
        <v>214</v>
      </c>
      <c r="AP230" t="s">
        <v>214</v>
      </c>
      <c r="AY230" t="s">
        <v>214</v>
      </c>
      <c r="BA230" t="s">
        <v>5822</v>
      </c>
      <c r="BB230">
        <v>0</v>
      </c>
    </row>
    <row r="231" spans="1:54" x14ac:dyDescent="0.25">
      <c r="A231">
        <v>328773</v>
      </c>
      <c r="B231" t="s">
        <v>213</v>
      </c>
      <c r="P231" t="s">
        <v>214</v>
      </c>
      <c r="AP231" t="s">
        <v>214</v>
      </c>
      <c r="AX231" t="s">
        <v>214</v>
      </c>
      <c r="AY231" t="s">
        <v>214</v>
      </c>
      <c r="BA231" t="s">
        <v>5822</v>
      </c>
      <c r="BB231">
        <v>0</v>
      </c>
    </row>
    <row r="232" spans="1:54" x14ac:dyDescent="0.25">
      <c r="A232">
        <v>302283</v>
      </c>
      <c r="B232" t="s">
        <v>213</v>
      </c>
      <c r="AY232" t="s">
        <v>214</v>
      </c>
      <c r="BA232" t="s">
        <v>5822</v>
      </c>
      <c r="BB232">
        <v>0</v>
      </c>
    </row>
    <row r="233" spans="1:54" x14ac:dyDescent="0.25">
      <c r="A233">
        <v>303624</v>
      </c>
      <c r="B233" t="s">
        <v>213</v>
      </c>
      <c r="AP233" t="s">
        <v>214</v>
      </c>
      <c r="AQ233" t="s">
        <v>214</v>
      </c>
      <c r="BA233" t="s">
        <v>5822</v>
      </c>
      <c r="BB233">
        <v>0</v>
      </c>
    </row>
    <row r="234" spans="1:54" x14ac:dyDescent="0.25">
      <c r="A234">
        <v>306174</v>
      </c>
      <c r="B234" t="s">
        <v>213</v>
      </c>
      <c r="AY234" t="s">
        <v>214</v>
      </c>
      <c r="BA234" t="s">
        <v>5822</v>
      </c>
      <c r="BB234">
        <v>0</v>
      </c>
    </row>
    <row r="235" spans="1:54" x14ac:dyDescent="0.25">
      <c r="A235">
        <v>307655</v>
      </c>
      <c r="B235" t="s">
        <v>213</v>
      </c>
      <c r="AV235" t="s">
        <v>214</v>
      </c>
      <c r="AW235" t="s">
        <v>214</v>
      </c>
      <c r="AX235" t="s">
        <v>214</v>
      </c>
      <c r="BA235" t="s">
        <v>5822</v>
      </c>
      <c r="BB235">
        <v>0</v>
      </c>
    </row>
    <row r="236" spans="1:54" x14ac:dyDescent="0.25">
      <c r="A236">
        <v>310326</v>
      </c>
      <c r="B236" t="s">
        <v>213</v>
      </c>
      <c r="AK236" t="s">
        <v>214</v>
      </c>
      <c r="AP236" t="s">
        <v>214</v>
      </c>
      <c r="BA236" t="s">
        <v>5822</v>
      </c>
      <c r="BB236">
        <v>0</v>
      </c>
    </row>
    <row r="237" spans="1:54" x14ac:dyDescent="0.25">
      <c r="A237">
        <v>310767</v>
      </c>
      <c r="B237" t="s">
        <v>213</v>
      </c>
      <c r="AM237" t="s">
        <v>214</v>
      </c>
      <c r="BA237" t="s">
        <v>5822</v>
      </c>
      <c r="BB237">
        <v>0</v>
      </c>
    </row>
    <row r="238" spans="1:54" x14ac:dyDescent="0.25">
      <c r="A238">
        <v>315770</v>
      </c>
      <c r="B238" t="s">
        <v>213</v>
      </c>
      <c r="AX238" t="s">
        <v>214</v>
      </c>
      <c r="BA238" t="s">
        <v>5822</v>
      </c>
      <c r="BB238">
        <v>0</v>
      </c>
    </row>
    <row r="239" spans="1:54" x14ac:dyDescent="0.25">
      <c r="A239">
        <v>316160</v>
      </c>
      <c r="B239" t="s">
        <v>213</v>
      </c>
      <c r="AY239" t="s">
        <v>214</v>
      </c>
      <c r="BA239" t="s">
        <v>5822</v>
      </c>
      <c r="BB239">
        <v>0</v>
      </c>
    </row>
    <row r="240" spans="1:54" x14ac:dyDescent="0.25">
      <c r="A240">
        <v>317449</v>
      </c>
      <c r="B240" t="s">
        <v>213</v>
      </c>
      <c r="AY240" t="s">
        <v>214</v>
      </c>
      <c r="BA240" t="s">
        <v>5822</v>
      </c>
      <c r="BB240">
        <v>0</v>
      </c>
    </row>
    <row r="241" spans="1:54" x14ac:dyDescent="0.25">
      <c r="A241">
        <v>319185</v>
      </c>
      <c r="B241" t="s">
        <v>213</v>
      </c>
      <c r="AQ241" t="s">
        <v>214</v>
      </c>
      <c r="AT241" t="s">
        <v>214</v>
      </c>
      <c r="AY241" t="s">
        <v>214</v>
      </c>
      <c r="BA241" t="s">
        <v>5822</v>
      </c>
      <c r="BB241">
        <v>0</v>
      </c>
    </row>
    <row r="242" spans="1:54" x14ac:dyDescent="0.25">
      <c r="A242">
        <v>319270</v>
      </c>
      <c r="B242" t="s">
        <v>213</v>
      </c>
      <c r="W242" t="s">
        <v>214</v>
      </c>
      <c r="AH242" t="s">
        <v>214</v>
      </c>
      <c r="AP242" t="s">
        <v>214</v>
      </c>
      <c r="AQ242" t="s">
        <v>214</v>
      </c>
      <c r="AV242" t="s">
        <v>214</v>
      </c>
      <c r="BA242" t="s">
        <v>5822</v>
      </c>
      <c r="BB242">
        <v>0</v>
      </c>
    </row>
    <row r="243" spans="1:54" x14ac:dyDescent="0.25">
      <c r="A243">
        <v>319643</v>
      </c>
      <c r="B243" t="s">
        <v>213</v>
      </c>
      <c r="AF243" t="s">
        <v>214</v>
      </c>
      <c r="AG243" t="s">
        <v>214</v>
      </c>
      <c r="AJ243" t="s">
        <v>214</v>
      </c>
      <c r="AP243" t="s">
        <v>214</v>
      </c>
      <c r="AQ243" t="s">
        <v>214</v>
      </c>
      <c r="AR243" t="s">
        <v>214</v>
      </c>
      <c r="AS243" t="s">
        <v>214</v>
      </c>
      <c r="AU243" t="s">
        <v>214</v>
      </c>
      <c r="AX243" t="s">
        <v>214</v>
      </c>
      <c r="AY243" t="s">
        <v>214</v>
      </c>
      <c r="BA243" t="s">
        <v>5822</v>
      </c>
      <c r="BB243">
        <v>0</v>
      </c>
    </row>
    <row r="244" spans="1:54" x14ac:dyDescent="0.25">
      <c r="A244">
        <v>319737</v>
      </c>
      <c r="B244" t="s">
        <v>213</v>
      </c>
      <c r="AP244" t="s">
        <v>214</v>
      </c>
      <c r="BA244" t="s">
        <v>5822</v>
      </c>
      <c r="BB244">
        <v>0</v>
      </c>
    </row>
    <row r="245" spans="1:54" x14ac:dyDescent="0.25">
      <c r="A245">
        <v>321570</v>
      </c>
      <c r="B245" t="s">
        <v>213</v>
      </c>
      <c r="AM245" t="s">
        <v>214</v>
      </c>
      <c r="AP245" t="s">
        <v>214</v>
      </c>
      <c r="AQ245" t="s">
        <v>214</v>
      </c>
      <c r="AY245" t="s">
        <v>214</v>
      </c>
      <c r="BA245" t="s">
        <v>5822</v>
      </c>
      <c r="BB245">
        <v>0</v>
      </c>
    </row>
    <row r="246" spans="1:54" x14ac:dyDescent="0.25">
      <c r="A246">
        <v>321588</v>
      </c>
      <c r="B246" t="s">
        <v>213</v>
      </c>
      <c r="AH246" t="s">
        <v>214</v>
      </c>
      <c r="AI246" t="s">
        <v>214</v>
      </c>
      <c r="AP246" t="s">
        <v>214</v>
      </c>
      <c r="AQ246" t="s">
        <v>214</v>
      </c>
      <c r="AT246" t="s">
        <v>214</v>
      </c>
      <c r="AU246" t="s">
        <v>214</v>
      </c>
      <c r="AV246" t="s">
        <v>214</v>
      </c>
      <c r="AX246" t="s">
        <v>214</v>
      </c>
      <c r="AY246" t="s">
        <v>214</v>
      </c>
      <c r="BA246" t="s">
        <v>5822</v>
      </c>
      <c r="BB246">
        <v>0</v>
      </c>
    </row>
    <row r="247" spans="1:54" x14ac:dyDescent="0.25">
      <c r="A247">
        <v>321867</v>
      </c>
      <c r="B247" t="s">
        <v>213</v>
      </c>
      <c r="Z247" t="s">
        <v>214</v>
      </c>
      <c r="AK247" t="s">
        <v>214</v>
      </c>
      <c r="AO247" t="s">
        <v>214</v>
      </c>
      <c r="AP247" t="s">
        <v>214</v>
      </c>
      <c r="AQ247" t="s">
        <v>214</v>
      </c>
      <c r="AX247" t="s">
        <v>214</v>
      </c>
      <c r="AY247" t="s">
        <v>214</v>
      </c>
      <c r="BA247" t="s">
        <v>5822</v>
      </c>
      <c r="BB247">
        <v>0</v>
      </c>
    </row>
    <row r="248" spans="1:54" x14ac:dyDescent="0.25">
      <c r="A248">
        <v>323332</v>
      </c>
      <c r="B248" t="s">
        <v>213</v>
      </c>
      <c r="AO248" t="s">
        <v>214</v>
      </c>
      <c r="AP248" t="s">
        <v>214</v>
      </c>
      <c r="AQ248" t="s">
        <v>214</v>
      </c>
      <c r="AT248" t="s">
        <v>214</v>
      </c>
      <c r="AY248" t="s">
        <v>214</v>
      </c>
      <c r="BA248" t="s">
        <v>5822</v>
      </c>
      <c r="BB248">
        <v>0</v>
      </c>
    </row>
    <row r="249" spans="1:54" x14ac:dyDescent="0.25">
      <c r="A249">
        <v>323468</v>
      </c>
      <c r="B249" t="s">
        <v>213</v>
      </c>
      <c r="AQ249" t="s">
        <v>214</v>
      </c>
      <c r="AY249" t="s">
        <v>214</v>
      </c>
      <c r="BA249" t="s">
        <v>5822</v>
      </c>
      <c r="BB249">
        <v>0</v>
      </c>
    </row>
    <row r="250" spans="1:54" x14ac:dyDescent="0.25">
      <c r="A250">
        <v>323797</v>
      </c>
      <c r="B250" t="s">
        <v>213</v>
      </c>
      <c r="R250" t="s">
        <v>214</v>
      </c>
      <c r="BA250" t="s">
        <v>5822</v>
      </c>
      <c r="BB250">
        <v>0</v>
      </c>
    </row>
    <row r="251" spans="1:54" x14ac:dyDescent="0.25">
      <c r="A251">
        <v>325369</v>
      </c>
      <c r="B251" t="s">
        <v>213</v>
      </c>
      <c r="AY251" t="s">
        <v>214</v>
      </c>
      <c r="BA251" t="s">
        <v>5822</v>
      </c>
      <c r="BB251">
        <v>0</v>
      </c>
    </row>
    <row r="252" spans="1:54" x14ac:dyDescent="0.25">
      <c r="A252">
        <v>325442</v>
      </c>
      <c r="B252" t="s">
        <v>213</v>
      </c>
      <c r="AY252" t="s">
        <v>214</v>
      </c>
      <c r="BA252" t="s">
        <v>5822</v>
      </c>
      <c r="BB252">
        <v>0</v>
      </c>
    </row>
    <row r="253" spans="1:54" x14ac:dyDescent="0.25">
      <c r="A253">
        <v>325561</v>
      </c>
      <c r="B253" t="s">
        <v>213</v>
      </c>
      <c r="AG253" t="s">
        <v>214</v>
      </c>
      <c r="AQ253" t="s">
        <v>214</v>
      </c>
      <c r="AV253" t="s">
        <v>214</v>
      </c>
      <c r="AY253" t="s">
        <v>214</v>
      </c>
      <c r="BA253" t="s">
        <v>5822</v>
      </c>
      <c r="BB253">
        <v>0</v>
      </c>
    </row>
    <row r="254" spans="1:54" x14ac:dyDescent="0.25">
      <c r="A254">
        <v>325617</v>
      </c>
      <c r="B254" t="s">
        <v>213</v>
      </c>
      <c r="AY254" t="s">
        <v>214</v>
      </c>
      <c r="BA254" t="s">
        <v>5822</v>
      </c>
      <c r="BB254">
        <v>0</v>
      </c>
    </row>
    <row r="255" spans="1:54" x14ac:dyDescent="0.25">
      <c r="A255">
        <v>325899</v>
      </c>
      <c r="B255" t="s">
        <v>213</v>
      </c>
      <c r="AQ255" t="s">
        <v>214</v>
      </c>
      <c r="BA255" t="s">
        <v>5822</v>
      </c>
      <c r="BB255">
        <v>0</v>
      </c>
    </row>
    <row r="256" spans="1:54" x14ac:dyDescent="0.25">
      <c r="A256">
        <v>326126</v>
      </c>
      <c r="B256" t="s">
        <v>213</v>
      </c>
      <c r="W256" t="s">
        <v>214</v>
      </c>
      <c r="AE256" t="s">
        <v>214</v>
      </c>
      <c r="AI256" t="s">
        <v>214</v>
      </c>
      <c r="AL256" t="s">
        <v>214</v>
      </c>
      <c r="AO256" t="s">
        <v>214</v>
      </c>
      <c r="AP256" t="s">
        <v>214</v>
      </c>
      <c r="AT256" t="s">
        <v>214</v>
      </c>
      <c r="AU256" t="s">
        <v>214</v>
      </c>
      <c r="AV256" t="s">
        <v>214</v>
      </c>
      <c r="AY256" t="s">
        <v>214</v>
      </c>
      <c r="BA256" t="s">
        <v>5822</v>
      </c>
      <c r="BB256">
        <v>0</v>
      </c>
    </row>
    <row r="257" spans="1:54" x14ac:dyDescent="0.25">
      <c r="A257">
        <v>326220</v>
      </c>
      <c r="B257" t="s">
        <v>213</v>
      </c>
      <c r="AM257" t="s">
        <v>214</v>
      </c>
      <c r="BA257" t="s">
        <v>5822</v>
      </c>
      <c r="BB257">
        <v>0</v>
      </c>
    </row>
    <row r="258" spans="1:54" x14ac:dyDescent="0.25">
      <c r="A258">
        <v>326538</v>
      </c>
      <c r="B258" t="s">
        <v>213</v>
      </c>
      <c r="AC258" t="s">
        <v>214</v>
      </c>
      <c r="AE258" t="s">
        <v>214</v>
      </c>
      <c r="AS258" t="s">
        <v>214</v>
      </c>
      <c r="AT258" t="s">
        <v>214</v>
      </c>
      <c r="AV258" t="s">
        <v>214</v>
      </c>
      <c r="AX258" t="s">
        <v>214</v>
      </c>
      <c r="AY258" t="s">
        <v>214</v>
      </c>
      <c r="BA258" t="s">
        <v>5822</v>
      </c>
      <c r="BB258">
        <v>0</v>
      </c>
    </row>
    <row r="259" spans="1:54" x14ac:dyDescent="0.25">
      <c r="A259">
        <v>326761</v>
      </c>
      <c r="B259" t="s">
        <v>213</v>
      </c>
      <c r="AY259" t="s">
        <v>214</v>
      </c>
      <c r="BA259" t="s">
        <v>5822</v>
      </c>
      <c r="BB259">
        <v>0</v>
      </c>
    </row>
    <row r="260" spans="1:54" x14ac:dyDescent="0.25">
      <c r="A260">
        <v>326900</v>
      </c>
      <c r="B260" t="s">
        <v>213</v>
      </c>
      <c r="AD260" t="s">
        <v>214</v>
      </c>
      <c r="AP260" t="s">
        <v>214</v>
      </c>
      <c r="AQ260" t="s">
        <v>214</v>
      </c>
      <c r="AR260" t="s">
        <v>214</v>
      </c>
      <c r="AW260" t="s">
        <v>214</v>
      </c>
      <c r="AX260" t="s">
        <v>214</v>
      </c>
      <c r="BA260" t="s">
        <v>5822</v>
      </c>
      <c r="BB260">
        <v>0</v>
      </c>
    </row>
    <row r="261" spans="1:54" x14ac:dyDescent="0.25">
      <c r="A261">
        <v>326969</v>
      </c>
      <c r="B261" t="s">
        <v>213</v>
      </c>
      <c r="AP261" t="s">
        <v>214</v>
      </c>
      <c r="BA261" t="s">
        <v>5822</v>
      </c>
      <c r="BB261">
        <v>0</v>
      </c>
    </row>
    <row r="262" spans="1:54" x14ac:dyDescent="0.25">
      <c r="A262">
        <v>327001</v>
      </c>
      <c r="B262" t="s">
        <v>213</v>
      </c>
      <c r="AM262" t="s">
        <v>214</v>
      </c>
      <c r="BA262" t="s">
        <v>5822</v>
      </c>
      <c r="BB262">
        <v>0</v>
      </c>
    </row>
    <row r="263" spans="1:54" x14ac:dyDescent="0.25">
      <c r="A263">
        <v>327002</v>
      </c>
      <c r="B263" t="s">
        <v>213</v>
      </c>
      <c r="AG263" t="s">
        <v>214</v>
      </c>
      <c r="AM263" t="s">
        <v>214</v>
      </c>
      <c r="AQ263" t="s">
        <v>214</v>
      </c>
      <c r="AY263" t="s">
        <v>214</v>
      </c>
      <c r="BA263" t="s">
        <v>5822</v>
      </c>
      <c r="BB263">
        <v>0</v>
      </c>
    </row>
    <row r="264" spans="1:54" x14ac:dyDescent="0.25">
      <c r="A264">
        <v>327111</v>
      </c>
      <c r="B264" t="s">
        <v>213</v>
      </c>
      <c r="AP264" t="s">
        <v>214</v>
      </c>
      <c r="BA264" t="s">
        <v>5822</v>
      </c>
      <c r="BB264">
        <v>0</v>
      </c>
    </row>
    <row r="265" spans="1:54" x14ac:dyDescent="0.25">
      <c r="A265">
        <v>327160</v>
      </c>
      <c r="B265" t="s">
        <v>213</v>
      </c>
      <c r="M265" t="s">
        <v>214</v>
      </c>
      <c r="AG265" t="s">
        <v>214</v>
      </c>
      <c r="AI265" t="s">
        <v>214</v>
      </c>
      <c r="AK265" t="s">
        <v>214</v>
      </c>
      <c r="AQ265" t="s">
        <v>214</v>
      </c>
      <c r="AW265" t="s">
        <v>214</v>
      </c>
      <c r="AY265" t="s">
        <v>214</v>
      </c>
      <c r="BA265" t="s">
        <v>5822</v>
      </c>
      <c r="BB265">
        <v>0</v>
      </c>
    </row>
    <row r="266" spans="1:54" x14ac:dyDescent="0.25">
      <c r="A266">
        <v>327331</v>
      </c>
      <c r="B266" t="s">
        <v>213</v>
      </c>
      <c r="AC266" t="s">
        <v>214</v>
      </c>
      <c r="AK266" t="s">
        <v>214</v>
      </c>
      <c r="AX266" t="s">
        <v>214</v>
      </c>
      <c r="BA266" t="s">
        <v>5822</v>
      </c>
      <c r="BB266">
        <v>0</v>
      </c>
    </row>
    <row r="267" spans="1:54" x14ac:dyDescent="0.25">
      <c r="A267">
        <v>327332</v>
      </c>
      <c r="B267" t="s">
        <v>213</v>
      </c>
      <c r="AM267" t="s">
        <v>214</v>
      </c>
      <c r="AO267" t="s">
        <v>214</v>
      </c>
      <c r="BA267" t="s">
        <v>5822</v>
      </c>
      <c r="BB267">
        <v>0</v>
      </c>
    </row>
    <row r="268" spans="1:54" x14ac:dyDescent="0.25">
      <c r="A268">
        <v>327413</v>
      </c>
      <c r="B268" t="s">
        <v>213</v>
      </c>
      <c r="AY268" t="s">
        <v>214</v>
      </c>
      <c r="BA268" t="s">
        <v>5822</v>
      </c>
      <c r="BB268">
        <v>0</v>
      </c>
    </row>
    <row r="269" spans="1:54" x14ac:dyDescent="0.25">
      <c r="A269">
        <v>327638</v>
      </c>
      <c r="B269" t="s">
        <v>213</v>
      </c>
      <c r="AQ269" t="s">
        <v>214</v>
      </c>
      <c r="AU269" t="s">
        <v>214</v>
      </c>
      <c r="BA269" t="s">
        <v>5822</v>
      </c>
      <c r="BB269">
        <v>0</v>
      </c>
    </row>
    <row r="270" spans="1:54" x14ac:dyDescent="0.25">
      <c r="A270">
        <v>327774</v>
      </c>
      <c r="B270" t="s">
        <v>213</v>
      </c>
      <c r="AV270" t="s">
        <v>214</v>
      </c>
      <c r="BA270" t="s">
        <v>5822</v>
      </c>
      <c r="BB270">
        <v>0</v>
      </c>
    </row>
    <row r="271" spans="1:54" x14ac:dyDescent="0.25">
      <c r="A271">
        <v>327803</v>
      </c>
      <c r="B271" t="s">
        <v>213</v>
      </c>
      <c r="AY271" t="s">
        <v>214</v>
      </c>
      <c r="BA271" t="s">
        <v>5822</v>
      </c>
      <c r="BB271">
        <v>0</v>
      </c>
    </row>
    <row r="272" spans="1:54" x14ac:dyDescent="0.25">
      <c r="A272">
        <v>327881</v>
      </c>
      <c r="B272" t="s">
        <v>213</v>
      </c>
      <c r="AH272" t="s">
        <v>214</v>
      </c>
      <c r="AM272" t="s">
        <v>214</v>
      </c>
      <c r="AX272" t="s">
        <v>214</v>
      </c>
      <c r="BA272" t="s">
        <v>5822</v>
      </c>
      <c r="BB272">
        <v>0</v>
      </c>
    </row>
    <row r="273" spans="1:54" x14ac:dyDescent="0.25">
      <c r="A273">
        <v>327949</v>
      </c>
      <c r="B273" t="s">
        <v>213</v>
      </c>
      <c r="AY273" t="s">
        <v>214</v>
      </c>
      <c r="BA273" t="s">
        <v>5822</v>
      </c>
      <c r="BB273">
        <v>0</v>
      </c>
    </row>
    <row r="274" spans="1:54" x14ac:dyDescent="0.25">
      <c r="A274">
        <v>328347</v>
      </c>
      <c r="B274" t="s">
        <v>213</v>
      </c>
      <c r="AI274" t="s">
        <v>214</v>
      </c>
      <c r="AQ274" t="s">
        <v>214</v>
      </c>
      <c r="BA274" t="s">
        <v>5822</v>
      </c>
      <c r="BB274">
        <v>0</v>
      </c>
    </row>
    <row r="275" spans="1:54" x14ac:dyDescent="0.25">
      <c r="A275">
        <v>328414</v>
      </c>
      <c r="B275" t="s">
        <v>213</v>
      </c>
      <c r="AQ275" t="s">
        <v>214</v>
      </c>
      <c r="BA275" t="s">
        <v>5822</v>
      </c>
      <c r="BB275">
        <v>0</v>
      </c>
    </row>
    <row r="276" spans="1:54" x14ac:dyDescent="0.25">
      <c r="A276">
        <v>328477</v>
      </c>
      <c r="B276" t="s">
        <v>213</v>
      </c>
      <c r="AQ276" t="s">
        <v>214</v>
      </c>
      <c r="BA276" t="s">
        <v>5822</v>
      </c>
      <c r="BB276">
        <v>0</v>
      </c>
    </row>
    <row r="277" spans="1:54" x14ac:dyDescent="0.25">
      <c r="A277">
        <v>328670</v>
      </c>
      <c r="B277" t="s">
        <v>213</v>
      </c>
      <c r="AP277" t="s">
        <v>214</v>
      </c>
      <c r="AU277" t="s">
        <v>214</v>
      </c>
      <c r="BA277" t="s">
        <v>5822</v>
      </c>
      <c r="BB277">
        <v>0</v>
      </c>
    </row>
    <row r="278" spans="1:54" x14ac:dyDescent="0.25">
      <c r="A278">
        <v>328734</v>
      </c>
      <c r="B278" t="s">
        <v>213</v>
      </c>
      <c r="AX278" t="s">
        <v>214</v>
      </c>
      <c r="BA278" t="s">
        <v>5822</v>
      </c>
      <c r="BB278">
        <v>0</v>
      </c>
    </row>
    <row r="279" spans="1:54" x14ac:dyDescent="0.25">
      <c r="A279">
        <v>328902</v>
      </c>
      <c r="B279" t="s">
        <v>213</v>
      </c>
      <c r="AP279" t="s">
        <v>214</v>
      </c>
      <c r="AY279" t="s">
        <v>214</v>
      </c>
      <c r="BA279" t="s">
        <v>5822</v>
      </c>
      <c r="BB279">
        <v>0</v>
      </c>
    </row>
    <row r="280" spans="1:54" x14ac:dyDescent="0.25">
      <c r="A280">
        <v>329150</v>
      </c>
      <c r="B280" t="s">
        <v>213</v>
      </c>
      <c r="AX280" t="s">
        <v>214</v>
      </c>
      <c r="BA280" t="s">
        <v>5822</v>
      </c>
      <c r="BB280">
        <v>0</v>
      </c>
    </row>
    <row r="281" spans="1:54" x14ac:dyDescent="0.25">
      <c r="A281">
        <v>329789</v>
      </c>
      <c r="B281" t="s">
        <v>213</v>
      </c>
      <c r="AH281" t="s">
        <v>214</v>
      </c>
      <c r="AO281" t="s">
        <v>214</v>
      </c>
      <c r="AP281" t="s">
        <v>214</v>
      </c>
      <c r="AU281" t="s">
        <v>214</v>
      </c>
      <c r="BA281" t="s">
        <v>5822</v>
      </c>
      <c r="BB281">
        <v>0</v>
      </c>
    </row>
    <row r="282" spans="1:54" x14ac:dyDescent="0.25">
      <c r="A282">
        <v>329829</v>
      </c>
      <c r="B282" t="s">
        <v>213</v>
      </c>
      <c r="W282" t="s">
        <v>214</v>
      </c>
      <c r="AO282" t="s">
        <v>214</v>
      </c>
      <c r="AP282" t="s">
        <v>214</v>
      </c>
      <c r="AT282" t="s">
        <v>214</v>
      </c>
      <c r="BA282" t="s">
        <v>5822</v>
      </c>
      <c r="BB282">
        <v>0</v>
      </c>
    </row>
    <row r="283" spans="1:54" x14ac:dyDescent="0.25">
      <c r="A283">
        <v>330178</v>
      </c>
      <c r="B283" t="s">
        <v>213</v>
      </c>
      <c r="AG283" t="s">
        <v>214</v>
      </c>
      <c r="AU283" t="s">
        <v>214</v>
      </c>
      <c r="AV283" t="s">
        <v>214</v>
      </c>
      <c r="AW283" t="s">
        <v>214</v>
      </c>
      <c r="AY283" t="s">
        <v>214</v>
      </c>
      <c r="BA283" t="s">
        <v>5822</v>
      </c>
      <c r="BB283">
        <v>0</v>
      </c>
    </row>
    <row r="284" spans="1:54" x14ac:dyDescent="0.25">
      <c r="A284">
        <v>330273</v>
      </c>
      <c r="B284" t="s">
        <v>213</v>
      </c>
      <c r="AG284" t="s">
        <v>214</v>
      </c>
      <c r="AQ284" t="s">
        <v>214</v>
      </c>
      <c r="BA284" t="s">
        <v>5822</v>
      </c>
      <c r="BB284">
        <v>0</v>
      </c>
    </row>
    <row r="285" spans="1:54" x14ac:dyDescent="0.25">
      <c r="A285">
        <v>330747</v>
      </c>
      <c r="B285" t="s">
        <v>213</v>
      </c>
      <c r="AP285" t="s">
        <v>214</v>
      </c>
      <c r="AR285" t="s">
        <v>214</v>
      </c>
      <c r="BA285" t="s">
        <v>5822</v>
      </c>
      <c r="BB285">
        <v>0</v>
      </c>
    </row>
    <row r="286" spans="1:54" x14ac:dyDescent="0.25">
      <c r="A286">
        <v>330896</v>
      </c>
      <c r="B286" t="s">
        <v>213</v>
      </c>
      <c r="AP286" t="s">
        <v>214</v>
      </c>
      <c r="AW286" t="s">
        <v>214</v>
      </c>
      <c r="BA286" t="s">
        <v>5822</v>
      </c>
      <c r="BB286">
        <v>0</v>
      </c>
    </row>
    <row r="287" spans="1:54" x14ac:dyDescent="0.25">
      <c r="A287">
        <v>331137</v>
      </c>
      <c r="B287" t="s">
        <v>213</v>
      </c>
      <c r="AG287" t="s">
        <v>214</v>
      </c>
      <c r="BA287" t="s">
        <v>5822</v>
      </c>
      <c r="BB287">
        <v>0</v>
      </c>
    </row>
    <row r="288" spans="1:54" x14ac:dyDescent="0.25">
      <c r="A288">
        <v>331275</v>
      </c>
      <c r="B288" t="s">
        <v>213</v>
      </c>
      <c r="N288" t="s">
        <v>214</v>
      </c>
      <c r="AA288" t="s">
        <v>214</v>
      </c>
      <c r="AM288" t="s">
        <v>214</v>
      </c>
      <c r="AQ288" t="s">
        <v>214</v>
      </c>
      <c r="AY288" t="s">
        <v>214</v>
      </c>
      <c r="BA288" t="s">
        <v>5822</v>
      </c>
      <c r="BB288">
        <v>0</v>
      </c>
    </row>
    <row r="289" spans="1:54" x14ac:dyDescent="0.25">
      <c r="A289">
        <v>332370</v>
      </c>
      <c r="B289" t="s">
        <v>213</v>
      </c>
      <c r="AU289" t="s">
        <v>214</v>
      </c>
      <c r="AW289" t="s">
        <v>214</v>
      </c>
      <c r="AY289" t="s">
        <v>214</v>
      </c>
      <c r="BA289" t="s">
        <v>5822</v>
      </c>
      <c r="BB289">
        <v>0</v>
      </c>
    </row>
    <row r="290" spans="1:54" x14ac:dyDescent="0.25">
      <c r="A290">
        <v>332640</v>
      </c>
      <c r="B290" t="s">
        <v>213</v>
      </c>
      <c r="AO290" t="s">
        <v>214</v>
      </c>
      <c r="BA290" t="s">
        <v>5822</v>
      </c>
      <c r="BB290">
        <v>0</v>
      </c>
    </row>
    <row r="291" spans="1:54" x14ac:dyDescent="0.25">
      <c r="A291">
        <v>332769</v>
      </c>
      <c r="B291" t="s">
        <v>213</v>
      </c>
      <c r="AP291" t="s">
        <v>214</v>
      </c>
      <c r="BA291" t="s">
        <v>5822</v>
      </c>
      <c r="BB291">
        <v>0</v>
      </c>
    </row>
    <row r="292" spans="1:54" x14ac:dyDescent="0.25">
      <c r="A292">
        <v>333159</v>
      </c>
      <c r="B292" t="s">
        <v>213</v>
      </c>
      <c r="AM292" t="s">
        <v>214</v>
      </c>
      <c r="BA292" t="s">
        <v>5822</v>
      </c>
      <c r="BB292">
        <v>0</v>
      </c>
    </row>
    <row r="293" spans="1:54" x14ac:dyDescent="0.25">
      <c r="A293">
        <v>333419</v>
      </c>
      <c r="B293" t="s">
        <v>213</v>
      </c>
      <c r="AY293" t="s">
        <v>214</v>
      </c>
      <c r="BA293" t="s">
        <v>5822</v>
      </c>
      <c r="BB293">
        <v>0</v>
      </c>
    </row>
    <row r="294" spans="1:54" x14ac:dyDescent="0.25">
      <c r="A294">
        <v>333451</v>
      </c>
      <c r="B294" t="s">
        <v>213</v>
      </c>
      <c r="AM294" t="s">
        <v>214</v>
      </c>
      <c r="AY294" t="s">
        <v>214</v>
      </c>
      <c r="BA294" t="s">
        <v>5822</v>
      </c>
      <c r="BB294">
        <v>0</v>
      </c>
    </row>
    <row r="295" spans="1:54" x14ac:dyDescent="0.25">
      <c r="A295">
        <v>333550</v>
      </c>
      <c r="B295" t="s">
        <v>213</v>
      </c>
      <c r="AG295" t="s">
        <v>214</v>
      </c>
      <c r="BA295" t="s">
        <v>5822</v>
      </c>
      <c r="BB295">
        <v>0</v>
      </c>
    </row>
    <row r="296" spans="1:54" x14ac:dyDescent="0.25">
      <c r="A296">
        <v>333619</v>
      </c>
      <c r="B296" t="s">
        <v>213</v>
      </c>
      <c r="AY296" t="s">
        <v>214</v>
      </c>
      <c r="BA296" t="s">
        <v>5822</v>
      </c>
      <c r="BB296">
        <v>0</v>
      </c>
    </row>
    <row r="297" spans="1:54" x14ac:dyDescent="0.25">
      <c r="A297">
        <v>333682</v>
      </c>
      <c r="B297" t="s">
        <v>213</v>
      </c>
      <c r="AG297" t="s">
        <v>214</v>
      </c>
      <c r="AM297" t="s">
        <v>214</v>
      </c>
      <c r="AQ297" t="s">
        <v>214</v>
      </c>
      <c r="AY297" t="s">
        <v>214</v>
      </c>
      <c r="BA297" t="s">
        <v>5822</v>
      </c>
      <c r="BB297">
        <v>0</v>
      </c>
    </row>
    <row r="298" spans="1:54" x14ac:dyDescent="0.25">
      <c r="A298">
        <v>334857</v>
      </c>
      <c r="B298" t="s">
        <v>213</v>
      </c>
      <c r="AG298" t="s">
        <v>214</v>
      </c>
      <c r="AQ298" t="s">
        <v>214</v>
      </c>
      <c r="BA298" t="s">
        <v>5822</v>
      </c>
      <c r="BB298">
        <v>0</v>
      </c>
    </row>
    <row r="299" spans="1:54" x14ac:dyDescent="0.25">
      <c r="A299">
        <v>334907</v>
      </c>
      <c r="B299" t="s">
        <v>213</v>
      </c>
      <c r="AH299" t="s">
        <v>214</v>
      </c>
      <c r="AJ299" t="s">
        <v>214</v>
      </c>
      <c r="AO299" t="s">
        <v>214</v>
      </c>
      <c r="AP299" t="s">
        <v>214</v>
      </c>
      <c r="AQ299" t="s">
        <v>214</v>
      </c>
      <c r="AT299" t="s">
        <v>214</v>
      </c>
      <c r="AU299" t="s">
        <v>214</v>
      </c>
      <c r="AV299" t="s">
        <v>214</v>
      </c>
      <c r="AW299" t="s">
        <v>214</v>
      </c>
      <c r="AX299" t="s">
        <v>214</v>
      </c>
      <c r="BA299" t="s">
        <v>5822</v>
      </c>
      <c r="BB299">
        <v>0</v>
      </c>
    </row>
    <row r="300" spans="1:54" x14ac:dyDescent="0.25">
      <c r="A300">
        <v>334941</v>
      </c>
      <c r="B300" t="s">
        <v>213</v>
      </c>
      <c r="AG300" t="s">
        <v>214</v>
      </c>
      <c r="AP300" t="s">
        <v>214</v>
      </c>
      <c r="AQ300" t="s">
        <v>214</v>
      </c>
      <c r="AR300" t="s">
        <v>214</v>
      </c>
      <c r="BA300" t="s">
        <v>5822</v>
      </c>
      <c r="BB300">
        <v>0</v>
      </c>
    </row>
    <row r="301" spans="1:54" x14ac:dyDescent="0.25">
      <c r="A301">
        <v>337063</v>
      </c>
      <c r="B301" t="s">
        <v>213</v>
      </c>
      <c r="AC301" t="s">
        <v>214</v>
      </c>
      <c r="AO301" t="s">
        <v>214</v>
      </c>
      <c r="AP301" t="s">
        <v>214</v>
      </c>
      <c r="AV301" t="s">
        <v>214</v>
      </c>
      <c r="BA301" t="s">
        <v>5822</v>
      </c>
      <c r="BB301">
        <v>0</v>
      </c>
    </row>
    <row r="302" spans="1:54" x14ac:dyDescent="0.25">
      <c r="A302">
        <v>337165</v>
      </c>
      <c r="B302" t="s">
        <v>213</v>
      </c>
      <c r="AG302" t="s">
        <v>214</v>
      </c>
      <c r="AP302" t="s">
        <v>214</v>
      </c>
      <c r="AQ302" t="s">
        <v>214</v>
      </c>
      <c r="AV302" t="s">
        <v>214</v>
      </c>
      <c r="AW302" t="s">
        <v>214</v>
      </c>
      <c r="BA302" t="s">
        <v>5822</v>
      </c>
      <c r="BB302">
        <v>0</v>
      </c>
    </row>
    <row r="303" spans="1:54" x14ac:dyDescent="0.25">
      <c r="A303">
        <v>337172</v>
      </c>
      <c r="B303" t="s">
        <v>213</v>
      </c>
      <c r="AC303" t="s">
        <v>214</v>
      </c>
      <c r="AK303" t="s">
        <v>214</v>
      </c>
      <c r="AO303" t="s">
        <v>214</v>
      </c>
      <c r="AR303" t="s">
        <v>214</v>
      </c>
      <c r="AX303" t="s">
        <v>214</v>
      </c>
      <c r="AY303" t="s">
        <v>214</v>
      </c>
      <c r="BA303" t="s">
        <v>5822</v>
      </c>
      <c r="BB303">
        <v>0</v>
      </c>
    </row>
    <row r="304" spans="1:54" x14ac:dyDescent="0.25">
      <c r="A304">
        <v>338334</v>
      </c>
      <c r="B304" t="s">
        <v>213</v>
      </c>
      <c r="AM304" t="s">
        <v>214</v>
      </c>
      <c r="AP304" t="s">
        <v>214</v>
      </c>
      <c r="AQ304" t="s">
        <v>214</v>
      </c>
      <c r="AS304" t="s">
        <v>214</v>
      </c>
      <c r="AY304" t="s">
        <v>214</v>
      </c>
      <c r="BA304" t="s">
        <v>5822</v>
      </c>
      <c r="BB304">
        <v>0</v>
      </c>
    </row>
    <row r="305" spans="1:54" x14ac:dyDescent="0.25">
      <c r="A305">
        <v>303007</v>
      </c>
      <c r="B305" t="s">
        <v>213</v>
      </c>
      <c r="AB305" t="s">
        <v>214</v>
      </c>
      <c r="AE305" t="s">
        <v>214</v>
      </c>
      <c r="AM305" t="s">
        <v>214</v>
      </c>
      <c r="AN305" t="s">
        <v>214</v>
      </c>
      <c r="AO305" t="s">
        <v>214</v>
      </c>
      <c r="AQ305" t="s">
        <v>214</v>
      </c>
      <c r="AR305" t="s">
        <v>214</v>
      </c>
      <c r="AT305" t="s">
        <v>214</v>
      </c>
      <c r="AU305" t="s">
        <v>214</v>
      </c>
      <c r="AV305" t="s">
        <v>214</v>
      </c>
      <c r="AW305" t="s">
        <v>214</v>
      </c>
      <c r="AX305" t="s">
        <v>214</v>
      </c>
      <c r="AY305" t="s">
        <v>214</v>
      </c>
      <c r="AZ305" t="s">
        <v>214</v>
      </c>
      <c r="BA305" t="s">
        <v>5821</v>
      </c>
      <c r="BB305">
        <v>0</v>
      </c>
    </row>
    <row r="306" spans="1:54" x14ac:dyDescent="0.25">
      <c r="A306">
        <v>322487</v>
      </c>
      <c r="B306" t="s">
        <v>213</v>
      </c>
      <c r="V306" t="s">
        <v>214</v>
      </c>
      <c r="AN306" t="s">
        <v>214</v>
      </c>
      <c r="AP306" t="s">
        <v>214</v>
      </c>
      <c r="AQ306" t="s">
        <v>214</v>
      </c>
      <c r="AS306" t="s">
        <v>214</v>
      </c>
      <c r="AT306" t="s">
        <v>214</v>
      </c>
      <c r="AU306" t="s">
        <v>214</v>
      </c>
      <c r="AW306" t="s">
        <v>214</v>
      </c>
      <c r="AX306" t="s">
        <v>214</v>
      </c>
      <c r="AY306" t="s">
        <v>214</v>
      </c>
      <c r="AZ306" t="s">
        <v>214</v>
      </c>
      <c r="BA306" t="s">
        <v>5821</v>
      </c>
      <c r="BB306">
        <v>0</v>
      </c>
    </row>
    <row r="307" spans="1:54" x14ac:dyDescent="0.25">
      <c r="A307">
        <v>323757</v>
      </c>
      <c r="B307" t="s">
        <v>213</v>
      </c>
      <c r="AG307" t="s">
        <v>214</v>
      </c>
      <c r="AI307" t="s">
        <v>214</v>
      </c>
      <c r="AM307" t="s">
        <v>214</v>
      </c>
      <c r="AN307" t="s">
        <v>214</v>
      </c>
      <c r="AO307" t="s">
        <v>214</v>
      </c>
      <c r="AP307" t="s">
        <v>214</v>
      </c>
      <c r="AQ307" t="s">
        <v>214</v>
      </c>
      <c r="AR307" t="s">
        <v>214</v>
      </c>
      <c r="AS307" t="s">
        <v>214</v>
      </c>
      <c r="AT307" t="s">
        <v>214</v>
      </c>
      <c r="AU307" t="s">
        <v>214</v>
      </c>
      <c r="AV307" t="s">
        <v>214</v>
      </c>
      <c r="AW307" t="s">
        <v>214</v>
      </c>
      <c r="AX307" t="s">
        <v>214</v>
      </c>
      <c r="AY307" t="s">
        <v>214</v>
      </c>
      <c r="AZ307" t="s">
        <v>214</v>
      </c>
      <c r="BA307" t="s">
        <v>5821</v>
      </c>
      <c r="BB307">
        <v>0</v>
      </c>
    </row>
    <row r="308" spans="1:54" x14ac:dyDescent="0.25">
      <c r="A308">
        <v>328411</v>
      </c>
      <c r="B308" t="s">
        <v>213</v>
      </c>
      <c r="L308" t="s">
        <v>214</v>
      </c>
      <c r="M308" t="s">
        <v>214</v>
      </c>
      <c r="T308" t="s">
        <v>214</v>
      </c>
      <c r="AC308" t="s">
        <v>214</v>
      </c>
      <c r="AJ308" t="s">
        <v>214</v>
      </c>
      <c r="AN308" t="s">
        <v>214</v>
      </c>
      <c r="AO308" t="s">
        <v>214</v>
      </c>
      <c r="AP308" t="s">
        <v>214</v>
      </c>
      <c r="AQ308" t="s">
        <v>214</v>
      </c>
      <c r="AR308" t="s">
        <v>214</v>
      </c>
      <c r="AS308" t="s">
        <v>214</v>
      </c>
      <c r="AT308" t="s">
        <v>214</v>
      </c>
      <c r="AU308" t="s">
        <v>214</v>
      </c>
      <c r="AV308" t="s">
        <v>214</v>
      </c>
      <c r="AW308" t="s">
        <v>214</v>
      </c>
      <c r="AX308" t="s">
        <v>214</v>
      </c>
      <c r="AY308" t="s">
        <v>214</v>
      </c>
      <c r="AZ308" t="s">
        <v>214</v>
      </c>
      <c r="BA308" t="s">
        <v>5821</v>
      </c>
      <c r="BB308">
        <v>0</v>
      </c>
    </row>
    <row r="309" spans="1:54" x14ac:dyDescent="0.25">
      <c r="A309">
        <v>334862</v>
      </c>
      <c r="B309" t="s">
        <v>213</v>
      </c>
      <c r="U309" t="s">
        <v>214</v>
      </c>
      <c r="AA309" t="s">
        <v>214</v>
      </c>
      <c r="AH309" t="s">
        <v>214</v>
      </c>
      <c r="AI309" t="s">
        <v>214</v>
      </c>
      <c r="AM309" t="s">
        <v>214</v>
      </c>
      <c r="AN309" t="s">
        <v>214</v>
      </c>
      <c r="AO309" t="s">
        <v>214</v>
      </c>
      <c r="AP309" t="s">
        <v>214</v>
      </c>
      <c r="AQ309" t="s">
        <v>214</v>
      </c>
      <c r="AR309" t="s">
        <v>214</v>
      </c>
      <c r="AS309" t="s">
        <v>214</v>
      </c>
      <c r="AT309" t="s">
        <v>214</v>
      </c>
      <c r="AU309" t="s">
        <v>214</v>
      </c>
      <c r="AV309" t="s">
        <v>214</v>
      </c>
      <c r="AW309" t="s">
        <v>214</v>
      </c>
      <c r="AX309" t="s">
        <v>214</v>
      </c>
      <c r="AY309" t="s">
        <v>214</v>
      </c>
      <c r="AZ309" t="s">
        <v>214</v>
      </c>
      <c r="BA309" t="s">
        <v>5821</v>
      </c>
      <c r="BB309">
        <v>0</v>
      </c>
    </row>
    <row r="310" spans="1:54" x14ac:dyDescent="0.25">
      <c r="A310">
        <v>334937</v>
      </c>
      <c r="B310" t="s">
        <v>213</v>
      </c>
      <c r="AB310" t="s">
        <v>214</v>
      </c>
      <c r="AJ310" t="s">
        <v>214</v>
      </c>
      <c r="AQ310" t="s">
        <v>214</v>
      </c>
      <c r="AS310" t="s">
        <v>214</v>
      </c>
      <c r="AT310" t="s">
        <v>214</v>
      </c>
      <c r="AU310" t="s">
        <v>214</v>
      </c>
      <c r="AV310" t="s">
        <v>214</v>
      </c>
      <c r="AW310" t="s">
        <v>214</v>
      </c>
      <c r="AX310" t="s">
        <v>214</v>
      </c>
      <c r="AY310" t="s">
        <v>214</v>
      </c>
      <c r="AZ310" t="s">
        <v>214</v>
      </c>
      <c r="BA310" t="s">
        <v>5821</v>
      </c>
      <c r="BB310">
        <v>0</v>
      </c>
    </row>
    <row r="311" spans="1:54" x14ac:dyDescent="0.25">
      <c r="A311">
        <v>302477</v>
      </c>
      <c r="B311" t="s">
        <v>213</v>
      </c>
      <c r="P311" t="s">
        <v>214</v>
      </c>
      <c r="AC311" t="s">
        <v>214</v>
      </c>
      <c r="AG311" t="s">
        <v>214</v>
      </c>
      <c r="AI311" t="s">
        <v>214</v>
      </c>
      <c r="AO311" t="s">
        <v>214</v>
      </c>
      <c r="AP311" t="s">
        <v>214</v>
      </c>
      <c r="AQ311" t="s">
        <v>214</v>
      </c>
      <c r="AR311" t="s">
        <v>214</v>
      </c>
      <c r="AS311" t="s">
        <v>214</v>
      </c>
      <c r="AT311" t="s">
        <v>214</v>
      </c>
      <c r="AU311" t="s">
        <v>214</v>
      </c>
      <c r="AV311" t="s">
        <v>214</v>
      </c>
      <c r="AW311" t="s">
        <v>214</v>
      </c>
      <c r="AX311" t="s">
        <v>214</v>
      </c>
      <c r="AY311" t="s">
        <v>214</v>
      </c>
      <c r="AZ311" t="s">
        <v>214</v>
      </c>
      <c r="BA311" t="s">
        <v>5821</v>
      </c>
      <c r="BB311">
        <v>0</v>
      </c>
    </row>
    <row r="312" spans="1:54" x14ac:dyDescent="0.25">
      <c r="A312">
        <v>325073</v>
      </c>
      <c r="B312" t="s">
        <v>213</v>
      </c>
      <c r="P312" t="s">
        <v>214</v>
      </c>
      <c r="AA312" t="s">
        <v>214</v>
      </c>
      <c r="AI312" t="s">
        <v>214</v>
      </c>
      <c r="AM312" t="s">
        <v>214</v>
      </c>
      <c r="AP312" t="s">
        <v>214</v>
      </c>
      <c r="AQ312" t="s">
        <v>214</v>
      </c>
      <c r="AR312" t="s">
        <v>214</v>
      </c>
      <c r="AT312" t="s">
        <v>214</v>
      </c>
      <c r="AU312" t="s">
        <v>214</v>
      </c>
      <c r="AV312" t="s">
        <v>214</v>
      </c>
      <c r="AW312" t="s">
        <v>214</v>
      </c>
      <c r="AX312" t="s">
        <v>214</v>
      </c>
      <c r="AY312" t="s">
        <v>214</v>
      </c>
      <c r="AZ312" t="s">
        <v>214</v>
      </c>
      <c r="BA312" t="s">
        <v>5821</v>
      </c>
      <c r="BB312">
        <v>0</v>
      </c>
    </row>
    <row r="313" spans="1:54" x14ac:dyDescent="0.25">
      <c r="A313">
        <v>331043</v>
      </c>
      <c r="B313" t="s">
        <v>213</v>
      </c>
      <c r="P313" t="s">
        <v>214</v>
      </c>
      <c r="AC313" t="s">
        <v>214</v>
      </c>
      <c r="AE313" t="s">
        <v>214</v>
      </c>
      <c r="AO313" t="s">
        <v>214</v>
      </c>
      <c r="AP313" t="s">
        <v>214</v>
      </c>
      <c r="AQ313" t="s">
        <v>214</v>
      </c>
      <c r="AU313" t="s">
        <v>214</v>
      </c>
      <c r="AV313" t="s">
        <v>214</v>
      </c>
      <c r="AW313" t="s">
        <v>214</v>
      </c>
      <c r="AX313" t="s">
        <v>214</v>
      </c>
      <c r="AY313" t="s">
        <v>214</v>
      </c>
      <c r="AZ313" t="s">
        <v>214</v>
      </c>
      <c r="BA313" t="s">
        <v>5821</v>
      </c>
      <c r="BB313">
        <v>0</v>
      </c>
    </row>
    <row r="314" spans="1:54" x14ac:dyDescent="0.25">
      <c r="A314">
        <v>337168</v>
      </c>
      <c r="B314" t="s">
        <v>213</v>
      </c>
      <c r="P314" t="s">
        <v>214</v>
      </c>
      <c r="W314" t="s">
        <v>214</v>
      </c>
      <c r="Z314" t="s">
        <v>214</v>
      </c>
      <c r="AH314" t="s">
        <v>214</v>
      </c>
      <c r="AL314" t="s">
        <v>214</v>
      </c>
      <c r="AM314" t="s">
        <v>214</v>
      </c>
      <c r="AO314" t="s">
        <v>214</v>
      </c>
      <c r="AP314" t="s">
        <v>214</v>
      </c>
      <c r="AQ314" t="s">
        <v>214</v>
      </c>
      <c r="AR314" t="s">
        <v>214</v>
      </c>
      <c r="AT314" t="s">
        <v>214</v>
      </c>
      <c r="AU314" t="s">
        <v>214</v>
      </c>
      <c r="AV314" t="s">
        <v>214</v>
      </c>
      <c r="AW314" t="s">
        <v>214</v>
      </c>
      <c r="AX314" t="s">
        <v>214</v>
      </c>
      <c r="AY314" t="s">
        <v>214</v>
      </c>
      <c r="AZ314" t="s">
        <v>214</v>
      </c>
      <c r="BA314" t="s">
        <v>5821</v>
      </c>
      <c r="BB314">
        <v>0</v>
      </c>
    </row>
    <row r="315" spans="1:54" x14ac:dyDescent="0.25">
      <c r="A315">
        <v>302853</v>
      </c>
      <c r="B315" t="s">
        <v>213</v>
      </c>
      <c r="M315" t="s">
        <v>214</v>
      </c>
      <c r="AD315" t="s">
        <v>214</v>
      </c>
      <c r="AI315" t="s">
        <v>214</v>
      </c>
      <c r="AL315" t="s">
        <v>214</v>
      </c>
      <c r="AO315" t="s">
        <v>214</v>
      </c>
      <c r="AP315" t="s">
        <v>214</v>
      </c>
      <c r="AQ315" t="s">
        <v>214</v>
      </c>
      <c r="AR315" t="s">
        <v>214</v>
      </c>
      <c r="AS315" t="s">
        <v>214</v>
      </c>
      <c r="AT315" t="s">
        <v>214</v>
      </c>
      <c r="AU315" t="s">
        <v>214</v>
      </c>
      <c r="AV315" t="s">
        <v>214</v>
      </c>
      <c r="AW315" t="s">
        <v>214</v>
      </c>
      <c r="AX315" t="s">
        <v>214</v>
      </c>
      <c r="AY315" t="s">
        <v>214</v>
      </c>
      <c r="AZ315" t="s">
        <v>214</v>
      </c>
      <c r="BA315" t="s">
        <v>5821</v>
      </c>
      <c r="BB315">
        <v>0</v>
      </c>
    </row>
    <row r="316" spans="1:54" x14ac:dyDescent="0.25">
      <c r="A316">
        <v>316002</v>
      </c>
      <c r="B316" t="s">
        <v>213</v>
      </c>
      <c r="AP316" t="s">
        <v>214</v>
      </c>
      <c r="AQ316" t="s">
        <v>214</v>
      </c>
      <c r="AU316" t="s">
        <v>214</v>
      </c>
      <c r="AV316" t="s">
        <v>214</v>
      </c>
      <c r="AX316" t="s">
        <v>214</v>
      </c>
      <c r="AZ316" t="s">
        <v>214</v>
      </c>
      <c r="BA316" t="s">
        <v>5821</v>
      </c>
      <c r="BB316">
        <v>0</v>
      </c>
    </row>
    <row r="317" spans="1:54" x14ac:dyDescent="0.25">
      <c r="A317">
        <v>319763</v>
      </c>
      <c r="B317" t="s">
        <v>213</v>
      </c>
      <c r="Y317" t="s">
        <v>214</v>
      </c>
      <c r="Z317" t="s">
        <v>214</v>
      </c>
      <c r="AG317" t="s">
        <v>214</v>
      </c>
      <c r="AI317" t="s">
        <v>214</v>
      </c>
      <c r="AQ317" t="s">
        <v>214</v>
      </c>
      <c r="AS317" t="s">
        <v>214</v>
      </c>
      <c r="AT317" t="s">
        <v>214</v>
      </c>
      <c r="AU317" t="s">
        <v>214</v>
      </c>
      <c r="AV317" t="s">
        <v>214</v>
      </c>
      <c r="AW317" t="s">
        <v>214</v>
      </c>
      <c r="AX317" t="s">
        <v>214</v>
      </c>
      <c r="AY317" t="s">
        <v>214</v>
      </c>
      <c r="AZ317" t="s">
        <v>214</v>
      </c>
      <c r="BA317" t="s">
        <v>5821</v>
      </c>
      <c r="BB317">
        <v>0</v>
      </c>
    </row>
    <row r="318" spans="1:54" x14ac:dyDescent="0.25">
      <c r="A318">
        <v>320334</v>
      </c>
      <c r="B318" t="s">
        <v>213</v>
      </c>
      <c r="I318" t="s">
        <v>214</v>
      </c>
      <c r="AE318" t="s">
        <v>214</v>
      </c>
      <c r="AG318" t="s">
        <v>214</v>
      </c>
      <c r="AI318" t="s">
        <v>214</v>
      </c>
      <c r="AO318" t="s">
        <v>214</v>
      </c>
      <c r="AP318" t="s">
        <v>214</v>
      </c>
      <c r="AQ318" t="s">
        <v>214</v>
      </c>
      <c r="AR318" t="s">
        <v>214</v>
      </c>
      <c r="AS318" t="s">
        <v>214</v>
      </c>
      <c r="AT318" t="s">
        <v>214</v>
      </c>
      <c r="AU318" t="s">
        <v>214</v>
      </c>
      <c r="AV318" t="s">
        <v>214</v>
      </c>
      <c r="AW318" t="s">
        <v>214</v>
      </c>
      <c r="AX318" t="s">
        <v>214</v>
      </c>
      <c r="AY318" t="s">
        <v>214</v>
      </c>
      <c r="AZ318" t="s">
        <v>214</v>
      </c>
      <c r="BA318" t="s">
        <v>5821</v>
      </c>
      <c r="BB318">
        <v>0</v>
      </c>
    </row>
    <row r="319" spans="1:54" x14ac:dyDescent="0.25">
      <c r="A319">
        <v>320582</v>
      </c>
      <c r="B319" t="s">
        <v>213</v>
      </c>
      <c r="AD319" t="s">
        <v>214</v>
      </c>
      <c r="AE319" t="s">
        <v>214</v>
      </c>
      <c r="AF319" t="s">
        <v>214</v>
      </c>
      <c r="AI319" t="s">
        <v>214</v>
      </c>
      <c r="AO319" t="s">
        <v>214</v>
      </c>
      <c r="AP319" t="s">
        <v>214</v>
      </c>
      <c r="AQ319" t="s">
        <v>214</v>
      </c>
      <c r="AR319" t="s">
        <v>214</v>
      </c>
      <c r="AS319" t="s">
        <v>214</v>
      </c>
      <c r="AT319" t="s">
        <v>214</v>
      </c>
      <c r="AU319" t="s">
        <v>214</v>
      </c>
      <c r="AV319" t="s">
        <v>214</v>
      </c>
      <c r="AW319" t="s">
        <v>214</v>
      </c>
      <c r="AX319" t="s">
        <v>214</v>
      </c>
      <c r="AY319" t="s">
        <v>214</v>
      </c>
      <c r="AZ319" t="s">
        <v>214</v>
      </c>
      <c r="BA319" t="s">
        <v>5821</v>
      </c>
      <c r="BB319">
        <v>0</v>
      </c>
    </row>
    <row r="320" spans="1:54" x14ac:dyDescent="0.25">
      <c r="A320">
        <v>321842</v>
      </c>
      <c r="B320" t="s">
        <v>213</v>
      </c>
      <c r="AD320" t="s">
        <v>214</v>
      </c>
      <c r="AI320" t="s">
        <v>214</v>
      </c>
      <c r="AP320" t="s">
        <v>214</v>
      </c>
      <c r="AR320" t="s">
        <v>214</v>
      </c>
      <c r="AU320" t="s">
        <v>214</v>
      </c>
      <c r="AV320" t="s">
        <v>214</v>
      </c>
      <c r="AW320" t="s">
        <v>214</v>
      </c>
      <c r="AX320" t="s">
        <v>214</v>
      </c>
      <c r="AY320" t="s">
        <v>214</v>
      </c>
      <c r="AZ320" t="s">
        <v>214</v>
      </c>
      <c r="BA320" t="s">
        <v>5821</v>
      </c>
      <c r="BB320">
        <v>0</v>
      </c>
    </row>
    <row r="321" spans="1:54" x14ac:dyDescent="0.25">
      <c r="A321">
        <v>325730</v>
      </c>
      <c r="B321" t="s">
        <v>213</v>
      </c>
      <c r="AD321" t="s">
        <v>214</v>
      </c>
      <c r="AG321" t="s">
        <v>214</v>
      </c>
      <c r="AK321" t="s">
        <v>214</v>
      </c>
      <c r="AO321" t="s">
        <v>214</v>
      </c>
      <c r="AP321" t="s">
        <v>214</v>
      </c>
      <c r="AQ321" t="s">
        <v>214</v>
      </c>
      <c r="AR321" t="s">
        <v>214</v>
      </c>
      <c r="AS321" t="s">
        <v>214</v>
      </c>
      <c r="AT321" t="s">
        <v>214</v>
      </c>
      <c r="AU321" t="s">
        <v>214</v>
      </c>
      <c r="AV321" t="s">
        <v>214</v>
      </c>
      <c r="AW321" t="s">
        <v>214</v>
      </c>
      <c r="AX321" t="s">
        <v>214</v>
      </c>
      <c r="AY321" t="s">
        <v>214</v>
      </c>
      <c r="AZ321" t="s">
        <v>214</v>
      </c>
      <c r="BA321" t="s">
        <v>5821</v>
      </c>
      <c r="BB321">
        <v>0</v>
      </c>
    </row>
    <row r="322" spans="1:54" x14ac:dyDescent="0.25">
      <c r="A322">
        <v>325786</v>
      </c>
      <c r="B322" t="s">
        <v>213</v>
      </c>
      <c r="AK322" t="s">
        <v>214</v>
      </c>
      <c r="AO322" t="s">
        <v>214</v>
      </c>
      <c r="AP322" t="s">
        <v>214</v>
      </c>
      <c r="AQ322" t="s">
        <v>214</v>
      </c>
      <c r="AS322" t="s">
        <v>214</v>
      </c>
      <c r="AT322" t="s">
        <v>214</v>
      </c>
      <c r="AV322" t="s">
        <v>214</v>
      </c>
      <c r="AW322" t="s">
        <v>214</v>
      </c>
      <c r="AX322" t="s">
        <v>214</v>
      </c>
      <c r="AZ322" t="s">
        <v>214</v>
      </c>
      <c r="BA322" t="s">
        <v>5821</v>
      </c>
      <c r="BB322">
        <v>0</v>
      </c>
    </row>
    <row r="323" spans="1:54" x14ac:dyDescent="0.25">
      <c r="A323">
        <v>325974</v>
      </c>
      <c r="B323" t="s">
        <v>213</v>
      </c>
      <c r="AD323" t="s">
        <v>214</v>
      </c>
      <c r="AH323" t="s">
        <v>214</v>
      </c>
      <c r="AO323" t="s">
        <v>214</v>
      </c>
      <c r="AP323" t="s">
        <v>214</v>
      </c>
      <c r="AQ323" t="s">
        <v>214</v>
      </c>
      <c r="AS323" t="s">
        <v>214</v>
      </c>
      <c r="AU323" t="s">
        <v>214</v>
      </c>
      <c r="AV323" t="s">
        <v>214</v>
      </c>
      <c r="AW323" t="s">
        <v>214</v>
      </c>
      <c r="AX323" t="s">
        <v>214</v>
      </c>
      <c r="AY323" t="s">
        <v>214</v>
      </c>
      <c r="AZ323" t="s">
        <v>214</v>
      </c>
      <c r="BA323" t="s">
        <v>5821</v>
      </c>
      <c r="BB323">
        <v>0</v>
      </c>
    </row>
    <row r="324" spans="1:54" x14ac:dyDescent="0.25">
      <c r="A324">
        <v>326820</v>
      </c>
      <c r="B324" t="s">
        <v>213</v>
      </c>
      <c r="AO324" t="s">
        <v>214</v>
      </c>
      <c r="AP324" t="s">
        <v>214</v>
      </c>
      <c r="AQ324" t="s">
        <v>214</v>
      </c>
      <c r="AS324" t="s">
        <v>214</v>
      </c>
      <c r="AT324" t="s">
        <v>214</v>
      </c>
      <c r="AU324" t="s">
        <v>214</v>
      </c>
      <c r="AV324" t="s">
        <v>214</v>
      </c>
      <c r="AW324" t="s">
        <v>214</v>
      </c>
      <c r="AX324" t="s">
        <v>214</v>
      </c>
      <c r="AY324" t="s">
        <v>214</v>
      </c>
      <c r="AZ324" t="s">
        <v>214</v>
      </c>
      <c r="BA324" t="s">
        <v>5821</v>
      </c>
      <c r="BB324">
        <v>0</v>
      </c>
    </row>
    <row r="325" spans="1:54" x14ac:dyDescent="0.25">
      <c r="A325">
        <v>327545</v>
      </c>
      <c r="B325" t="s">
        <v>213</v>
      </c>
      <c r="Z325" t="s">
        <v>214</v>
      </c>
      <c r="AD325" t="s">
        <v>214</v>
      </c>
      <c r="AG325" t="s">
        <v>214</v>
      </c>
      <c r="AO325" t="s">
        <v>214</v>
      </c>
      <c r="AP325" t="s">
        <v>214</v>
      </c>
      <c r="AQ325" t="s">
        <v>214</v>
      </c>
      <c r="AT325" t="s">
        <v>214</v>
      </c>
      <c r="AU325" t="s">
        <v>214</v>
      </c>
      <c r="AV325" t="s">
        <v>214</v>
      </c>
      <c r="AW325" t="s">
        <v>214</v>
      </c>
      <c r="AX325" t="s">
        <v>214</v>
      </c>
      <c r="AY325" t="s">
        <v>214</v>
      </c>
      <c r="AZ325" t="s">
        <v>214</v>
      </c>
      <c r="BA325" t="s">
        <v>5821</v>
      </c>
      <c r="BB325">
        <v>0</v>
      </c>
    </row>
    <row r="326" spans="1:54" x14ac:dyDescent="0.25">
      <c r="A326">
        <v>327677</v>
      </c>
      <c r="B326" t="s">
        <v>213</v>
      </c>
      <c r="AK326" t="s">
        <v>214</v>
      </c>
      <c r="AQ326" t="s">
        <v>214</v>
      </c>
      <c r="AU326" t="s">
        <v>214</v>
      </c>
      <c r="AV326" t="s">
        <v>214</v>
      </c>
      <c r="AW326" t="s">
        <v>214</v>
      </c>
      <c r="AX326" t="s">
        <v>214</v>
      </c>
      <c r="AY326" t="s">
        <v>214</v>
      </c>
      <c r="AZ326" t="s">
        <v>214</v>
      </c>
      <c r="BA326" t="s">
        <v>5821</v>
      </c>
      <c r="BB326">
        <v>0</v>
      </c>
    </row>
    <row r="327" spans="1:54" x14ac:dyDescent="0.25">
      <c r="A327">
        <v>328917</v>
      </c>
      <c r="B327" t="s">
        <v>213</v>
      </c>
      <c r="AO327" t="s">
        <v>214</v>
      </c>
      <c r="AP327" t="s">
        <v>214</v>
      </c>
      <c r="AQ327" t="s">
        <v>214</v>
      </c>
      <c r="AU327" t="s">
        <v>214</v>
      </c>
      <c r="AV327" t="s">
        <v>214</v>
      </c>
      <c r="AW327" t="s">
        <v>214</v>
      </c>
      <c r="AX327" t="s">
        <v>214</v>
      </c>
      <c r="AY327" t="s">
        <v>214</v>
      </c>
      <c r="AZ327" t="s">
        <v>214</v>
      </c>
      <c r="BA327" t="s">
        <v>5821</v>
      </c>
      <c r="BB327">
        <v>0</v>
      </c>
    </row>
    <row r="328" spans="1:54" x14ac:dyDescent="0.25">
      <c r="A328">
        <v>331078</v>
      </c>
      <c r="B328" t="s">
        <v>213</v>
      </c>
      <c r="AE328" t="s">
        <v>214</v>
      </c>
      <c r="AM328" t="s">
        <v>214</v>
      </c>
      <c r="AO328" t="s">
        <v>214</v>
      </c>
      <c r="AP328" t="s">
        <v>214</v>
      </c>
      <c r="AQ328" t="s">
        <v>214</v>
      </c>
      <c r="AR328" t="s">
        <v>214</v>
      </c>
      <c r="AS328" t="s">
        <v>214</v>
      </c>
      <c r="AT328" t="s">
        <v>214</v>
      </c>
      <c r="AU328" t="s">
        <v>214</v>
      </c>
      <c r="AV328" t="s">
        <v>214</v>
      </c>
      <c r="AW328" t="s">
        <v>214</v>
      </c>
      <c r="AX328" t="s">
        <v>214</v>
      </c>
      <c r="AY328" t="s">
        <v>214</v>
      </c>
      <c r="AZ328" t="s">
        <v>214</v>
      </c>
      <c r="BA328" t="s">
        <v>5821</v>
      </c>
      <c r="BB328">
        <v>0</v>
      </c>
    </row>
    <row r="329" spans="1:54" x14ac:dyDescent="0.25">
      <c r="A329">
        <v>337186</v>
      </c>
      <c r="B329" t="s">
        <v>213</v>
      </c>
      <c r="W329" t="s">
        <v>214</v>
      </c>
      <c r="Z329" t="s">
        <v>214</v>
      </c>
      <c r="AE329" t="s">
        <v>214</v>
      </c>
      <c r="AK329" t="s">
        <v>214</v>
      </c>
      <c r="AO329" t="s">
        <v>214</v>
      </c>
      <c r="AP329" t="s">
        <v>214</v>
      </c>
      <c r="AQ329" t="s">
        <v>214</v>
      </c>
      <c r="AR329" t="s">
        <v>214</v>
      </c>
      <c r="AS329" t="s">
        <v>214</v>
      </c>
      <c r="AT329" t="s">
        <v>214</v>
      </c>
      <c r="AU329" t="s">
        <v>214</v>
      </c>
      <c r="AV329" t="s">
        <v>214</v>
      </c>
      <c r="AW329" t="s">
        <v>214</v>
      </c>
      <c r="AX329" t="s">
        <v>214</v>
      </c>
      <c r="AY329" t="s">
        <v>214</v>
      </c>
      <c r="AZ329" t="s">
        <v>214</v>
      </c>
      <c r="BA329" t="s">
        <v>5821</v>
      </c>
      <c r="BB329">
        <v>0</v>
      </c>
    </row>
    <row r="330" spans="1:54" x14ac:dyDescent="0.25">
      <c r="A330">
        <v>316126</v>
      </c>
      <c r="B330" t="s">
        <v>213</v>
      </c>
      <c r="AM330" t="s">
        <v>214</v>
      </c>
      <c r="AP330" t="s">
        <v>214</v>
      </c>
      <c r="AQ330" t="s">
        <v>214</v>
      </c>
      <c r="AV330" t="s">
        <v>214</v>
      </c>
      <c r="AW330" t="s">
        <v>214</v>
      </c>
      <c r="AX330" t="s">
        <v>214</v>
      </c>
      <c r="AY330" t="s">
        <v>214</v>
      </c>
      <c r="AZ330" t="s">
        <v>214</v>
      </c>
      <c r="BA330" t="s">
        <v>5821</v>
      </c>
      <c r="BB330">
        <v>0</v>
      </c>
    </row>
    <row r="331" spans="1:54" x14ac:dyDescent="0.25">
      <c r="A331">
        <v>309024</v>
      </c>
      <c r="B331" t="s">
        <v>213</v>
      </c>
      <c r="Z331" t="s">
        <v>214</v>
      </c>
      <c r="AP331" t="s">
        <v>214</v>
      </c>
      <c r="AQ331" t="s">
        <v>214</v>
      </c>
      <c r="AR331" t="s">
        <v>214</v>
      </c>
      <c r="AS331" t="s">
        <v>214</v>
      </c>
      <c r="AT331" t="s">
        <v>214</v>
      </c>
      <c r="AU331" t="s">
        <v>214</v>
      </c>
      <c r="AV331" t="s">
        <v>214</v>
      </c>
      <c r="AW331" t="s">
        <v>214</v>
      </c>
      <c r="AX331" t="s">
        <v>214</v>
      </c>
      <c r="AY331" t="s">
        <v>214</v>
      </c>
      <c r="AZ331" t="s">
        <v>214</v>
      </c>
      <c r="BA331" t="s">
        <v>5821</v>
      </c>
      <c r="BB331">
        <v>0</v>
      </c>
    </row>
    <row r="332" spans="1:54" x14ac:dyDescent="0.25">
      <c r="A332">
        <v>319459</v>
      </c>
      <c r="B332" t="s">
        <v>213</v>
      </c>
      <c r="AE332" t="s">
        <v>214</v>
      </c>
      <c r="AH332" t="s">
        <v>214</v>
      </c>
      <c r="AM332" t="s">
        <v>214</v>
      </c>
      <c r="AO332" t="s">
        <v>214</v>
      </c>
      <c r="AP332" t="s">
        <v>214</v>
      </c>
      <c r="AQ332" t="s">
        <v>214</v>
      </c>
      <c r="AS332" t="s">
        <v>214</v>
      </c>
      <c r="AU332" t="s">
        <v>214</v>
      </c>
      <c r="AV332" t="s">
        <v>214</v>
      </c>
      <c r="AW332" t="s">
        <v>214</v>
      </c>
      <c r="AX332" t="s">
        <v>214</v>
      </c>
      <c r="AY332" t="s">
        <v>214</v>
      </c>
      <c r="AZ332" t="s">
        <v>214</v>
      </c>
      <c r="BA332" t="s">
        <v>5821</v>
      </c>
      <c r="BB332">
        <v>0</v>
      </c>
    </row>
    <row r="333" spans="1:54" x14ac:dyDescent="0.25">
      <c r="A333">
        <v>321445</v>
      </c>
      <c r="B333" t="s">
        <v>213</v>
      </c>
      <c r="W333" t="s">
        <v>214</v>
      </c>
      <c r="AE333" t="s">
        <v>214</v>
      </c>
      <c r="AI333" t="s">
        <v>214</v>
      </c>
      <c r="AK333" t="s">
        <v>214</v>
      </c>
      <c r="AM333" t="s">
        <v>214</v>
      </c>
      <c r="AO333" t="s">
        <v>214</v>
      </c>
      <c r="AP333" t="s">
        <v>214</v>
      </c>
      <c r="AQ333" t="s">
        <v>214</v>
      </c>
      <c r="AR333" t="s">
        <v>214</v>
      </c>
      <c r="AS333" t="s">
        <v>214</v>
      </c>
      <c r="AT333" t="s">
        <v>214</v>
      </c>
      <c r="AU333" t="s">
        <v>214</v>
      </c>
      <c r="AV333" t="s">
        <v>214</v>
      </c>
      <c r="AW333" t="s">
        <v>214</v>
      </c>
      <c r="AX333" t="s">
        <v>214</v>
      </c>
      <c r="AY333" t="s">
        <v>214</v>
      </c>
      <c r="AZ333" t="s">
        <v>214</v>
      </c>
      <c r="BA333" t="s">
        <v>5821</v>
      </c>
      <c r="BB333">
        <v>0</v>
      </c>
    </row>
    <row r="334" spans="1:54" x14ac:dyDescent="0.25">
      <c r="A334">
        <v>322961</v>
      </c>
      <c r="B334" t="s">
        <v>213</v>
      </c>
      <c r="X334" t="s">
        <v>214</v>
      </c>
      <c r="AC334" t="s">
        <v>214</v>
      </c>
      <c r="AH334" t="s">
        <v>214</v>
      </c>
      <c r="AI334" t="s">
        <v>214</v>
      </c>
      <c r="AK334" t="s">
        <v>214</v>
      </c>
      <c r="AO334" t="s">
        <v>214</v>
      </c>
      <c r="AP334" t="s">
        <v>214</v>
      </c>
      <c r="AQ334" t="s">
        <v>214</v>
      </c>
      <c r="AR334" t="s">
        <v>214</v>
      </c>
      <c r="AT334" t="s">
        <v>214</v>
      </c>
      <c r="AU334" t="s">
        <v>214</v>
      </c>
      <c r="AV334" t="s">
        <v>214</v>
      </c>
      <c r="AW334" t="s">
        <v>214</v>
      </c>
      <c r="AX334" t="s">
        <v>214</v>
      </c>
      <c r="AY334" t="s">
        <v>214</v>
      </c>
      <c r="AZ334" t="s">
        <v>214</v>
      </c>
      <c r="BA334" t="s">
        <v>5821</v>
      </c>
      <c r="BB334">
        <v>0</v>
      </c>
    </row>
    <row r="335" spans="1:54" x14ac:dyDescent="0.25">
      <c r="A335">
        <v>328866</v>
      </c>
      <c r="B335" t="s">
        <v>213</v>
      </c>
      <c r="S335" t="s">
        <v>214</v>
      </c>
      <c r="X335" t="s">
        <v>214</v>
      </c>
      <c r="Y335" t="s">
        <v>214</v>
      </c>
      <c r="Z335" t="s">
        <v>214</v>
      </c>
      <c r="AO335" t="s">
        <v>214</v>
      </c>
      <c r="AP335" t="s">
        <v>214</v>
      </c>
      <c r="AQ335" t="s">
        <v>214</v>
      </c>
      <c r="AR335" t="s">
        <v>214</v>
      </c>
      <c r="AT335" t="s">
        <v>214</v>
      </c>
      <c r="AU335" t="s">
        <v>214</v>
      </c>
      <c r="AV335" t="s">
        <v>214</v>
      </c>
      <c r="AW335" t="s">
        <v>214</v>
      </c>
      <c r="AX335" t="s">
        <v>214</v>
      </c>
      <c r="AY335" t="s">
        <v>214</v>
      </c>
      <c r="AZ335" t="s">
        <v>214</v>
      </c>
      <c r="BA335" t="s">
        <v>5821</v>
      </c>
      <c r="BB335">
        <v>0</v>
      </c>
    </row>
    <row r="336" spans="1:54" x14ac:dyDescent="0.25">
      <c r="A336">
        <v>328909</v>
      </c>
      <c r="B336" t="s">
        <v>213</v>
      </c>
      <c r="AI336" t="s">
        <v>214</v>
      </c>
      <c r="AO336" t="s">
        <v>214</v>
      </c>
      <c r="AP336" t="s">
        <v>214</v>
      </c>
      <c r="AQ336" t="s">
        <v>214</v>
      </c>
      <c r="AR336" t="s">
        <v>214</v>
      </c>
      <c r="AU336" t="s">
        <v>214</v>
      </c>
      <c r="AV336" t="s">
        <v>214</v>
      </c>
      <c r="AW336" t="s">
        <v>214</v>
      </c>
      <c r="AX336" t="s">
        <v>214</v>
      </c>
      <c r="AY336" t="s">
        <v>214</v>
      </c>
      <c r="AZ336" t="s">
        <v>214</v>
      </c>
      <c r="BA336" t="s">
        <v>5821</v>
      </c>
      <c r="BB336">
        <v>0</v>
      </c>
    </row>
    <row r="337" spans="1:54" x14ac:dyDescent="0.25">
      <c r="A337">
        <v>329862</v>
      </c>
      <c r="B337" t="s">
        <v>213</v>
      </c>
      <c r="AG337" t="s">
        <v>214</v>
      </c>
      <c r="AH337" t="s">
        <v>214</v>
      </c>
      <c r="AM337" t="s">
        <v>214</v>
      </c>
      <c r="AO337" t="s">
        <v>214</v>
      </c>
      <c r="AP337" t="s">
        <v>214</v>
      </c>
      <c r="AQ337" t="s">
        <v>214</v>
      </c>
      <c r="AR337" t="s">
        <v>214</v>
      </c>
      <c r="AS337" t="s">
        <v>214</v>
      </c>
      <c r="AT337" t="s">
        <v>214</v>
      </c>
      <c r="AU337" t="s">
        <v>214</v>
      </c>
      <c r="AV337" t="s">
        <v>214</v>
      </c>
      <c r="AW337" t="s">
        <v>214</v>
      </c>
      <c r="AX337" t="s">
        <v>214</v>
      </c>
      <c r="AY337" t="s">
        <v>214</v>
      </c>
      <c r="AZ337" t="s">
        <v>214</v>
      </c>
      <c r="BA337" t="s">
        <v>5821</v>
      </c>
      <c r="BB337">
        <v>0</v>
      </c>
    </row>
    <row r="338" spans="1:54" x14ac:dyDescent="0.25">
      <c r="A338">
        <v>332801</v>
      </c>
      <c r="B338" t="s">
        <v>213</v>
      </c>
      <c r="AP338" t="s">
        <v>214</v>
      </c>
      <c r="AQ338" t="s">
        <v>214</v>
      </c>
      <c r="AU338" t="s">
        <v>214</v>
      </c>
      <c r="AV338" t="s">
        <v>214</v>
      </c>
      <c r="AW338" t="s">
        <v>214</v>
      </c>
      <c r="AX338" t="s">
        <v>214</v>
      </c>
      <c r="AY338" t="s">
        <v>214</v>
      </c>
      <c r="AZ338" t="s">
        <v>214</v>
      </c>
      <c r="BA338" t="s">
        <v>5821</v>
      </c>
      <c r="BB338">
        <v>0</v>
      </c>
    </row>
    <row r="339" spans="1:54" x14ac:dyDescent="0.25">
      <c r="A339">
        <v>333615</v>
      </c>
      <c r="B339" t="s">
        <v>213</v>
      </c>
      <c r="M339" t="s">
        <v>214</v>
      </c>
      <c r="AH339" t="s">
        <v>214</v>
      </c>
      <c r="AL339" t="s">
        <v>214</v>
      </c>
      <c r="AM339" t="s">
        <v>214</v>
      </c>
      <c r="AO339" t="s">
        <v>214</v>
      </c>
      <c r="AQ339" t="s">
        <v>214</v>
      </c>
      <c r="AR339" t="s">
        <v>214</v>
      </c>
      <c r="AU339" t="s">
        <v>214</v>
      </c>
      <c r="AV339" t="s">
        <v>214</v>
      </c>
      <c r="AW339" t="s">
        <v>214</v>
      </c>
      <c r="AX339" t="s">
        <v>214</v>
      </c>
      <c r="AY339" t="s">
        <v>214</v>
      </c>
      <c r="AZ339" t="s">
        <v>214</v>
      </c>
      <c r="BA339" t="s">
        <v>5821</v>
      </c>
      <c r="BB339">
        <v>0</v>
      </c>
    </row>
    <row r="340" spans="1:54" x14ac:dyDescent="0.25">
      <c r="A340">
        <v>300317</v>
      </c>
      <c r="B340" t="s">
        <v>213</v>
      </c>
      <c r="AJ340" t="s">
        <v>214</v>
      </c>
      <c r="AQ340" t="s">
        <v>214</v>
      </c>
      <c r="AY340" t="s">
        <v>214</v>
      </c>
      <c r="BA340" t="s">
        <v>5821</v>
      </c>
      <c r="BB340">
        <v>0</v>
      </c>
    </row>
    <row r="341" spans="1:54" x14ac:dyDescent="0.25">
      <c r="A341">
        <v>300483</v>
      </c>
      <c r="B341" t="s">
        <v>213</v>
      </c>
      <c r="Z341" t="s">
        <v>214</v>
      </c>
      <c r="AD341" t="s">
        <v>214</v>
      </c>
      <c r="AP341" t="s">
        <v>214</v>
      </c>
      <c r="AR341" t="s">
        <v>214</v>
      </c>
      <c r="AV341" t="s">
        <v>214</v>
      </c>
      <c r="AY341" t="s">
        <v>214</v>
      </c>
      <c r="BA341" t="s">
        <v>5821</v>
      </c>
      <c r="BB341">
        <v>0</v>
      </c>
    </row>
    <row r="342" spans="1:54" x14ac:dyDescent="0.25">
      <c r="A342">
        <v>302900</v>
      </c>
      <c r="B342" t="s">
        <v>213</v>
      </c>
      <c r="AH342" t="s">
        <v>214</v>
      </c>
      <c r="AK342" t="s">
        <v>214</v>
      </c>
      <c r="AP342" t="s">
        <v>214</v>
      </c>
      <c r="AQ342" t="s">
        <v>214</v>
      </c>
      <c r="AV342" t="s">
        <v>214</v>
      </c>
      <c r="AY342" t="s">
        <v>214</v>
      </c>
      <c r="BA342" t="s">
        <v>5821</v>
      </c>
      <c r="BB342">
        <v>0</v>
      </c>
    </row>
    <row r="343" spans="1:54" x14ac:dyDescent="0.25">
      <c r="A343">
        <v>309013</v>
      </c>
      <c r="B343" t="s">
        <v>213</v>
      </c>
      <c r="AQ343" t="s">
        <v>214</v>
      </c>
      <c r="BA343" t="s">
        <v>5821</v>
      </c>
      <c r="BB343">
        <v>0</v>
      </c>
    </row>
    <row r="344" spans="1:54" x14ac:dyDescent="0.25">
      <c r="A344">
        <v>311113</v>
      </c>
      <c r="B344" t="s">
        <v>213</v>
      </c>
      <c r="AC344" t="s">
        <v>214</v>
      </c>
      <c r="AG344" t="s">
        <v>214</v>
      </c>
      <c r="AI344" t="s">
        <v>214</v>
      </c>
      <c r="AK344" t="s">
        <v>214</v>
      </c>
      <c r="AP344" t="s">
        <v>214</v>
      </c>
      <c r="AY344" t="s">
        <v>214</v>
      </c>
      <c r="BA344" t="s">
        <v>5821</v>
      </c>
      <c r="BB344">
        <v>0</v>
      </c>
    </row>
    <row r="345" spans="1:54" x14ac:dyDescent="0.25">
      <c r="A345">
        <v>312937</v>
      </c>
      <c r="B345" t="s">
        <v>213</v>
      </c>
      <c r="Z345" t="s">
        <v>214</v>
      </c>
      <c r="AE345" t="s">
        <v>214</v>
      </c>
      <c r="AO345" t="s">
        <v>214</v>
      </c>
      <c r="AP345" t="s">
        <v>214</v>
      </c>
      <c r="AQ345" t="s">
        <v>214</v>
      </c>
      <c r="AU345" t="s">
        <v>214</v>
      </c>
      <c r="AW345" t="s">
        <v>214</v>
      </c>
      <c r="BA345" t="s">
        <v>5821</v>
      </c>
      <c r="BB345">
        <v>0</v>
      </c>
    </row>
    <row r="346" spans="1:54" x14ac:dyDescent="0.25">
      <c r="A346">
        <v>317060</v>
      </c>
      <c r="B346" t="s">
        <v>213</v>
      </c>
      <c r="AQ346" t="s">
        <v>214</v>
      </c>
      <c r="AR346" t="s">
        <v>214</v>
      </c>
      <c r="AY346" t="s">
        <v>214</v>
      </c>
      <c r="BA346" t="s">
        <v>5821</v>
      </c>
      <c r="BB346">
        <v>0</v>
      </c>
    </row>
    <row r="347" spans="1:54" x14ac:dyDescent="0.25">
      <c r="A347">
        <v>318834</v>
      </c>
      <c r="B347" t="s">
        <v>213</v>
      </c>
      <c r="AI347" t="s">
        <v>214</v>
      </c>
      <c r="AJ347" t="s">
        <v>214</v>
      </c>
      <c r="AO347" t="s">
        <v>214</v>
      </c>
      <c r="AQ347" t="s">
        <v>214</v>
      </c>
      <c r="AT347" t="s">
        <v>214</v>
      </c>
      <c r="AU347" t="s">
        <v>214</v>
      </c>
      <c r="AW347" t="s">
        <v>214</v>
      </c>
      <c r="AX347" t="s">
        <v>214</v>
      </c>
      <c r="BA347" t="s">
        <v>5821</v>
      </c>
      <c r="BB347">
        <v>0</v>
      </c>
    </row>
    <row r="348" spans="1:54" x14ac:dyDescent="0.25">
      <c r="A348">
        <v>321718</v>
      </c>
      <c r="B348" t="s">
        <v>213</v>
      </c>
      <c r="AP348" t="s">
        <v>214</v>
      </c>
      <c r="AQ348" t="s">
        <v>214</v>
      </c>
      <c r="BA348" t="s">
        <v>5821</v>
      </c>
      <c r="BB348">
        <v>0</v>
      </c>
    </row>
    <row r="349" spans="1:54" x14ac:dyDescent="0.25">
      <c r="A349">
        <v>324424</v>
      </c>
      <c r="B349" t="s">
        <v>213</v>
      </c>
      <c r="AP349" t="s">
        <v>214</v>
      </c>
      <c r="AR349" t="s">
        <v>214</v>
      </c>
      <c r="AW349" t="s">
        <v>214</v>
      </c>
      <c r="BA349" t="s">
        <v>5821</v>
      </c>
      <c r="BB349">
        <v>0</v>
      </c>
    </row>
    <row r="350" spans="1:54" x14ac:dyDescent="0.25">
      <c r="A350">
        <v>328616</v>
      </c>
      <c r="B350" t="s">
        <v>213</v>
      </c>
      <c r="AH350" t="s">
        <v>214</v>
      </c>
      <c r="AP350" t="s">
        <v>214</v>
      </c>
      <c r="AS350" t="s">
        <v>214</v>
      </c>
      <c r="AU350" t="s">
        <v>214</v>
      </c>
      <c r="BA350" t="s">
        <v>5821</v>
      </c>
      <c r="BB350">
        <v>0</v>
      </c>
    </row>
    <row r="351" spans="1:54" x14ac:dyDescent="0.25">
      <c r="A351">
        <v>327052</v>
      </c>
      <c r="B351" t="s">
        <v>213</v>
      </c>
      <c r="M351" t="s">
        <v>214</v>
      </c>
      <c r="N351" t="s">
        <v>214</v>
      </c>
      <c r="W351" t="s">
        <v>214</v>
      </c>
      <c r="AM351" t="s">
        <v>214</v>
      </c>
      <c r="AN351" t="s">
        <v>214</v>
      </c>
      <c r="AO351" t="s">
        <v>214</v>
      </c>
      <c r="AP351" t="s">
        <v>214</v>
      </c>
      <c r="AQ351" t="s">
        <v>214</v>
      </c>
      <c r="AR351" t="s">
        <v>214</v>
      </c>
      <c r="AS351" t="s">
        <v>214</v>
      </c>
      <c r="AT351" t="s">
        <v>214</v>
      </c>
      <c r="AU351" t="s">
        <v>214</v>
      </c>
      <c r="AV351" t="s">
        <v>214</v>
      </c>
      <c r="AW351" t="s">
        <v>214</v>
      </c>
      <c r="AX351" t="s">
        <v>214</v>
      </c>
      <c r="AY351" t="s">
        <v>214</v>
      </c>
      <c r="AZ351" t="s">
        <v>214</v>
      </c>
      <c r="BA351" t="s">
        <v>5723</v>
      </c>
      <c r="BB351">
        <v>0</v>
      </c>
    </row>
    <row r="352" spans="1:54" x14ac:dyDescent="0.25">
      <c r="A352">
        <v>328795</v>
      </c>
      <c r="B352" t="s">
        <v>213</v>
      </c>
      <c r="AD352" t="s">
        <v>214</v>
      </c>
      <c r="AL352" t="s">
        <v>214</v>
      </c>
      <c r="AM352" t="s">
        <v>214</v>
      </c>
      <c r="AN352" t="s">
        <v>214</v>
      </c>
      <c r="AO352" t="s">
        <v>214</v>
      </c>
      <c r="AP352" t="s">
        <v>214</v>
      </c>
      <c r="AQ352" t="s">
        <v>214</v>
      </c>
      <c r="AR352" t="s">
        <v>214</v>
      </c>
      <c r="AS352" t="s">
        <v>214</v>
      </c>
      <c r="AT352" t="s">
        <v>214</v>
      </c>
      <c r="AU352" t="s">
        <v>214</v>
      </c>
      <c r="AV352" t="s">
        <v>214</v>
      </c>
      <c r="AW352" t="s">
        <v>214</v>
      </c>
      <c r="AX352" t="s">
        <v>214</v>
      </c>
      <c r="AY352" t="s">
        <v>214</v>
      </c>
      <c r="AZ352" t="s">
        <v>214</v>
      </c>
      <c r="BA352" t="s">
        <v>5723</v>
      </c>
      <c r="BB352">
        <v>0</v>
      </c>
    </row>
    <row r="353" spans="1:54" x14ac:dyDescent="0.25">
      <c r="A353">
        <v>333134</v>
      </c>
      <c r="B353" t="s">
        <v>213</v>
      </c>
      <c r="AK353" t="s">
        <v>214</v>
      </c>
      <c r="AN353" t="s">
        <v>214</v>
      </c>
      <c r="AO353" t="s">
        <v>214</v>
      </c>
      <c r="AP353" t="s">
        <v>214</v>
      </c>
      <c r="AQ353" t="s">
        <v>214</v>
      </c>
      <c r="AR353" t="s">
        <v>214</v>
      </c>
      <c r="AS353" t="s">
        <v>214</v>
      </c>
      <c r="AT353" t="s">
        <v>214</v>
      </c>
      <c r="AU353" t="s">
        <v>214</v>
      </c>
      <c r="AV353" t="s">
        <v>214</v>
      </c>
      <c r="AW353" t="s">
        <v>214</v>
      </c>
      <c r="AX353" t="s">
        <v>214</v>
      </c>
      <c r="AY353" t="s">
        <v>214</v>
      </c>
      <c r="AZ353" t="s">
        <v>214</v>
      </c>
      <c r="BA353" t="s">
        <v>5723</v>
      </c>
      <c r="BB353">
        <v>0</v>
      </c>
    </row>
    <row r="354" spans="1:54" x14ac:dyDescent="0.25">
      <c r="A354">
        <v>304343</v>
      </c>
      <c r="B354" t="s">
        <v>213</v>
      </c>
      <c r="AB354" t="s">
        <v>214</v>
      </c>
      <c r="AE354" t="s">
        <v>214</v>
      </c>
      <c r="AH354" t="s">
        <v>214</v>
      </c>
      <c r="AO354" t="s">
        <v>214</v>
      </c>
      <c r="AQ354" t="s">
        <v>214</v>
      </c>
      <c r="AU354" t="s">
        <v>214</v>
      </c>
      <c r="AV354" t="s">
        <v>214</v>
      </c>
      <c r="AX354" t="s">
        <v>214</v>
      </c>
      <c r="AY354" t="s">
        <v>214</v>
      </c>
      <c r="AZ354" t="s">
        <v>214</v>
      </c>
      <c r="BA354" t="s">
        <v>5723</v>
      </c>
      <c r="BB354">
        <v>0</v>
      </c>
    </row>
    <row r="355" spans="1:54" x14ac:dyDescent="0.25">
      <c r="A355">
        <v>325977</v>
      </c>
      <c r="B355" t="s">
        <v>213</v>
      </c>
      <c r="H355" t="s">
        <v>214</v>
      </c>
      <c r="AB355" t="s">
        <v>214</v>
      </c>
      <c r="AH355" t="s">
        <v>214</v>
      </c>
      <c r="AL355" t="s">
        <v>214</v>
      </c>
      <c r="AP355" t="s">
        <v>214</v>
      </c>
      <c r="AS355" t="s">
        <v>214</v>
      </c>
      <c r="AT355" t="s">
        <v>214</v>
      </c>
      <c r="AU355" t="s">
        <v>214</v>
      </c>
      <c r="AW355" t="s">
        <v>214</v>
      </c>
      <c r="AX355" t="s">
        <v>214</v>
      </c>
      <c r="AY355" t="s">
        <v>214</v>
      </c>
      <c r="AZ355" t="s">
        <v>214</v>
      </c>
      <c r="BA355" t="s">
        <v>5723</v>
      </c>
      <c r="BB355">
        <v>0</v>
      </c>
    </row>
    <row r="356" spans="1:54" x14ac:dyDescent="0.25">
      <c r="A356">
        <v>315012</v>
      </c>
      <c r="B356" t="s">
        <v>213</v>
      </c>
      <c r="M356" t="s">
        <v>214</v>
      </c>
      <c r="AB356" t="s">
        <v>214</v>
      </c>
      <c r="AP356" t="s">
        <v>214</v>
      </c>
      <c r="AT356" t="s">
        <v>214</v>
      </c>
      <c r="AU356" t="s">
        <v>214</v>
      </c>
      <c r="AV356" t="s">
        <v>214</v>
      </c>
      <c r="AW356" t="s">
        <v>214</v>
      </c>
      <c r="AY356" t="s">
        <v>214</v>
      </c>
      <c r="AZ356" t="s">
        <v>214</v>
      </c>
      <c r="BA356" t="s">
        <v>5723</v>
      </c>
      <c r="BB356">
        <v>0</v>
      </c>
    </row>
    <row r="357" spans="1:54" x14ac:dyDescent="0.25">
      <c r="A357">
        <v>324872</v>
      </c>
      <c r="B357" t="s">
        <v>213</v>
      </c>
      <c r="P357" t="s">
        <v>214</v>
      </c>
      <c r="W357" t="s">
        <v>214</v>
      </c>
      <c r="AI357" t="s">
        <v>214</v>
      </c>
      <c r="AK357" t="s">
        <v>214</v>
      </c>
      <c r="AO357" t="s">
        <v>214</v>
      </c>
      <c r="AP357" t="s">
        <v>214</v>
      </c>
      <c r="AQ357" t="s">
        <v>214</v>
      </c>
      <c r="AR357" t="s">
        <v>214</v>
      </c>
      <c r="AS357" t="s">
        <v>214</v>
      </c>
      <c r="AT357" t="s">
        <v>214</v>
      </c>
      <c r="AU357" t="s">
        <v>214</v>
      </c>
      <c r="AV357" t="s">
        <v>214</v>
      </c>
      <c r="AW357" t="s">
        <v>214</v>
      </c>
      <c r="AX357" t="s">
        <v>214</v>
      </c>
      <c r="AY357" t="s">
        <v>214</v>
      </c>
      <c r="AZ357" t="s">
        <v>214</v>
      </c>
      <c r="BA357" t="s">
        <v>5723</v>
      </c>
      <c r="BB357">
        <v>0</v>
      </c>
    </row>
    <row r="358" spans="1:54" x14ac:dyDescent="0.25">
      <c r="A358">
        <v>303336</v>
      </c>
      <c r="B358" t="s">
        <v>213</v>
      </c>
      <c r="N358" t="s">
        <v>214</v>
      </c>
      <c r="Z358" t="s">
        <v>214</v>
      </c>
      <c r="AA358" t="s">
        <v>214</v>
      </c>
      <c r="AM358" t="s">
        <v>214</v>
      </c>
      <c r="AO358" t="s">
        <v>214</v>
      </c>
      <c r="AP358" t="s">
        <v>214</v>
      </c>
      <c r="AQ358" t="s">
        <v>214</v>
      </c>
      <c r="AR358" t="s">
        <v>214</v>
      </c>
      <c r="AS358" t="s">
        <v>214</v>
      </c>
      <c r="AT358" t="s">
        <v>214</v>
      </c>
      <c r="AU358" t="s">
        <v>214</v>
      </c>
      <c r="AV358" t="s">
        <v>214</v>
      </c>
      <c r="AW358" t="s">
        <v>214</v>
      </c>
      <c r="AX358" t="s">
        <v>214</v>
      </c>
      <c r="AY358" t="s">
        <v>214</v>
      </c>
      <c r="AZ358" t="s">
        <v>214</v>
      </c>
      <c r="BA358" t="s">
        <v>5723</v>
      </c>
      <c r="BB358">
        <v>0</v>
      </c>
    </row>
    <row r="359" spans="1:54" x14ac:dyDescent="0.25">
      <c r="A359">
        <v>306197</v>
      </c>
      <c r="B359" t="s">
        <v>213</v>
      </c>
      <c r="Z359" t="s">
        <v>214</v>
      </c>
      <c r="AG359" t="s">
        <v>214</v>
      </c>
      <c r="AH359" t="s">
        <v>214</v>
      </c>
      <c r="AP359" t="s">
        <v>214</v>
      </c>
      <c r="AQ359" t="s">
        <v>214</v>
      </c>
      <c r="AR359" t="s">
        <v>214</v>
      </c>
      <c r="AU359" t="s">
        <v>214</v>
      </c>
      <c r="AV359" t="s">
        <v>214</v>
      </c>
      <c r="AW359" t="s">
        <v>214</v>
      </c>
      <c r="AX359" t="s">
        <v>214</v>
      </c>
      <c r="AZ359" t="s">
        <v>214</v>
      </c>
      <c r="BA359" t="s">
        <v>5723</v>
      </c>
      <c r="BB359">
        <v>0</v>
      </c>
    </row>
    <row r="360" spans="1:54" x14ac:dyDescent="0.25">
      <c r="A360">
        <v>307920</v>
      </c>
      <c r="B360" t="s">
        <v>213</v>
      </c>
      <c r="Z360" t="s">
        <v>214</v>
      </c>
      <c r="AM360" t="s">
        <v>214</v>
      </c>
      <c r="AO360" t="s">
        <v>214</v>
      </c>
      <c r="AP360" t="s">
        <v>214</v>
      </c>
      <c r="AQ360" t="s">
        <v>214</v>
      </c>
      <c r="AR360" t="s">
        <v>214</v>
      </c>
      <c r="AS360" t="s">
        <v>214</v>
      </c>
      <c r="AT360" t="s">
        <v>214</v>
      </c>
      <c r="AU360" t="s">
        <v>214</v>
      </c>
      <c r="AV360" t="s">
        <v>214</v>
      </c>
      <c r="AW360" t="s">
        <v>214</v>
      </c>
      <c r="AX360" t="s">
        <v>214</v>
      </c>
      <c r="AY360" t="s">
        <v>214</v>
      </c>
      <c r="AZ360" t="s">
        <v>214</v>
      </c>
      <c r="BA360" t="s">
        <v>5723</v>
      </c>
      <c r="BB360">
        <v>0</v>
      </c>
    </row>
    <row r="361" spans="1:54" x14ac:dyDescent="0.25">
      <c r="A361">
        <v>308042</v>
      </c>
      <c r="B361" t="s">
        <v>213</v>
      </c>
      <c r="AD361" t="s">
        <v>214</v>
      </c>
      <c r="AI361" t="s">
        <v>214</v>
      </c>
      <c r="AO361" t="s">
        <v>214</v>
      </c>
      <c r="AP361" t="s">
        <v>214</v>
      </c>
      <c r="AQ361" t="s">
        <v>214</v>
      </c>
      <c r="AU361" t="s">
        <v>214</v>
      </c>
      <c r="AV361" t="s">
        <v>214</v>
      </c>
      <c r="AX361" t="s">
        <v>214</v>
      </c>
      <c r="AZ361" t="s">
        <v>214</v>
      </c>
      <c r="BA361" t="s">
        <v>5723</v>
      </c>
      <c r="BB361">
        <v>0</v>
      </c>
    </row>
    <row r="362" spans="1:54" x14ac:dyDescent="0.25">
      <c r="A362">
        <v>315916</v>
      </c>
      <c r="B362" t="s">
        <v>213</v>
      </c>
      <c r="AE362" t="s">
        <v>214</v>
      </c>
      <c r="AK362" t="s">
        <v>214</v>
      </c>
      <c r="AL362" t="s">
        <v>214</v>
      </c>
      <c r="AM362" t="s">
        <v>214</v>
      </c>
      <c r="AO362" t="s">
        <v>214</v>
      </c>
      <c r="AP362" t="s">
        <v>214</v>
      </c>
      <c r="AQ362" t="s">
        <v>214</v>
      </c>
      <c r="AR362" t="s">
        <v>214</v>
      </c>
      <c r="AS362" t="s">
        <v>214</v>
      </c>
      <c r="AT362" t="s">
        <v>214</v>
      </c>
      <c r="AU362" t="s">
        <v>214</v>
      </c>
      <c r="AV362" t="s">
        <v>214</v>
      </c>
      <c r="AW362" t="s">
        <v>214</v>
      </c>
      <c r="AX362" t="s">
        <v>214</v>
      </c>
      <c r="AY362" t="s">
        <v>214</v>
      </c>
      <c r="AZ362" t="s">
        <v>214</v>
      </c>
      <c r="BA362" t="s">
        <v>5723</v>
      </c>
      <c r="BB362">
        <v>0</v>
      </c>
    </row>
    <row r="363" spans="1:54" x14ac:dyDescent="0.25">
      <c r="A363">
        <v>316442</v>
      </c>
      <c r="B363" t="s">
        <v>213</v>
      </c>
      <c r="AC363" t="s">
        <v>214</v>
      </c>
      <c r="AK363" t="s">
        <v>214</v>
      </c>
      <c r="AO363" t="s">
        <v>214</v>
      </c>
      <c r="AP363" t="s">
        <v>214</v>
      </c>
      <c r="AQ363" t="s">
        <v>214</v>
      </c>
      <c r="AR363" t="s">
        <v>214</v>
      </c>
      <c r="AS363" t="s">
        <v>214</v>
      </c>
      <c r="AT363" t="s">
        <v>214</v>
      </c>
      <c r="AU363" t="s">
        <v>214</v>
      </c>
      <c r="AV363" t="s">
        <v>214</v>
      </c>
      <c r="AW363" t="s">
        <v>214</v>
      </c>
      <c r="AX363" t="s">
        <v>214</v>
      </c>
      <c r="AY363" t="s">
        <v>214</v>
      </c>
      <c r="AZ363" t="s">
        <v>214</v>
      </c>
      <c r="BA363" t="s">
        <v>5723</v>
      </c>
      <c r="BB363">
        <v>0</v>
      </c>
    </row>
    <row r="364" spans="1:54" x14ac:dyDescent="0.25">
      <c r="A364">
        <v>317022</v>
      </c>
      <c r="B364" t="s">
        <v>213</v>
      </c>
      <c r="Z364" t="s">
        <v>214</v>
      </c>
      <c r="AD364" t="s">
        <v>214</v>
      </c>
      <c r="AG364" t="s">
        <v>214</v>
      </c>
      <c r="AQ364" t="s">
        <v>214</v>
      </c>
      <c r="AR364" t="s">
        <v>214</v>
      </c>
      <c r="AS364" t="s">
        <v>214</v>
      </c>
      <c r="AT364" t="s">
        <v>214</v>
      </c>
      <c r="AU364" t="s">
        <v>214</v>
      </c>
      <c r="AV364" t="s">
        <v>214</v>
      </c>
      <c r="AW364" t="s">
        <v>214</v>
      </c>
      <c r="AX364" t="s">
        <v>214</v>
      </c>
      <c r="AZ364" t="s">
        <v>214</v>
      </c>
      <c r="BA364" t="s">
        <v>5723</v>
      </c>
      <c r="BB364">
        <v>0</v>
      </c>
    </row>
    <row r="365" spans="1:54" x14ac:dyDescent="0.25">
      <c r="A365">
        <v>319308</v>
      </c>
      <c r="B365" t="s">
        <v>213</v>
      </c>
      <c r="AJ365" t="s">
        <v>214</v>
      </c>
      <c r="AO365" t="s">
        <v>214</v>
      </c>
      <c r="AP365" t="s">
        <v>214</v>
      </c>
      <c r="AQ365" t="s">
        <v>214</v>
      </c>
      <c r="AR365" t="s">
        <v>214</v>
      </c>
      <c r="AS365" t="s">
        <v>214</v>
      </c>
      <c r="AT365" t="s">
        <v>214</v>
      </c>
      <c r="AU365" t="s">
        <v>214</v>
      </c>
      <c r="AV365" t="s">
        <v>214</v>
      </c>
      <c r="AW365" t="s">
        <v>214</v>
      </c>
      <c r="AX365" t="s">
        <v>214</v>
      </c>
      <c r="AY365" t="s">
        <v>214</v>
      </c>
      <c r="AZ365" t="s">
        <v>214</v>
      </c>
      <c r="BA365" t="s">
        <v>5723</v>
      </c>
      <c r="BB365">
        <v>0</v>
      </c>
    </row>
    <row r="366" spans="1:54" x14ac:dyDescent="0.25">
      <c r="A366">
        <v>319746</v>
      </c>
      <c r="B366" t="s">
        <v>213</v>
      </c>
      <c r="W366" t="s">
        <v>214</v>
      </c>
      <c r="Z366" t="s">
        <v>214</v>
      </c>
      <c r="AG366" t="s">
        <v>214</v>
      </c>
      <c r="AI366" t="s">
        <v>214</v>
      </c>
      <c r="AO366" t="s">
        <v>214</v>
      </c>
      <c r="AP366" t="s">
        <v>214</v>
      </c>
      <c r="AQ366" t="s">
        <v>214</v>
      </c>
      <c r="AR366" t="s">
        <v>214</v>
      </c>
      <c r="AS366" t="s">
        <v>214</v>
      </c>
      <c r="AT366" t="s">
        <v>214</v>
      </c>
      <c r="AU366" t="s">
        <v>214</v>
      </c>
      <c r="AV366" t="s">
        <v>214</v>
      </c>
      <c r="AW366" t="s">
        <v>214</v>
      </c>
      <c r="AX366" t="s">
        <v>214</v>
      </c>
      <c r="AY366" t="s">
        <v>214</v>
      </c>
      <c r="AZ366" t="s">
        <v>214</v>
      </c>
      <c r="BA366" t="s">
        <v>5723</v>
      </c>
      <c r="BB366">
        <v>0</v>
      </c>
    </row>
    <row r="367" spans="1:54" x14ac:dyDescent="0.25">
      <c r="A367">
        <v>320753</v>
      </c>
      <c r="B367" t="s">
        <v>213</v>
      </c>
      <c r="AG367" t="s">
        <v>214</v>
      </c>
      <c r="AK367" t="s">
        <v>214</v>
      </c>
      <c r="AO367" t="s">
        <v>214</v>
      </c>
      <c r="AP367" t="s">
        <v>214</v>
      </c>
      <c r="AQ367" t="s">
        <v>214</v>
      </c>
      <c r="AR367" t="s">
        <v>214</v>
      </c>
      <c r="AS367" t="s">
        <v>214</v>
      </c>
      <c r="AT367" t="s">
        <v>214</v>
      </c>
      <c r="AU367" t="s">
        <v>214</v>
      </c>
      <c r="AV367" t="s">
        <v>214</v>
      </c>
      <c r="AW367" t="s">
        <v>214</v>
      </c>
      <c r="AX367" t="s">
        <v>214</v>
      </c>
      <c r="AY367" t="s">
        <v>214</v>
      </c>
      <c r="AZ367" t="s">
        <v>214</v>
      </c>
      <c r="BA367" t="s">
        <v>5723</v>
      </c>
      <c r="BB367">
        <v>0</v>
      </c>
    </row>
    <row r="368" spans="1:54" x14ac:dyDescent="0.25">
      <c r="A368">
        <v>322811</v>
      </c>
      <c r="B368" t="s">
        <v>213</v>
      </c>
      <c r="Z368" t="s">
        <v>214</v>
      </c>
      <c r="AG368" t="s">
        <v>214</v>
      </c>
      <c r="AO368" t="s">
        <v>214</v>
      </c>
      <c r="AP368" t="s">
        <v>214</v>
      </c>
      <c r="AQ368" t="s">
        <v>214</v>
      </c>
      <c r="AV368" t="s">
        <v>214</v>
      </c>
      <c r="AW368" t="s">
        <v>214</v>
      </c>
      <c r="AX368" t="s">
        <v>214</v>
      </c>
      <c r="AZ368" t="s">
        <v>214</v>
      </c>
      <c r="BA368" t="s">
        <v>5723</v>
      </c>
      <c r="BB368">
        <v>0</v>
      </c>
    </row>
    <row r="369" spans="1:54" x14ac:dyDescent="0.25">
      <c r="A369">
        <v>323824</v>
      </c>
      <c r="B369" t="s">
        <v>213</v>
      </c>
      <c r="Z369" t="s">
        <v>214</v>
      </c>
      <c r="AG369" t="s">
        <v>214</v>
      </c>
      <c r="AH369" t="s">
        <v>214</v>
      </c>
      <c r="AK369" t="s">
        <v>214</v>
      </c>
      <c r="AO369" t="s">
        <v>214</v>
      </c>
      <c r="AP369" t="s">
        <v>214</v>
      </c>
      <c r="AQ369" t="s">
        <v>214</v>
      </c>
      <c r="AS369" t="s">
        <v>214</v>
      </c>
      <c r="AT369" t="s">
        <v>214</v>
      </c>
      <c r="AU369" t="s">
        <v>214</v>
      </c>
      <c r="AV369" t="s">
        <v>214</v>
      </c>
      <c r="AW369" t="s">
        <v>214</v>
      </c>
      <c r="AX369" t="s">
        <v>214</v>
      </c>
      <c r="AY369" t="s">
        <v>214</v>
      </c>
      <c r="AZ369" t="s">
        <v>214</v>
      </c>
      <c r="BA369" t="s">
        <v>5723</v>
      </c>
      <c r="BB369">
        <v>0</v>
      </c>
    </row>
    <row r="370" spans="1:54" x14ac:dyDescent="0.25">
      <c r="A370">
        <v>324267</v>
      </c>
      <c r="B370" t="s">
        <v>213</v>
      </c>
      <c r="Z370" t="s">
        <v>214</v>
      </c>
      <c r="AH370" t="s">
        <v>214</v>
      </c>
      <c r="AK370" t="s">
        <v>214</v>
      </c>
      <c r="AM370" t="s">
        <v>214</v>
      </c>
      <c r="AO370" t="s">
        <v>214</v>
      </c>
      <c r="AP370" t="s">
        <v>214</v>
      </c>
      <c r="AQ370" t="s">
        <v>214</v>
      </c>
      <c r="AR370" t="s">
        <v>214</v>
      </c>
      <c r="AS370" t="s">
        <v>214</v>
      </c>
      <c r="AT370" t="s">
        <v>214</v>
      </c>
      <c r="AU370" t="s">
        <v>214</v>
      </c>
      <c r="AV370" t="s">
        <v>214</v>
      </c>
      <c r="AW370" t="s">
        <v>214</v>
      </c>
      <c r="AX370" t="s">
        <v>214</v>
      </c>
      <c r="AY370" t="s">
        <v>214</v>
      </c>
      <c r="AZ370" t="s">
        <v>214</v>
      </c>
      <c r="BA370" t="s">
        <v>5723</v>
      </c>
      <c r="BB370">
        <v>0</v>
      </c>
    </row>
    <row r="371" spans="1:54" x14ac:dyDescent="0.25">
      <c r="A371">
        <v>324562</v>
      </c>
      <c r="B371" t="s">
        <v>213</v>
      </c>
      <c r="AK371" t="s">
        <v>214</v>
      </c>
      <c r="AP371" t="s">
        <v>214</v>
      </c>
      <c r="AR371" t="s">
        <v>214</v>
      </c>
      <c r="AU371" t="s">
        <v>214</v>
      </c>
      <c r="AV371" t="s">
        <v>214</v>
      </c>
      <c r="AZ371" t="s">
        <v>214</v>
      </c>
      <c r="BA371" t="s">
        <v>5723</v>
      </c>
      <c r="BB371">
        <v>0</v>
      </c>
    </row>
    <row r="372" spans="1:54" x14ac:dyDescent="0.25">
      <c r="A372">
        <v>324846</v>
      </c>
      <c r="B372" t="s">
        <v>213</v>
      </c>
      <c r="AK372" t="s">
        <v>214</v>
      </c>
      <c r="AP372" t="s">
        <v>214</v>
      </c>
      <c r="AQ372" t="s">
        <v>214</v>
      </c>
      <c r="AR372" t="s">
        <v>214</v>
      </c>
      <c r="AU372" t="s">
        <v>214</v>
      </c>
      <c r="AV372" t="s">
        <v>214</v>
      </c>
      <c r="AW372" t="s">
        <v>214</v>
      </c>
      <c r="AX372" t="s">
        <v>214</v>
      </c>
      <c r="AY372" t="s">
        <v>214</v>
      </c>
      <c r="AZ372" t="s">
        <v>214</v>
      </c>
      <c r="BA372" t="s">
        <v>5723</v>
      </c>
      <c r="BB372">
        <v>0</v>
      </c>
    </row>
    <row r="373" spans="1:54" x14ac:dyDescent="0.25">
      <c r="A373">
        <v>325208</v>
      </c>
      <c r="B373" t="s">
        <v>213</v>
      </c>
      <c r="Y373" t="s">
        <v>214</v>
      </c>
      <c r="AI373" t="s">
        <v>214</v>
      </c>
      <c r="AL373" t="s">
        <v>214</v>
      </c>
      <c r="AO373" t="s">
        <v>214</v>
      </c>
      <c r="AP373" t="s">
        <v>214</v>
      </c>
      <c r="AQ373" t="s">
        <v>214</v>
      </c>
      <c r="AR373" t="s">
        <v>214</v>
      </c>
      <c r="AS373" t="s">
        <v>214</v>
      </c>
      <c r="AT373" t="s">
        <v>214</v>
      </c>
      <c r="AU373" t="s">
        <v>214</v>
      </c>
      <c r="AV373" t="s">
        <v>214</v>
      </c>
      <c r="AW373" t="s">
        <v>214</v>
      </c>
      <c r="AX373" t="s">
        <v>214</v>
      </c>
      <c r="AY373" t="s">
        <v>214</v>
      </c>
      <c r="AZ373" t="s">
        <v>214</v>
      </c>
      <c r="BA373" t="s">
        <v>5723</v>
      </c>
      <c r="BB373">
        <v>0</v>
      </c>
    </row>
    <row r="374" spans="1:54" x14ac:dyDescent="0.25">
      <c r="A374">
        <v>325629</v>
      </c>
      <c r="B374" t="s">
        <v>213</v>
      </c>
      <c r="AJ374" t="s">
        <v>214</v>
      </c>
      <c r="AP374" t="s">
        <v>214</v>
      </c>
      <c r="AQ374" t="s">
        <v>214</v>
      </c>
      <c r="AR374" t="s">
        <v>214</v>
      </c>
      <c r="AV374" t="s">
        <v>214</v>
      </c>
      <c r="AZ374" t="s">
        <v>214</v>
      </c>
      <c r="BA374" t="s">
        <v>5723</v>
      </c>
      <c r="BB374">
        <v>0</v>
      </c>
    </row>
    <row r="375" spans="1:54" x14ac:dyDescent="0.25">
      <c r="A375">
        <v>325906</v>
      </c>
      <c r="B375" t="s">
        <v>213</v>
      </c>
      <c r="Z375" t="s">
        <v>214</v>
      </c>
      <c r="AM375" t="s">
        <v>214</v>
      </c>
      <c r="AP375" t="s">
        <v>214</v>
      </c>
      <c r="AQ375" t="s">
        <v>214</v>
      </c>
      <c r="AS375" t="s">
        <v>214</v>
      </c>
      <c r="AT375" t="s">
        <v>214</v>
      </c>
      <c r="AU375" t="s">
        <v>214</v>
      </c>
      <c r="AV375" t="s">
        <v>214</v>
      </c>
      <c r="AW375" t="s">
        <v>214</v>
      </c>
      <c r="AX375" t="s">
        <v>214</v>
      </c>
      <c r="AY375" t="s">
        <v>214</v>
      </c>
      <c r="AZ375" t="s">
        <v>214</v>
      </c>
      <c r="BA375" t="s">
        <v>5723</v>
      </c>
      <c r="BB375">
        <v>0</v>
      </c>
    </row>
    <row r="376" spans="1:54" x14ac:dyDescent="0.25">
      <c r="A376">
        <v>325951</v>
      </c>
      <c r="B376" t="s">
        <v>213</v>
      </c>
      <c r="AD376" t="s">
        <v>214</v>
      </c>
      <c r="AK376" t="s">
        <v>214</v>
      </c>
      <c r="AM376" t="s">
        <v>214</v>
      </c>
      <c r="AP376" t="s">
        <v>214</v>
      </c>
      <c r="AQ376" t="s">
        <v>214</v>
      </c>
      <c r="AS376" t="s">
        <v>214</v>
      </c>
      <c r="AT376" t="s">
        <v>214</v>
      </c>
      <c r="AU376" t="s">
        <v>214</v>
      </c>
      <c r="AV376" t="s">
        <v>214</v>
      </c>
      <c r="AW376" t="s">
        <v>214</v>
      </c>
      <c r="AX376" t="s">
        <v>214</v>
      </c>
      <c r="AY376" t="s">
        <v>214</v>
      </c>
      <c r="AZ376" t="s">
        <v>214</v>
      </c>
      <c r="BA376" t="s">
        <v>5723</v>
      </c>
      <c r="BB376">
        <v>0</v>
      </c>
    </row>
    <row r="377" spans="1:54" x14ac:dyDescent="0.25">
      <c r="A377">
        <v>328612</v>
      </c>
      <c r="B377" t="s">
        <v>213</v>
      </c>
      <c r="AK377" t="s">
        <v>214</v>
      </c>
      <c r="AM377" t="s">
        <v>214</v>
      </c>
      <c r="AP377" t="s">
        <v>214</v>
      </c>
      <c r="AQ377" t="s">
        <v>214</v>
      </c>
      <c r="AU377" t="s">
        <v>214</v>
      </c>
      <c r="AV377" t="s">
        <v>214</v>
      </c>
      <c r="AW377" t="s">
        <v>214</v>
      </c>
      <c r="AX377" t="s">
        <v>214</v>
      </c>
      <c r="AY377" t="s">
        <v>214</v>
      </c>
      <c r="AZ377" t="s">
        <v>214</v>
      </c>
      <c r="BA377" t="s">
        <v>5723</v>
      </c>
      <c r="BB377">
        <v>0</v>
      </c>
    </row>
    <row r="378" spans="1:54" x14ac:dyDescent="0.25">
      <c r="A378">
        <v>328650</v>
      </c>
      <c r="B378" t="s">
        <v>213</v>
      </c>
      <c r="AG378" t="s">
        <v>214</v>
      </c>
      <c r="AK378" t="s">
        <v>214</v>
      </c>
      <c r="AP378" t="s">
        <v>214</v>
      </c>
      <c r="AU378" t="s">
        <v>214</v>
      </c>
      <c r="AV378" t="s">
        <v>214</v>
      </c>
      <c r="AX378" t="s">
        <v>214</v>
      </c>
      <c r="AZ378" t="s">
        <v>214</v>
      </c>
      <c r="BA378" t="s">
        <v>5723</v>
      </c>
      <c r="BB378">
        <v>0</v>
      </c>
    </row>
    <row r="379" spans="1:54" x14ac:dyDescent="0.25">
      <c r="A379">
        <v>329282</v>
      </c>
      <c r="B379" t="s">
        <v>213</v>
      </c>
      <c r="AF379" t="s">
        <v>214</v>
      </c>
      <c r="AG379" t="s">
        <v>214</v>
      </c>
      <c r="AJ379" t="s">
        <v>214</v>
      </c>
      <c r="AP379" t="s">
        <v>214</v>
      </c>
      <c r="AQ379" t="s">
        <v>214</v>
      </c>
      <c r="AR379" t="s">
        <v>214</v>
      </c>
      <c r="AU379" t="s">
        <v>214</v>
      </c>
      <c r="AV379" t="s">
        <v>214</v>
      </c>
      <c r="AW379" t="s">
        <v>214</v>
      </c>
      <c r="AX379" t="s">
        <v>214</v>
      </c>
      <c r="AY379" t="s">
        <v>214</v>
      </c>
      <c r="AZ379" t="s">
        <v>214</v>
      </c>
      <c r="BA379" t="s">
        <v>5723</v>
      </c>
      <c r="BB379">
        <v>0</v>
      </c>
    </row>
    <row r="380" spans="1:54" x14ac:dyDescent="0.25">
      <c r="A380">
        <v>329672</v>
      </c>
      <c r="B380" t="s">
        <v>213</v>
      </c>
      <c r="AI380" t="s">
        <v>214</v>
      </c>
      <c r="AK380" t="s">
        <v>214</v>
      </c>
      <c r="AM380" t="s">
        <v>214</v>
      </c>
      <c r="AP380" t="s">
        <v>214</v>
      </c>
      <c r="AQ380" t="s">
        <v>214</v>
      </c>
      <c r="AR380" t="s">
        <v>214</v>
      </c>
      <c r="AT380" t="s">
        <v>214</v>
      </c>
      <c r="AU380" t="s">
        <v>214</v>
      </c>
      <c r="AV380" t="s">
        <v>214</v>
      </c>
      <c r="AX380" t="s">
        <v>214</v>
      </c>
      <c r="AY380" t="s">
        <v>214</v>
      </c>
      <c r="AZ380" t="s">
        <v>214</v>
      </c>
      <c r="BA380" t="s">
        <v>5723</v>
      </c>
      <c r="BB380">
        <v>0</v>
      </c>
    </row>
    <row r="381" spans="1:54" x14ac:dyDescent="0.25">
      <c r="A381">
        <v>331050</v>
      </c>
      <c r="B381" t="s">
        <v>213</v>
      </c>
      <c r="AK381" t="s">
        <v>214</v>
      </c>
      <c r="AO381" t="s">
        <v>214</v>
      </c>
      <c r="AP381" t="s">
        <v>214</v>
      </c>
      <c r="AQ381" t="s">
        <v>214</v>
      </c>
      <c r="AR381" t="s">
        <v>214</v>
      </c>
      <c r="AS381" t="s">
        <v>214</v>
      </c>
      <c r="AT381" t="s">
        <v>214</v>
      </c>
      <c r="AU381" t="s">
        <v>214</v>
      </c>
      <c r="AV381" t="s">
        <v>214</v>
      </c>
      <c r="AW381" t="s">
        <v>214</v>
      </c>
      <c r="AX381" t="s">
        <v>214</v>
      </c>
      <c r="AY381" t="s">
        <v>214</v>
      </c>
      <c r="AZ381" t="s">
        <v>214</v>
      </c>
      <c r="BA381" t="s">
        <v>5723</v>
      </c>
      <c r="BB381">
        <v>0</v>
      </c>
    </row>
    <row r="382" spans="1:54" x14ac:dyDescent="0.25">
      <c r="A382">
        <v>331284</v>
      </c>
      <c r="B382" t="s">
        <v>213</v>
      </c>
      <c r="Z382" t="s">
        <v>214</v>
      </c>
      <c r="AH382" t="s">
        <v>214</v>
      </c>
      <c r="AO382" t="s">
        <v>214</v>
      </c>
      <c r="AP382" t="s">
        <v>214</v>
      </c>
      <c r="AQ382" t="s">
        <v>214</v>
      </c>
      <c r="AR382" t="s">
        <v>214</v>
      </c>
      <c r="AS382" t="s">
        <v>214</v>
      </c>
      <c r="AT382" t="s">
        <v>214</v>
      </c>
      <c r="AU382" t="s">
        <v>214</v>
      </c>
      <c r="AV382" t="s">
        <v>214</v>
      </c>
      <c r="AW382" t="s">
        <v>214</v>
      </c>
      <c r="AX382" t="s">
        <v>214</v>
      </c>
      <c r="AY382" t="s">
        <v>214</v>
      </c>
      <c r="AZ382" t="s">
        <v>214</v>
      </c>
      <c r="BA382" t="s">
        <v>5723</v>
      </c>
      <c r="BB382">
        <v>0</v>
      </c>
    </row>
    <row r="383" spans="1:54" x14ac:dyDescent="0.25">
      <c r="A383">
        <v>331322</v>
      </c>
      <c r="B383" t="s">
        <v>213</v>
      </c>
      <c r="AI383" t="s">
        <v>214</v>
      </c>
      <c r="AK383" t="s">
        <v>214</v>
      </c>
      <c r="AL383" t="s">
        <v>214</v>
      </c>
      <c r="AM383" t="s">
        <v>214</v>
      </c>
      <c r="AO383" t="s">
        <v>214</v>
      </c>
      <c r="AP383" t="s">
        <v>214</v>
      </c>
      <c r="AQ383" t="s">
        <v>214</v>
      </c>
      <c r="AR383" t="s">
        <v>214</v>
      </c>
      <c r="AS383" t="s">
        <v>214</v>
      </c>
      <c r="AT383" t="s">
        <v>214</v>
      </c>
      <c r="AU383" t="s">
        <v>214</v>
      </c>
      <c r="AV383" t="s">
        <v>214</v>
      </c>
      <c r="AW383" t="s">
        <v>214</v>
      </c>
      <c r="AX383" t="s">
        <v>214</v>
      </c>
      <c r="AY383" t="s">
        <v>214</v>
      </c>
      <c r="AZ383" t="s">
        <v>214</v>
      </c>
      <c r="BA383" t="s">
        <v>5723</v>
      </c>
      <c r="BB383">
        <v>0</v>
      </c>
    </row>
    <row r="384" spans="1:54" x14ac:dyDescent="0.25">
      <c r="A384">
        <v>333469</v>
      </c>
      <c r="B384" t="s">
        <v>213</v>
      </c>
      <c r="AG384" t="s">
        <v>214</v>
      </c>
      <c r="AO384" t="s">
        <v>214</v>
      </c>
      <c r="AP384" t="s">
        <v>214</v>
      </c>
      <c r="AQ384" t="s">
        <v>214</v>
      </c>
      <c r="AR384" t="s">
        <v>214</v>
      </c>
      <c r="AS384" t="s">
        <v>214</v>
      </c>
      <c r="AT384" t="s">
        <v>214</v>
      </c>
      <c r="AU384" t="s">
        <v>214</v>
      </c>
      <c r="AV384" t="s">
        <v>214</v>
      </c>
      <c r="AW384" t="s">
        <v>214</v>
      </c>
      <c r="AX384" t="s">
        <v>214</v>
      </c>
      <c r="AY384" t="s">
        <v>214</v>
      </c>
      <c r="AZ384" t="s">
        <v>214</v>
      </c>
      <c r="BA384" t="s">
        <v>5723</v>
      </c>
      <c r="BB384">
        <v>0</v>
      </c>
    </row>
    <row r="385" spans="1:54" x14ac:dyDescent="0.25">
      <c r="A385">
        <v>302809</v>
      </c>
      <c r="B385" t="s">
        <v>213</v>
      </c>
      <c r="Z385" t="s">
        <v>214</v>
      </c>
      <c r="AC385" t="s">
        <v>214</v>
      </c>
      <c r="AD385" t="s">
        <v>214</v>
      </c>
      <c r="AJ385" t="s">
        <v>214</v>
      </c>
      <c r="AO385" t="s">
        <v>214</v>
      </c>
      <c r="AP385" t="s">
        <v>214</v>
      </c>
      <c r="AQ385" t="s">
        <v>214</v>
      </c>
      <c r="AR385" t="s">
        <v>214</v>
      </c>
      <c r="AS385" t="s">
        <v>214</v>
      </c>
      <c r="AT385" t="s">
        <v>214</v>
      </c>
      <c r="AU385" t="s">
        <v>214</v>
      </c>
      <c r="AV385" t="s">
        <v>214</v>
      </c>
      <c r="AW385" t="s">
        <v>214</v>
      </c>
      <c r="AX385" t="s">
        <v>214</v>
      </c>
      <c r="AY385" t="s">
        <v>214</v>
      </c>
      <c r="AZ385" t="s">
        <v>214</v>
      </c>
      <c r="BA385" t="s">
        <v>5723</v>
      </c>
      <c r="BB385">
        <v>0</v>
      </c>
    </row>
    <row r="386" spans="1:54" x14ac:dyDescent="0.25">
      <c r="A386">
        <v>319059</v>
      </c>
      <c r="B386" t="s">
        <v>213</v>
      </c>
      <c r="AG386" t="s">
        <v>214</v>
      </c>
      <c r="AH386" t="s">
        <v>214</v>
      </c>
      <c r="AK386" t="s">
        <v>214</v>
      </c>
      <c r="AP386" t="s">
        <v>214</v>
      </c>
      <c r="AQ386" t="s">
        <v>214</v>
      </c>
      <c r="AU386" t="s">
        <v>214</v>
      </c>
      <c r="AV386" t="s">
        <v>214</v>
      </c>
      <c r="AZ386" t="s">
        <v>214</v>
      </c>
      <c r="BA386" t="s">
        <v>5723</v>
      </c>
      <c r="BB386">
        <v>0</v>
      </c>
    </row>
    <row r="387" spans="1:54" x14ac:dyDescent="0.25">
      <c r="A387">
        <v>320332</v>
      </c>
      <c r="B387" t="s">
        <v>213</v>
      </c>
      <c r="AC387" t="s">
        <v>214</v>
      </c>
      <c r="AG387" t="s">
        <v>214</v>
      </c>
      <c r="AH387" t="s">
        <v>214</v>
      </c>
      <c r="AK387" t="s">
        <v>214</v>
      </c>
      <c r="AP387" t="s">
        <v>214</v>
      </c>
      <c r="AQ387" t="s">
        <v>214</v>
      </c>
      <c r="AR387" t="s">
        <v>214</v>
      </c>
      <c r="AT387" t="s">
        <v>214</v>
      </c>
      <c r="AV387" t="s">
        <v>214</v>
      </c>
      <c r="AW387" t="s">
        <v>214</v>
      </c>
      <c r="AX387" t="s">
        <v>214</v>
      </c>
      <c r="AY387" t="s">
        <v>214</v>
      </c>
      <c r="AZ387" t="s">
        <v>214</v>
      </c>
      <c r="BA387" t="s">
        <v>5723</v>
      </c>
      <c r="BB387">
        <v>0</v>
      </c>
    </row>
    <row r="388" spans="1:54" x14ac:dyDescent="0.25">
      <c r="A388">
        <v>320372</v>
      </c>
      <c r="B388" t="s">
        <v>213</v>
      </c>
      <c r="AE388" t="s">
        <v>214</v>
      </c>
      <c r="AI388" t="s">
        <v>214</v>
      </c>
      <c r="AK388" t="s">
        <v>214</v>
      </c>
      <c r="AO388" t="s">
        <v>214</v>
      </c>
      <c r="AP388" t="s">
        <v>214</v>
      </c>
      <c r="AQ388" t="s">
        <v>214</v>
      </c>
      <c r="AT388" t="s">
        <v>214</v>
      </c>
      <c r="AW388" t="s">
        <v>214</v>
      </c>
      <c r="AX388" t="s">
        <v>214</v>
      </c>
      <c r="AY388" t="s">
        <v>214</v>
      </c>
      <c r="AZ388" t="s">
        <v>214</v>
      </c>
      <c r="BA388" t="s">
        <v>5723</v>
      </c>
      <c r="BB388">
        <v>0</v>
      </c>
    </row>
    <row r="389" spans="1:54" x14ac:dyDescent="0.25">
      <c r="A389">
        <v>333558</v>
      </c>
      <c r="B389" t="s">
        <v>213</v>
      </c>
      <c r="AG389" t="s">
        <v>214</v>
      </c>
      <c r="AN389" t="s">
        <v>214</v>
      </c>
      <c r="AO389" t="s">
        <v>214</v>
      </c>
      <c r="AP389" t="s">
        <v>214</v>
      </c>
      <c r="AQ389" t="s">
        <v>214</v>
      </c>
      <c r="AR389" t="s">
        <v>214</v>
      </c>
      <c r="AS389" t="s">
        <v>214</v>
      </c>
      <c r="AV389" t="s">
        <v>214</v>
      </c>
      <c r="AY389" t="s">
        <v>214</v>
      </c>
      <c r="BA389" t="s">
        <v>5723</v>
      </c>
      <c r="BB389">
        <v>0</v>
      </c>
    </row>
    <row r="390" spans="1:54" x14ac:dyDescent="0.25">
      <c r="A390">
        <v>331231</v>
      </c>
      <c r="B390" t="s">
        <v>213</v>
      </c>
      <c r="AN390" t="s">
        <v>214</v>
      </c>
      <c r="BA390" t="s">
        <v>5723</v>
      </c>
      <c r="BB390">
        <v>0</v>
      </c>
    </row>
    <row r="391" spans="1:54" x14ac:dyDescent="0.25">
      <c r="A391">
        <v>330901</v>
      </c>
      <c r="B391" t="s">
        <v>213</v>
      </c>
      <c r="AB391" t="s">
        <v>214</v>
      </c>
      <c r="AG391" t="s">
        <v>214</v>
      </c>
      <c r="AI391" t="s">
        <v>214</v>
      </c>
      <c r="AO391" t="s">
        <v>214</v>
      </c>
      <c r="AR391" t="s">
        <v>214</v>
      </c>
      <c r="BA391" t="s">
        <v>5723</v>
      </c>
      <c r="BB391">
        <v>0</v>
      </c>
    </row>
    <row r="392" spans="1:54" x14ac:dyDescent="0.25">
      <c r="A392">
        <v>306511</v>
      </c>
      <c r="B392" t="s">
        <v>213</v>
      </c>
      <c r="P392" t="s">
        <v>214</v>
      </c>
      <c r="AD392" t="s">
        <v>214</v>
      </c>
      <c r="AO392" t="s">
        <v>214</v>
      </c>
      <c r="AQ392" t="s">
        <v>214</v>
      </c>
      <c r="AT392" t="s">
        <v>214</v>
      </c>
      <c r="BA392" t="s">
        <v>5723</v>
      </c>
      <c r="BB392">
        <v>0</v>
      </c>
    </row>
    <row r="393" spans="1:54" x14ac:dyDescent="0.25">
      <c r="A393">
        <v>333427</v>
      </c>
      <c r="B393" t="s">
        <v>213</v>
      </c>
      <c r="P393" t="s">
        <v>214</v>
      </c>
      <c r="AC393" t="s">
        <v>214</v>
      </c>
      <c r="AK393" t="s">
        <v>214</v>
      </c>
      <c r="AO393" t="s">
        <v>214</v>
      </c>
      <c r="AP393" t="s">
        <v>214</v>
      </c>
      <c r="AQ393" t="s">
        <v>214</v>
      </c>
      <c r="AY393" t="s">
        <v>214</v>
      </c>
      <c r="BA393" t="s">
        <v>5723</v>
      </c>
      <c r="BB393">
        <v>0</v>
      </c>
    </row>
    <row r="394" spans="1:54" x14ac:dyDescent="0.25">
      <c r="A394">
        <v>300686</v>
      </c>
      <c r="B394" t="s">
        <v>213</v>
      </c>
      <c r="AQ394" t="s">
        <v>214</v>
      </c>
      <c r="BA394" t="s">
        <v>5723</v>
      </c>
      <c r="BB394">
        <v>0</v>
      </c>
    </row>
    <row r="395" spans="1:54" x14ac:dyDescent="0.25">
      <c r="A395">
        <v>300788</v>
      </c>
      <c r="B395" t="s">
        <v>213</v>
      </c>
      <c r="AP395" t="s">
        <v>214</v>
      </c>
      <c r="AQ395" t="s">
        <v>214</v>
      </c>
      <c r="AR395" t="s">
        <v>214</v>
      </c>
      <c r="BA395" t="s">
        <v>5723</v>
      </c>
      <c r="BB395">
        <v>0</v>
      </c>
    </row>
    <row r="396" spans="1:54" x14ac:dyDescent="0.25">
      <c r="A396">
        <v>301238</v>
      </c>
      <c r="B396" t="s">
        <v>213</v>
      </c>
      <c r="AY396" t="s">
        <v>214</v>
      </c>
      <c r="BA396" t="s">
        <v>5723</v>
      </c>
      <c r="BB396">
        <v>0</v>
      </c>
    </row>
    <row r="397" spans="1:54" x14ac:dyDescent="0.25">
      <c r="A397">
        <v>301776</v>
      </c>
      <c r="B397" t="s">
        <v>213</v>
      </c>
      <c r="AC397" t="s">
        <v>214</v>
      </c>
      <c r="AF397" t="s">
        <v>214</v>
      </c>
      <c r="AI397" t="s">
        <v>214</v>
      </c>
      <c r="AO397" t="s">
        <v>214</v>
      </c>
      <c r="AP397" t="s">
        <v>214</v>
      </c>
      <c r="AQ397" t="s">
        <v>214</v>
      </c>
      <c r="AU397" t="s">
        <v>214</v>
      </c>
      <c r="AX397" t="s">
        <v>214</v>
      </c>
      <c r="BA397" t="s">
        <v>5723</v>
      </c>
      <c r="BB397">
        <v>0</v>
      </c>
    </row>
    <row r="398" spans="1:54" x14ac:dyDescent="0.25">
      <c r="A398">
        <v>302689</v>
      </c>
      <c r="B398" t="s">
        <v>213</v>
      </c>
      <c r="AP398" t="s">
        <v>214</v>
      </c>
      <c r="BA398" t="s">
        <v>5723</v>
      </c>
      <c r="BB398">
        <v>0</v>
      </c>
    </row>
    <row r="399" spans="1:54" x14ac:dyDescent="0.25">
      <c r="A399">
        <v>303230</v>
      </c>
      <c r="B399" t="s">
        <v>213</v>
      </c>
      <c r="AH399" t="s">
        <v>214</v>
      </c>
      <c r="AW399" t="s">
        <v>214</v>
      </c>
      <c r="BA399" t="s">
        <v>5723</v>
      </c>
      <c r="BB399">
        <v>0</v>
      </c>
    </row>
    <row r="400" spans="1:54" x14ac:dyDescent="0.25">
      <c r="A400">
        <v>304937</v>
      </c>
      <c r="B400" t="s">
        <v>213</v>
      </c>
      <c r="AP400" t="s">
        <v>214</v>
      </c>
      <c r="AX400" t="s">
        <v>214</v>
      </c>
      <c r="AY400" t="s">
        <v>214</v>
      </c>
      <c r="BA400" t="s">
        <v>5723</v>
      </c>
      <c r="BB400">
        <v>0</v>
      </c>
    </row>
    <row r="401" spans="1:54" x14ac:dyDescent="0.25">
      <c r="A401">
        <v>305667</v>
      </c>
      <c r="B401" t="s">
        <v>213</v>
      </c>
      <c r="AQ401" t="s">
        <v>214</v>
      </c>
      <c r="BA401" t="s">
        <v>5723</v>
      </c>
      <c r="BB401">
        <v>0</v>
      </c>
    </row>
    <row r="402" spans="1:54" x14ac:dyDescent="0.25">
      <c r="A402">
        <v>305951</v>
      </c>
      <c r="B402" t="s">
        <v>213</v>
      </c>
      <c r="AG402" t="s">
        <v>214</v>
      </c>
      <c r="AI402" t="s">
        <v>214</v>
      </c>
      <c r="AK402" t="s">
        <v>214</v>
      </c>
      <c r="AP402" t="s">
        <v>214</v>
      </c>
      <c r="AQ402" t="s">
        <v>214</v>
      </c>
      <c r="AU402" t="s">
        <v>214</v>
      </c>
      <c r="AV402" t="s">
        <v>214</v>
      </c>
      <c r="AW402" t="s">
        <v>214</v>
      </c>
      <c r="AX402" t="s">
        <v>214</v>
      </c>
      <c r="AY402" t="s">
        <v>214</v>
      </c>
      <c r="BA402" t="s">
        <v>5723</v>
      </c>
      <c r="BB402">
        <v>0</v>
      </c>
    </row>
    <row r="403" spans="1:54" x14ac:dyDescent="0.25">
      <c r="A403">
        <v>309494</v>
      </c>
      <c r="B403" t="s">
        <v>213</v>
      </c>
      <c r="AK403" t="s">
        <v>214</v>
      </c>
      <c r="AQ403" t="s">
        <v>214</v>
      </c>
      <c r="AR403" t="s">
        <v>214</v>
      </c>
      <c r="AV403" t="s">
        <v>214</v>
      </c>
      <c r="BA403" t="s">
        <v>5723</v>
      </c>
      <c r="BB403">
        <v>0</v>
      </c>
    </row>
    <row r="404" spans="1:54" x14ac:dyDescent="0.25">
      <c r="A404">
        <v>309790</v>
      </c>
      <c r="B404" t="s">
        <v>213</v>
      </c>
      <c r="AG404" t="s">
        <v>214</v>
      </c>
      <c r="AP404" t="s">
        <v>214</v>
      </c>
      <c r="AQ404" t="s">
        <v>214</v>
      </c>
      <c r="BA404" t="s">
        <v>5723</v>
      </c>
      <c r="BB404">
        <v>0</v>
      </c>
    </row>
    <row r="405" spans="1:54" x14ac:dyDescent="0.25">
      <c r="A405">
        <v>312316</v>
      </c>
      <c r="B405" t="s">
        <v>213</v>
      </c>
      <c r="C405" t="s">
        <v>214</v>
      </c>
      <c r="AI405" t="s">
        <v>214</v>
      </c>
      <c r="AK405" t="s">
        <v>214</v>
      </c>
      <c r="AP405" t="s">
        <v>214</v>
      </c>
      <c r="AU405" t="s">
        <v>214</v>
      </c>
      <c r="BA405" t="s">
        <v>5723</v>
      </c>
      <c r="BB405">
        <v>0</v>
      </c>
    </row>
    <row r="406" spans="1:54" x14ac:dyDescent="0.25">
      <c r="A406">
        <v>313067</v>
      </c>
      <c r="B406" t="s">
        <v>213</v>
      </c>
      <c r="AA406" t="s">
        <v>214</v>
      </c>
      <c r="AP406" t="s">
        <v>214</v>
      </c>
      <c r="AQ406" t="s">
        <v>214</v>
      </c>
      <c r="AT406" t="s">
        <v>214</v>
      </c>
      <c r="BA406" t="s">
        <v>5723</v>
      </c>
      <c r="BB406">
        <v>0</v>
      </c>
    </row>
    <row r="407" spans="1:54" x14ac:dyDescent="0.25">
      <c r="A407">
        <v>315048</v>
      </c>
      <c r="B407" t="s">
        <v>213</v>
      </c>
      <c r="AQ407" t="s">
        <v>214</v>
      </c>
      <c r="AX407" t="s">
        <v>214</v>
      </c>
      <c r="BA407" t="s">
        <v>5723</v>
      </c>
      <c r="BB407">
        <v>0</v>
      </c>
    </row>
    <row r="408" spans="1:54" x14ac:dyDescent="0.25">
      <c r="A408">
        <v>315938</v>
      </c>
      <c r="B408" t="s">
        <v>213</v>
      </c>
      <c r="AP408" t="s">
        <v>214</v>
      </c>
      <c r="BA408" t="s">
        <v>5723</v>
      </c>
      <c r="BB408">
        <v>0</v>
      </c>
    </row>
    <row r="409" spans="1:54" x14ac:dyDescent="0.25">
      <c r="A409">
        <v>316632</v>
      </c>
      <c r="B409" t="s">
        <v>213</v>
      </c>
      <c r="AA409" t="s">
        <v>214</v>
      </c>
      <c r="AH409" t="s">
        <v>214</v>
      </c>
      <c r="AM409" t="s">
        <v>214</v>
      </c>
      <c r="AO409" t="s">
        <v>214</v>
      </c>
      <c r="AP409" t="s">
        <v>214</v>
      </c>
      <c r="AU409" t="s">
        <v>214</v>
      </c>
      <c r="AW409" t="s">
        <v>214</v>
      </c>
      <c r="AX409" t="s">
        <v>214</v>
      </c>
      <c r="AY409" t="s">
        <v>214</v>
      </c>
      <c r="BA409" t="s">
        <v>5723</v>
      </c>
      <c r="BB409">
        <v>0</v>
      </c>
    </row>
    <row r="410" spans="1:54" x14ac:dyDescent="0.25">
      <c r="A410">
        <v>317092</v>
      </c>
      <c r="B410" t="s">
        <v>213</v>
      </c>
      <c r="AH410" t="s">
        <v>214</v>
      </c>
      <c r="AP410" t="s">
        <v>214</v>
      </c>
      <c r="AQ410" t="s">
        <v>214</v>
      </c>
      <c r="AR410" t="s">
        <v>214</v>
      </c>
      <c r="AV410" t="s">
        <v>214</v>
      </c>
      <c r="AW410" t="s">
        <v>214</v>
      </c>
      <c r="AX410" t="s">
        <v>214</v>
      </c>
      <c r="AY410" t="s">
        <v>214</v>
      </c>
      <c r="BA410" t="s">
        <v>5723</v>
      </c>
      <c r="BB410">
        <v>0</v>
      </c>
    </row>
    <row r="411" spans="1:54" x14ac:dyDescent="0.25">
      <c r="A411">
        <v>319583</v>
      </c>
      <c r="B411" t="s">
        <v>213</v>
      </c>
      <c r="AP411" t="s">
        <v>214</v>
      </c>
      <c r="BA411" t="s">
        <v>5723</v>
      </c>
      <c r="BB411">
        <v>0</v>
      </c>
    </row>
    <row r="412" spans="1:54" x14ac:dyDescent="0.25">
      <c r="A412">
        <v>319873</v>
      </c>
      <c r="B412" t="s">
        <v>213</v>
      </c>
      <c r="AD412" t="s">
        <v>214</v>
      </c>
      <c r="AG412" t="s">
        <v>214</v>
      </c>
      <c r="AH412" t="s">
        <v>214</v>
      </c>
      <c r="AP412" t="s">
        <v>214</v>
      </c>
      <c r="AQ412" t="s">
        <v>214</v>
      </c>
      <c r="AR412" t="s">
        <v>214</v>
      </c>
      <c r="AW412" t="s">
        <v>214</v>
      </c>
      <c r="AX412" t="s">
        <v>214</v>
      </c>
      <c r="BA412" t="s">
        <v>5723</v>
      </c>
      <c r="BB412">
        <v>0</v>
      </c>
    </row>
    <row r="413" spans="1:54" x14ac:dyDescent="0.25">
      <c r="A413">
        <v>321272</v>
      </c>
      <c r="B413" t="s">
        <v>213</v>
      </c>
      <c r="AP413" t="s">
        <v>214</v>
      </c>
      <c r="BA413" t="s">
        <v>5723</v>
      </c>
      <c r="BB413">
        <v>0</v>
      </c>
    </row>
    <row r="414" spans="1:54" x14ac:dyDescent="0.25">
      <c r="A414">
        <v>321290</v>
      </c>
      <c r="B414" t="s">
        <v>213</v>
      </c>
      <c r="AG414" t="s">
        <v>214</v>
      </c>
      <c r="AP414" t="s">
        <v>214</v>
      </c>
      <c r="AQ414" t="s">
        <v>214</v>
      </c>
      <c r="BA414" t="s">
        <v>5723</v>
      </c>
      <c r="BB414">
        <v>0</v>
      </c>
    </row>
    <row r="415" spans="1:54" x14ac:dyDescent="0.25">
      <c r="A415">
        <v>322674</v>
      </c>
      <c r="B415" t="s">
        <v>213</v>
      </c>
      <c r="AE415" t="s">
        <v>214</v>
      </c>
      <c r="AG415" t="s">
        <v>214</v>
      </c>
      <c r="AI415" t="s">
        <v>214</v>
      </c>
      <c r="AO415" t="s">
        <v>214</v>
      </c>
      <c r="AP415" t="s">
        <v>214</v>
      </c>
      <c r="AQ415" t="s">
        <v>214</v>
      </c>
      <c r="AT415" t="s">
        <v>214</v>
      </c>
      <c r="BA415" t="s">
        <v>5723</v>
      </c>
      <c r="BB415">
        <v>0</v>
      </c>
    </row>
    <row r="416" spans="1:54" x14ac:dyDescent="0.25">
      <c r="A416">
        <v>322805</v>
      </c>
      <c r="B416" t="s">
        <v>213</v>
      </c>
      <c r="AP416" t="s">
        <v>214</v>
      </c>
      <c r="AQ416" t="s">
        <v>214</v>
      </c>
      <c r="AU416" t="s">
        <v>214</v>
      </c>
      <c r="AV416" t="s">
        <v>214</v>
      </c>
      <c r="AW416" t="s">
        <v>214</v>
      </c>
      <c r="BA416" t="s">
        <v>5723</v>
      </c>
      <c r="BB416">
        <v>0</v>
      </c>
    </row>
    <row r="417" spans="1:54" x14ac:dyDescent="0.25">
      <c r="A417">
        <v>322882</v>
      </c>
      <c r="B417" t="s">
        <v>213</v>
      </c>
      <c r="AF417" t="s">
        <v>214</v>
      </c>
      <c r="BA417" t="s">
        <v>5723</v>
      </c>
      <c r="BB417">
        <v>0</v>
      </c>
    </row>
    <row r="418" spans="1:54" x14ac:dyDescent="0.25">
      <c r="A418">
        <v>323786</v>
      </c>
      <c r="B418" t="s">
        <v>213</v>
      </c>
      <c r="X418" t="s">
        <v>214</v>
      </c>
      <c r="AT418" t="s">
        <v>214</v>
      </c>
      <c r="AV418" t="s">
        <v>214</v>
      </c>
      <c r="BA418" t="s">
        <v>5723</v>
      </c>
      <c r="BB418">
        <v>0</v>
      </c>
    </row>
    <row r="419" spans="1:54" x14ac:dyDescent="0.25">
      <c r="A419">
        <v>324410</v>
      </c>
      <c r="B419" t="s">
        <v>213</v>
      </c>
      <c r="I419" t="s">
        <v>214</v>
      </c>
      <c r="V419" t="s">
        <v>214</v>
      </c>
      <c r="AP419" t="s">
        <v>214</v>
      </c>
      <c r="BA419" t="s">
        <v>5723</v>
      </c>
      <c r="BB419">
        <v>0</v>
      </c>
    </row>
    <row r="420" spans="1:54" x14ac:dyDescent="0.25">
      <c r="A420">
        <v>324454</v>
      </c>
      <c r="B420" t="s">
        <v>213</v>
      </c>
      <c r="AH420" t="s">
        <v>214</v>
      </c>
      <c r="AJ420" t="s">
        <v>214</v>
      </c>
      <c r="AP420" t="s">
        <v>214</v>
      </c>
      <c r="AQ420" t="s">
        <v>214</v>
      </c>
      <c r="AY420" t="s">
        <v>214</v>
      </c>
      <c r="BA420" t="s">
        <v>5723</v>
      </c>
      <c r="BB420">
        <v>0</v>
      </c>
    </row>
    <row r="421" spans="1:54" x14ac:dyDescent="0.25">
      <c r="A421">
        <v>325391</v>
      </c>
      <c r="B421" t="s">
        <v>213</v>
      </c>
      <c r="AG421" t="s">
        <v>214</v>
      </c>
      <c r="AP421" t="s">
        <v>214</v>
      </c>
      <c r="AQ421" t="s">
        <v>214</v>
      </c>
      <c r="AY421" t="s">
        <v>214</v>
      </c>
      <c r="BA421" t="s">
        <v>5723</v>
      </c>
      <c r="BB421">
        <v>0</v>
      </c>
    </row>
    <row r="422" spans="1:54" x14ac:dyDescent="0.25">
      <c r="A422">
        <v>325690</v>
      </c>
      <c r="B422" t="s">
        <v>213</v>
      </c>
      <c r="Z422" t="s">
        <v>214</v>
      </c>
      <c r="AD422" t="s">
        <v>214</v>
      </c>
      <c r="AJ422" t="s">
        <v>214</v>
      </c>
      <c r="AK422" t="s">
        <v>214</v>
      </c>
      <c r="AP422" t="s">
        <v>214</v>
      </c>
      <c r="AQ422" t="s">
        <v>214</v>
      </c>
      <c r="AR422" t="s">
        <v>214</v>
      </c>
      <c r="AU422" t="s">
        <v>214</v>
      </c>
      <c r="AW422" t="s">
        <v>214</v>
      </c>
      <c r="AX422" t="s">
        <v>214</v>
      </c>
      <c r="BA422" t="s">
        <v>5723</v>
      </c>
      <c r="BB422">
        <v>0</v>
      </c>
    </row>
    <row r="423" spans="1:54" x14ac:dyDescent="0.25">
      <c r="A423">
        <v>326001</v>
      </c>
      <c r="B423" t="s">
        <v>213</v>
      </c>
      <c r="M423" t="s">
        <v>214</v>
      </c>
      <c r="AP423" t="s">
        <v>214</v>
      </c>
      <c r="AS423" t="s">
        <v>214</v>
      </c>
      <c r="AY423" t="s">
        <v>214</v>
      </c>
      <c r="BA423" t="s">
        <v>5723</v>
      </c>
      <c r="BB423">
        <v>0</v>
      </c>
    </row>
    <row r="424" spans="1:54" x14ac:dyDescent="0.25">
      <c r="A424">
        <v>326228</v>
      </c>
      <c r="B424" t="s">
        <v>213</v>
      </c>
      <c r="AI424" t="s">
        <v>214</v>
      </c>
      <c r="AO424" t="s">
        <v>214</v>
      </c>
      <c r="AQ424" t="s">
        <v>214</v>
      </c>
      <c r="AU424" t="s">
        <v>214</v>
      </c>
      <c r="AX424" t="s">
        <v>214</v>
      </c>
      <c r="AY424" t="s">
        <v>214</v>
      </c>
      <c r="BA424" t="s">
        <v>5723</v>
      </c>
      <c r="BB424">
        <v>0</v>
      </c>
    </row>
    <row r="425" spans="1:54" x14ac:dyDescent="0.25">
      <c r="A425">
        <v>326528</v>
      </c>
      <c r="B425" t="s">
        <v>213</v>
      </c>
      <c r="Z425" t="s">
        <v>214</v>
      </c>
      <c r="AG425" t="s">
        <v>214</v>
      </c>
      <c r="AH425" t="s">
        <v>214</v>
      </c>
      <c r="AK425" t="s">
        <v>214</v>
      </c>
      <c r="AP425" t="s">
        <v>214</v>
      </c>
      <c r="AQ425" t="s">
        <v>214</v>
      </c>
      <c r="AT425" t="s">
        <v>214</v>
      </c>
      <c r="AU425" t="s">
        <v>214</v>
      </c>
      <c r="AV425" t="s">
        <v>214</v>
      </c>
      <c r="AX425" t="s">
        <v>214</v>
      </c>
      <c r="BA425" t="s">
        <v>5723</v>
      </c>
      <c r="BB425">
        <v>0</v>
      </c>
    </row>
    <row r="426" spans="1:54" x14ac:dyDescent="0.25">
      <c r="A426">
        <v>326999</v>
      </c>
      <c r="B426" t="s">
        <v>213</v>
      </c>
      <c r="AK426" t="s">
        <v>214</v>
      </c>
      <c r="BA426" t="s">
        <v>5723</v>
      </c>
      <c r="BB426">
        <v>0</v>
      </c>
    </row>
    <row r="427" spans="1:54" x14ac:dyDescent="0.25">
      <c r="A427">
        <v>327467</v>
      </c>
      <c r="B427" t="s">
        <v>213</v>
      </c>
      <c r="AG427" t="s">
        <v>214</v>
      </c>
      <c r="AP427" t="s">
        <v>214</v>
      </c>
      <c r="AQ427" t="s">
        <v>214</v>
      </c>
      <c r="AW427" t="s">
        <v>214</v>
      </c>
      <c r="BA427" t="s">
        <v>5723</v>
      </c>
      <c r="BB427">
        <v>0</v>
      </c>
    </row>
    <row r="428" spans="1:54" x14ac:dyDescent="0.25">
      <c r="A428">
        <v>327890</v>
      </c>
      <c r="B428" t="s">
        <v>213</v>
      </c>
      <c r="AH428" t="s">
        <v>214</v>
      </c>
      <c r="AI428" t="s">
        <v>214</v>
      </c>
      <c r="AP428" t="s">
        <v>214</v>
      </c>
      <c r="AQ428" t="s">
        <v>214</v>
      </c>
      <c r="AX428" t="s">
        <v>214</v>
      </c>
      <c r="BA428" t="s">
        <v>5723</v>
      </c>
      <c r="BB428">
        <v>0</v>
      </c>
    </row>
    <row r="429" spans="1:54" x14ac:dyDescent="0.25">
      <c r="A429">
        <v>328066</v>
      </c>
      <c r="B429" t="s">
        <v>213</v>
      </c>
      <c r="AP429" t="s">
        <v>214</v>
      </c>
      <c r="AQ429" t="s">
        <v>214</v>
      </c>
      <c r="AX429" t="s">
        <v>214</v>
      </c>
      <c r="AY429" t="s">
        <v>214</v>
      </c>
      <c r="BA429" t="s">
        <v>5723</v>
      </c>
      <c r="BB429">
        <v>0</v>
      </c>
    </row>
    <row r="430" spans="1:54" x14ac:dyDescent="0.25">
      <c r="A430">
        <v>328306</v>
      </c>
      <c r="B430" t="s">
        <v>213</v>
      </c>
      <c r="AG430" t="s">
        <v>214</v>
      </c>
      <c r="AP430" t="s">
        <v>214</v>
      </c>
      <c r="AQ430" t="s">
        <v>214</v>
      </c>
      <c r="BA430" t="s">
        <v>5723</v>
      </c>
      <c r="BB430">
        <v>0</v>
      </c>
    </row>
    <row r="431" spans="1:54" x14ac:dyDescent="0.25">
      <c r="A431">
        <v>328456</v>
      </c>
      <c r="B431" t="s">
        <v>213</v>
      </c>
      <c r="AG431" t="s">
        <v>214</v>
      </c>
      <c r="BA431" t="s">
        <v>5723</v>
      </c>
      <c r="BB431">
        <v>0</v>
      </c>
    </row>
    <row r="432" spans="1:54" x14ac:dyDescent="0.25">
      <c r="A432">
        <v>328713</v>
      </c>
      <c r="B432" t="s">
        <v>213</v>
      </c>
      <c r="W432" t="s">
        <v>214</v>
      </c>
      <c r="AD432" t="s">
        <v>214</v>
      </c>
      <c r="AG432" t="s">
        <v>214</v>
      </c>
      <c r="AP432" t="s">
        <v>214</v>
      </c>
      <c r="AV432" t="s">
        <v>214</v>
      </c>
      <c r="AW432" t="s">
        <v>214</v>
      </c>
      <c r="AX432" t="s">
        <v>214</v>
      </c>
      <c r="AY432" t="s">
        <v>214</v>
      </c>
      <c r="BA432" t="s">
        <v>5723</v>
      </c>
      <c r="BB432">
        <v>0</v>
      </c>
    </row>
    <row r="433" spans="1:54" x14ac:dyDescent="0.25">
      <c r="A433">
        <v>328870</v>
      </c>
      <c r="B433" t="s">
        <v>213</v>
      </c>
      <c r="AP433" t="s">
        <v>214</v>
      </c>
      <c r="AQ433" t="s">
        <v>214</v>
      </c>
      <c r="AR433" t="s">
        <v>214</v>
      </c>
      <c r="BA433" t="s">
        <v>5723</v>
      </c>
      <c r="BB433">
        <v>0</v>
      </c>
    </row>
    <row r="434" spans="1:54" x14ac:dyDescent="0.25">
      <c r="A434">
        <v>329092</v>
      </c>
      <c r="B434" t="s">
        <v>213</v>
      </c>
      <c r="W434" t="s">
        <v>214</v>
      </c>
      <c r="AP434" t="s">
        <v>214</v>
      </c>
      <c r="BA434" t="s">
        <v>5723</v>
      </c>
      <c r="BB434">
        <v>0</v>
      </c>
    </row>
    <row r="435" spans="1:54" x14ac:dyDescent="0.25">
      <c r="A435">
        <v>329535</v>
      </c>
      <c r="B435" t="s">
        <v>213</v>
      </c>
      <c r="AK435" t="s">
        <v>214</v>
      </c>
      <c r="BA435" t="s">
        <v>5723</v>
      </c>
      <c r="BB435">
        <v>0</v>
      </c>
    </row>
    <row r="436" spans="1:54" x14ac:dyDescent="0.25">
      <c r="A436">
        <v>329734</v>
      </c>
      <c r="B436" t="s">
        <v>213</v>
      </c>
      <c r="AP436" t="s">
        <v>214</v>
      </c>
      <c r="AW436" t="s">
        <v>214</v>
      </c>
      <c r="BA436" t="s">
        <v>5723</v>
      </c>
      <c r="BB436">
        <v>0</v>
      </c>
    </row>
    <row r="437" spans="1:54" x14ac:dyDescent="0.25">
      <c r="A437">
        <v>329763</v>
      </c>
      <c r="B437" t="s">
        <v>213</v>
      </c>
      <c r="AM437" t="s">
        <v>214</v>
      </c>
      <c r="AP437" t="s">
        <v>214</v>
      </c>
      <c r="AY437" t="s">
        <v>214</v>
      </c>
      <c r="BA437" t="s">
        <v>5723</v>
      </c>
      <c r="BB437">
        <v>0</v>
      </c>
    </row>
    <row r="438" spans="1:54" x14ac:dyDescent="0.25">
      <c r="A438">
        <v>329947</v>
      </c>
      <c r="B438" t="s">
        <v>213</v>
      </c>
      <c r="AC438" t="s">
        <v>214</v>
      </c>
      <c r="BA438" t="s">
        <v>5723</v>
      </c>
      <c r="BB438">
        <v>0</v>
      </c>
    </row>
    <row r="439" spans="1:54" x14ac:dyDescent="0.25">
      <c r="A439">
        <v>330193</v>
      </c>
      <c r="B439" t="s">
        <v>213</v>
      </c>
      <c r="AF439" t="s">
        <v>214</v>
      </c>
      <c r="AG439" t="s">
        <v>214</v>
      </c>
      <c r="AK439" t="s">
        <v>214</v>
      </c>
      <c r="AM439" t="s">
        <v>214</v>
      </c>
      <c r="AP439" t="s">
        <v>214</v>
      </c>
      <c r="AQ439" t="s">
        <v>214</v>
      </c>
      <c r="AT439" t="s">
        <v>214</v>
      </c>
      <c r="BA439" t="s">
        <v>5723</v>
      </c>
      <c r="BB439">
        <v>0</v>
      </c>
    </row>
    <row r="440" spans="1:54" x14ac:dyDescent="0.25">
      <c r="A440">
        <v>330673</v>
      </c>
      <c r="B440" t="s">
        <v>213</v>
      </c>
      <c r="AU440" t="s">
        <v>214</v>
      </c>
      <c r="BA440" t="s">
        <v>5723</v>
      </c>
      <c r="BB440">
        <v>0</v>
      </c>
    </row>
    <row r="441" spans="1:54" x14ac:dyDescent="0.25">
      <c r="A441">
        <v>331074</v>
      </c>
      <c r="B441" t="s">
        <v>213</v>
      </c>
      <c r="AP441" t="s">
        <v>214</v>
      </c>
      <c r="AW441" t="s">
        <v>214</v>
      </c>
      <c r="BA441" t="s">
        <v>5723</v>
      </c>
      <c r="BB441">
        <v>0</v>
      </c>
    </row>
    <row r="442" spans="1:54" x14ac:dyDescent="0.25">
      <c r="A442">
        <v>331126</v>
      </c>
      <c r="B442" t="s">
        <v>213</v>
      </c>
      <c r="AP442" t="s">
        <v>214</v>
      </c>
      <c r="AQ442" t="s">
        <v>214</v>
      </c>
      <c r="AR442" t="s">
        <v>214</v>
      </c>
      <c r="AT442" t="s">
        <v>214</v>
      </c>
      <c r="AV442" t="s">
        <v>214</v>
      </c>
      <c r="AW442" t="s">
        <v>214</v>
      </c>
      <c r="AY442" t="s">
        <v>214</v>
      </c>
      <c r="BA442" t="s">
        <v>5723</v>
      </c>
      <c r="BB442">
        <v>0</v>
      </c>
    </row>
    <row r="443" spans="1:54" x14ac:dyDescent="0.25">
      <c r="A443">
        <v>331236</v>
      </c>
      <c r="B443" t="s">
        <v>213</v>
      </c>
      <c r="AK443" t="s">
        <v>214</v>
      </c>
      <c r="AQ443" t="s">
        <v>214</v>
      </c>
      <c r="BA443" t="s">
        <v>5723</v>
      </c>
      <c r="BB443">
        <v>0</v>
      </c>
    </row>
    <row r="444" spans="1:54" x14ac:dyDescent="0.25">
      <c r="A444">
        <v>331247</v>
      </c>
      <c r="B444" t="s">
        <v>213</v>
      </c>
      <c r="AW444" t="s">
        <v>214</v>
      </c>
      <c r="BA444" t="s">
        <v>5723</v>
      </c>
      <c r="BB444">
        <v>0</v>
      </c>
    </row>
    <row r="445" spans="1:54" x14ac:dyDescent="0.25">
      <c r="A445">
        <v>331250</v>
      </c>
      <c r="B445" t="s">
        <v>213</v>
      </c>
      <c r="AI445" t="s">
        <v>214</v>
      </c>
      <c r="AP445" t="s">
        <v>214</v>
      </c>
      <c r="BA445" t="s">
        <v>5723</v>
      </c>
      <c r="BB445">
        <v>0</v>
      </c>
    </row>
    <row r="446" spans="1:54" x14ac:dyDescent="0.25">
      <c r="A446">
        <v>331256</v>
      </c>
      <c r="B446" t="s">
        <v>213</v>
      </c>
      <c r="AM446" t="s">
        <v>214</v>
      </c>
      <c r="AO446" t="s">
        <v>214</v>
      </c>
      <c r="AP446" t="s">
        <v>214</v>
      </c>
      <c r="AQ446" t="s">
        <v>214</v>
      </c>
      <c r="AR446" t="s">
        <v>214</v>
      </c>
      <c r="AT446" t="s">
        <v>214</v>
      </c>
      <c r="AV446" t="s">
        <v>214</v>
      </c>
      <c r="AW446" t="s">
        <v>214</v>
      </c>
      <c r="AX446" t="s">
        <v>214</v>
      </c>
      <c r="AY446" t="s">
        <v>214</v>
      </c>
      <c r="BA446" t="s">
        <v>5723</v>
      </c>
      <c r="BB446">
        <v>0</v>
      </c>
    </row>
    <row r="447" spans="1:54" x14ac:dyDescent="0.25">
      <c r="A447">
        <v>331304</v>
      </c>
      <c r="B447" t="s">
        <v>213</v>
      </c>
      <c r="AG447" t="s">
        <v>214</v>
      </c>
      <c r="AO447" t="s">
        <v>214</v>
      </c>
      <c r="BA447" t="s">
        <v>5723</v>
      </c>
      <c r="BB447">
        <v>0</v>
      </c>
    </row>
    <row r="448" spans="1:54" x14ac:dyDescent="0.25">
      <c r="A448">
        <v>331739</v>
      </c>
      <c r="B448" t="s">
        <v>213</v>
      </c>
      <c r="AP448" t="s">
        <v>214</v>
      </c>
      <c r="AU448" t="s">
        <v>214</v>
      </c>
      <c r="AV448" t="s">
        <v>214</v>
      </c>
      <c r="AW448" t="s">
        <v>214</v>
      </c>
      <c r="AY448" t="s">
        <v>214</v>
      </c>
      <c r="BA448" t="s">
        <v>5723</v>
      </c>
      <c r="BB448">
        <v>0</v>
      </c>
    </row>
    <row r="449" spans="1:54" x14ac:dyDescent="0.25">
      <c r="A449">
        <v>332368</v>
      </c>
      <c r="B449" t="s">
        <v>213</v>
      </c>
      <c r="AV449" t="s">
        <v>214</v>
      </c>
      <c r="BA449" t="s">
        <v>5723</v>
      </c>
      <c r="BB449">
        <v>0</v>
      </c>
    </row>
    <row r="450" spans="1:54" x14ac:dyDescent="0.25">
      <c r="A450">
        <v>332618</v>
      </c>
      <c r="B450" t="s">
        <v>213</v>
      </c>
      <c r="AI450" t="s">
        <v>214</v>
      </c>
      <c r="BA450" t="s">
        <v>5723</v>
      </c>
      <c r="BB450">
        <v>0</v>
      </c>
    </row>
    <row r="451" spans="1:54" x14ac:dyDescent="0.25">
      <c r="A451">
        <v>333539</v>
      </c>
      <c r="B451" t="s">
        <v>213</v>
      </c>
      <c r="AI451" t="s">
        <v>214</v>
      </c>
      <c r="AJ451" t="s">
        <v>214</v>
      </c>
      <c r="AK451" t="s">
        <v>214</v>
      </c>
      <c r="AM451" t="s">
        <v>214</v>
      </c>
      <c r="AS451" t="s">
        <v>214</v>
      </c>
      <c r="AT451" t="s">
        <v>214</v>
      </c>
      <c r="AV451" t="s">
        <v>214</v>
      </c>
      <c r="AY451" t="s">
        <v>214</v>
      </c>
      <c r="BA451" t="s">
        <v>5723</v>
      </c>
      <c r="BB451">
        <v>0</v>
      </c>
    </row>
    <row r="452" spans="1:54" x14ac:dyDescent="0.25">
      <c r="A452">
        <v>333631</v>
      </c>
      <c r="B452" t="s">
        <v>213</v>
      </c>
      <c r="AM452" t="s">
        <v>214</v>
      </c>
      <c r="AP452" t="s">
        <v>214</v>
      </c>
      <c r="BA452" t="s">
        <v>5723</v>
      </c>
      <c r="BB452">
        <v>0</v>
      </c>
    </row>
    <row r="453" spans="1:54" x14ac:dyDescent="0.25">
      <c r="A453">
        <v>322902</v>
      </c>
      <c r="B453" t="s">
        <v>213</v>
      </c>
      <c r="AG453" t="s">
        <v>214</v>
      </c>
      <c r="AP453" t="s">
        <v>214</v>
      </c>
      <c r="AQ453" t="s">
        <v>214</v>
      </c>
      <c r="BA453" t="s">
        <v>5723</v>
      </c>
      <c r="BB453">
        <v>0</v>
      </c>
    </row>
    <row r="454" spans="1:54" x14ac:dyDescent="0.25">
      <c r="A454">
        <v>323347</v>
      </c>
      <c r="B454" t="s">
        <v>213</v>
      </c>
      <c r="V454" t="s">
        <v>214</v>
      </c>
      <c r="AG454" t="s">
        <v>214</v>
      </c>
      <c r="AM454" t="s">
        <v>214</v>
      </c>
      <c r="AO454" t="s">
        <v>214</v>
      </c>
      <c r="AP454" t="s">
        <v>214</v>
      </c>
      <c r="AY454" t="s">
        <v>214</v>
      </c>
      <c r="BA454" t="s">
        <v>5723</v>
      </c>
      <c r="BB454">
        <v>0</v>
      </c>
    </row>
    <row r="455" spans="1:54" x14ac:dyDescent="0.25">
      <c r="A455">
        <v>325311</v>
      </c>
      <c r="B455" t="s">
        <v>213</v>
      </c>
      <c r="X455" t="s">
        <v>214</v>
      </c>
      <c r="AE455" t="s">
        <v>214</v>
      </c>
      <c r="AH455" t="s">
        <v>214</v>
      </c>
      <c r="AP455" t="s">
        <v>214</v>
      </c>
      <c r="AW455" t="s">
        <v>214</v>
      </c>
      <c r="BA455" t="s">
        <v>5723</v>
      </c>
      <c r="BB455">
        <v>0</v>
      </c>
    </row>
    <row r="456" spans="1:54" x14ac:dyDescent="0.25">
      <c r="A456">
        <v>325595</v>
      </c>
      <c r="B456" t="s">
        <v>213</v>
      </c>
      <c r="AQ456" t="s">
        <v>214</v>
      </c>
      <c r="BA456" t="s">
        <v>5723</v>
      </c>
      <c r="BB456">
        <v>0</v>
      </c>
    </row>
    <row r="457" spans="1:54" x14ac:dyDescent="0.25">
      <c r="A457">
        <v>334987</v>
      </c>
      <c r="B457" t="s">
        <v>213</v>
      </c>
      <c r="Q457" t="s">
        <v>214</v>
      </c>
      <c r="BA457" t="s">
        <v>5723</v>
      </c>
      <c r="BB457">
        <v>0</v>
      </c>
    </row>
    <row r="458" spans="1:54" x14ac:dyDescent="0.25">
      <c r="A458">
        <v>334134</v>
      </c>
      <c r="B458" t="s">
        <v>213</v>
      </c>
      <c r="P458" t="s">
        <v>214</v>
      </c>
      <c r="AC458" t="s">
        <v>214</v>
      </c>
      <c r="AF458" t="s">
        <v>214</v>
      </c>
      <c r="AG458" t="s">
        <v>214</v>
      </c>
      <c r="AI458" t="s">
        <v>214</v>
      </c>
      <c r="AJ458" t="s">
        <v>214</v>
      </c>
      <c r="AO458" t="s">
        <v>214</v>
      </c>
      <c r="AP458" t="s">
        <v>214</v>
      </c>
      <c r="AQ458" t="s">
        <v>214</v>
      </c>
      <c r="AR458" t="s">
        <v>214</v>
      </c>
      <c r="AS458" t="s">
        <v>214</v>
      </c>
      <c r="AT458" t="s">
        <v>214</v>
      </c>
      <c r="AU458" t="s">
        <v>214</v>
      </c>
      <c r="AV458" t="s">
        <v>214</v>
      </c>
      <c r="AW458" t="s">
        <v>214</v>
      </c>
      <c r="AX458" t="s">
        <v>214</v>
      </c>
      <c r="AY458" t="s">
        <v>214</v>
      </c>
      <c r="AZ458" t="s">
        <v>214</v>
      </c>
      <c r="BA458" t="s">
        <v>5723</v>
      </c>
      <c r="BB458">
        <v>0</v>
      </c>
    </row>
    <row r="459" spans="1:54" x14ac:dyDescent="0.25">
      <c r="A459">
        <v>316686</v>
      </c>
      <c r="B459" t="s">
        <v>213</v>
      </c>
      <c r="AV459" t="s">
        <v>147</v>
      </c>
      <c r="AW459" t="s">
        <v>147</v>
      </c>
      <c r="AY459" t="s">
        <v>147</v>
      </c>
      <c r="AZ459" t="s">
        <v>147</v>
      </c>
      <c r="BA459" t="s">
        <v>5731</v>
      </c>
      <c r="BB459">
        <v>0</v>
      </c>
    </row>
    <row r="460" spans="1:54" x14ac:dyDescent="0.25">
      <c r="A460">
        <v>319579</v>
      </c>
      <c r="B460" t="s">
        <v>213</v>
      </c>
      <c r="D460" t="s">
        <v>148</v>
      </c>
      <c r="G460" t="s">
        <v>148</v>
      </c>
      <c r="H460" t="s">
        <v>148</v>
      </c>
      <c r="V460" t="s">
        <v>148</v>
      </c>
      <c r="AQ460" t="s">
        <v>148</v>
      </c>
      <c r="AU460" t="s">
        <v>148</v>
      </c>
      <c r="AV460" t="s">
        <v>148</v>
      </c>
      <c r="AY460" t="s">
        <v>148</v>
      </c>
      <c r="BA460" t="s">
        <v>5744</v>
      </c>
      <c r="BB460">
        <v>0</v>
      </c>
    </row>
    <row r="461" spans="1:54" x14ac:dyDescent="0.25">
      <c r="A461">
        <v>313923</v>
      </c>
      <c r="B461" t="s">
        <v>213</v>
      </c>
      <c r="AP461" t="s">
        <v>147</v>
      </c>
      <c r="AQ461" t="s">
        <v>147</v>
      </c>
      <c r="AR461" t="s">
        <v>145</v>
      </c>
      <c r="AV461" t="s">
        <v>145</v>
      </c>
      <c r="AW461" t="s">
        <v>145</v>
      </c>
      <c r="AY461" t="s">
        <v>147</v>
      </c>
      <c r="AZ461" t="s">
        <v>145</v>
      </c>
      <c r="BA461" t="s">
        <v>5725</v>
      </c>
      <c r="BB461">
        <v>0</v>
      </c>
    </row>
    <row r="462" spans="1:54" x14ac:dyDescent="0.25">
      <c r="A462">
        <v>303969</v>
      </c>
      <c r="B462" t="s">
        <v>213</v>
      </c>
      <c r="Z462" t="s">
        <v>145</v>
      </c>
      <c r="AF462" t="s">
        <v>148</v>
      </c>
      <c r="AO462" t="s">
        <v>148</v>
      </c>
      <c r="AP462" t="s">
        <v>147</v>
      </c>
      <c r="AQ462" t="s">
        <v>145</v>
      </c>
      <c r="AR462" t="s">
        <v>145</v>
      </c>
      <c r="AV462" t="s">
        <v>148</v>
      </c>
      <c r="AW462" t="s">
        <v>148</v>
      </c>
      <c r="AX462" t="s">
        <v>145</v>
      </c>
      <c r="AY462" t="s">
        <v>147</v>
      </c>
      <c r="BA462" t="s">
        <v>5725</v>
      </c>
      <c r="BB462">
        <v>0</v>
      </c>
    </row>
    <row r="463" spans="1:54" x14ac:dyDescent="0.25">
      <c r="A463">
        <v>305136</v>
      </c>
      <c r="B463" t="s">
        <v>213</v>
      </c>
      <c r="AM463" t="s">
        <v>148</v>
      </c>
      <c r="BA463" t="s">
        <v>5725</v>
      </c>
      <c r="BB463">
        <v>0</v>
      </c>
    </row>
    <row r="464" spans="1:54" x14ac:dyDescent="0.25">
      <c r="A464">
        <v>307961</v>
      </c>
      <c r="B464" t="s">
        <v>213</v>
      </c>
      <c r="W464" t="s">
        <v>145</v>
      </c>
      <c r="AM464" t="s">
        <v>148</v>
      </c>
      <c r="AP464" t="s">
        <v>148</v>
      </c>
      <c r="AQ464" t="s">
        <v>145</v>
      </c>
      <c r="AY464" t="s">
        <v>147</v>
      </c>
      <c r="BA464" t="s">
        <v>5725</v>
      </c>
      <c r="BB464">
        <v>0</v>
      </c>
    </row>
    <row r="465" spans="1:54" x14ac:dyDescent="0.25">
      <c r="A465">
        <v>322304</v>
      </c>
      <c r="B465" t="s">
        <v>213</v>
      </c>
      <c r="AV465" t="s">
        <v>148</v>
      </c>
      <c r="BA465" t="s">
        <v>5745</v>
      </c>
      <c r="BB465">
        <v>0</v>
      </c>
    </row>
    <row r="466" spans="1:54" x14ac:dyDescent="0.25">
      <c r="A466">
        <v>318575</v>
      </c>
      <c r="B466" t="s">
        <v>213</v>
      </c>
      <c r="AB466" t="s">
        <v>214</v>
      </c>
      <c r="AG466" t="s">
        <v>214</v>
      </c>
      <c r="AL466" t="s">
        <v>214</v>
      </c>
      <c r="AQ466" t="s">
        <v>214</v>
      </c>
      <c r="AR466" t="s">
        <v>214</v>
      </c>
      <c r="AT466" t="s">
        <v>214</v>
      </c>
      <c r="AU466" t="s">
        <v>214</v>
      </c>
      <c r="AV466" t="s">
        <v>214</v>
      </c>
      <c r="AW466" t="s">
        <v>214</v>
      </c>
      <c r="AX466" t="s">
        <v>214</v>
      </c>
      <c r="AY466" t="s">
        <v>214</v>
      </c>
      <c r="AZ466" t="s">
        <v>214</v>
      </c>
      <c r="BA466" t="s">
        <v>5739</v>
      </c>
      <c r="BB466">
        <v>0</v>
      </c>
    </row>
    <row r="467" spans="1:54" x14ac:dyDescent="0.25">
      <c r="A467">
        <v>311038</v>
      </c>
      <c r="B467" t="s">
        <v>213</v>
      </c>
      <c r="AG467" t="s">
        <v>214</v>
      </c>
      <c r="AI467" t="s">
        <v>214</v>
      </c>
      <c r="AK467" t="s">
        <v>214</v>
      </c>
      <c r="AO467" t="s">
        <v>214</v>
      </c>
      <c r="AP467" t="s">
        <v>214</v>
      </c>
      <c r="AQ467" t="s">
        <v>214</v>
      </c>
      <c r="AR467" t="s">
        <v>214</v>
      </c>
      <c r="AS467" t="s">
        <v>214</v>
      </c>
      <c r="AT467" t="s">
        <v>214</v>
      </c>
      <c r="AU467" t="s">
        <v>214</v>
      </c>
      <c r="AV467" t="s">
        <v>214</v>
      </c>
      <c r="AW467" t="s">
        <v>214</v>
      </c>
      <c r="AX467" t="s">
        <v>214</v>
      </c>
      <c r="AZ467" t="s">
        <v>214</v>
      </c>
      <c r="BA467" t="s">
        <v>5739</v>
      </c>
      <c r="BB467">
        <v>0</v>
      </c>
    </row>
    <row r="468" spans="1:54" x14ac:dyDescent="0.25">
      <c r="A468">
        <v>306302</v>
      </c>
      <c r="B468" t="s">
        <v>213</v>
      </c>
      <c r="AP468" t="s">
        <v>214</v>
      </c>
      <c r="AQ468" t="s">
        <v>214</v>
      </c>
      <c r="AU468" t="s">
        <v>214</v>
      </c>
      <c r="AV468" t="s">
        <v>214</v>
      </c>
      <c r="AX468" t="s">
        <v>214</v>
      </c>
      <c r="AY468" t="s">
        <v>214</v>
      </c>
      <c r="AZ468" t="s">
        <v>214</v>
      </c>
      <c r="BA468" t="s">
        <v>5740</v>
      </c>
      <c r="BB468">
        <v>0</v>
      </c>
    </row>
    <row r="469" spans="1:54" x14ac:dyDescent="0.25">
      <c r="A469">
        <v>300459</v>
      </c>
      <c r="B469" t="s">
        <v>213</v>
      </c>
      <c r="AM469" t="s">
        <v>214</v>
      </c>
      <c r="AR469" t="s">
        <v>214</v>
      </c>
      <c r="AW469" t="s">
        <v>214</v>
      </c>
      <c r="AX469" t="s">
        <v>214</v>
      </c>
      <c r="AY469" t="s">
        <v>214</v>
      </c>
      <c r="AZ469" t="s">
        <v>214</v>
      </c>
      <c r="BA469" t="s">
        <v>5740</v>
      </c>
      <c r="BB469">
        <v>0</v>
      </c>
    </row>
    <row r="470" spans="1:54" x14ac:dyDescent="0.25">
      <c r="A470">
        <v>334881</v>
      </c>
      <c r="B470" t="s">
        <v>213</v>
      </c>
      <c r="AK470" t="s">
        <v>214</v>
      </c>
      <c r="AO470" t="s">
        <v>214</v>
      </c>
      <c r="AQ470" t="s">
        <v>214</v>
      </c>
      <c r="AR470" t="s">
        <v>214</v>
      </c>
      <c r="AS470" t="s">
        <v>214</v>
      </c>
      <c r="AU470" t="s">
        <v>214</v>
      </c>
      <c r="AV470" t="s">
        <v>214</v>
      </c>
      <c r="AW470" t="s">
        <v>214</v>
      </c>
      <c r="AX470" t="s">
        <v>214</v>
      </c>
      <c r="AY470" t="s">
        <v>214</v>
      </c>
      <c r="AZ470" t="s">
        <v>214</v>
      </c>
      <c r="BA470" t="s">
        <v>5741</v>
      </c>
      <c r="BB470">
        <v>0</v>
      </c>
    </row>
    <row r="471" spans="1:54" x14ac:dyDescent="0.25">
      <c r="A471">
        <v>304687</v>
      </c>
      <c r="B471" t="s">
        <v>213</v>
      </c>
      <c r="C471" t="s">
        <v>214</v>
      </c>
      <c r="AE471" t="s">
        <v>214</v>
      </c>
      <c r="AI471" t="s">
        <v>214</v>
      </c>
      <c r="AK471" t="s">
        <v>214</v>
      </c>
      <c r="AO471" t="s">
        <v>214</v>
      </c>
      <c r="AP471" t="s">
        <v>214</v>
      </c>
      <c r="AQ471" t="s">
        <v>214</v>
      </c>
      <c r="AX471" t="s">
        <v>214</v>
      </c>
      <c r="AZ471" t="s">
        <v>214</v>
      </c>
      <c r="BA471" t="s">
        <v>5734</v>
      </c>
      <c r="BB471">
        <v>0</v>
      </c>
    </row>
    <row r="472" spans="1:54" x14ac:dyDescent="0.25">
      <c r="A472">
        <v>316268</v>
      </c>
      <c r="B472" t="s">
        <v>213</v>
      </c>
      <c r="AC472" t="s">
        <v>214</v>
      </c>
      <c r="AO472" t="s">
        <v>214</v>
      </c>
      <c r="AP472" t="s">
        <v>214</v>
      </c>
      <c r="AQ472" t="s">
        <v>214</v>
      </c>
      <c r="AU472" t="s">
        <v>214</v>
      </c>
      <c r="AZ472" t="s">
        <v>214</v>
      </c>
      <c r="BA472" t="s">
        <v>5734</v>
      </c>
      <c r="BB472">
        <v>0</v>
      </c>
    </row>
    <row r="473" spans="1:54" x14ac:dyDescent="0.25">
      <c r="A473">
        <v>300476</v>
      </c>
      <c r="B473" t="s">
        <v>213</v>
      </c>
      <c r="R473" t="s">
        <v>214</v>
      </c>
      <c r="S473" t="s">
        <v>214</v>
      </c>
      <c r="AI473" t="s">
        <v>214</v>
      </c>
      <c r="AK473" t="s">
        <v>214</v>
      </c>
      <c r="AO473" t="s">
        <v>214</v>
      </c>
      <c r="AP473" t="s">
        <v>214</v>
      </c>
      <c r="AQ473" t="s">
        <v>214</v>
      </c>
      <c r="AR473" t="s">
        <v>214</v>
      </c>
      <c r="AS473" t="s">
        <v>214</v>
      </c>
      <c r="AT473" t="s">
        <v>214</v>
      </c>
      <c r="AU473" t="s">
        <v>214</v>
      </c>
      <c r="AV473" t="s">
        <v>214</v>
      </c>
      <c r="AW473" t="s">
        <v>214</v>
      </c>
      <c r="AX473" t="s">
        <v>214</v>
      </c>
      <c r="AY473" t="s">
        <v>214</v>
      </c>
      <c r="AZ473" t="s">
        <v>214</v>
      </c>
      <c r="BA473" t="s">
        <v>5734</v>
      </c>
      <c r="BB473">
        <v>0</v>
      </c>
    </row>
    <row r="474" spans="1:54" x14ac:dyDescent="0.25">
      <c r="A474">
        <v>317087</v>
      </c>
      <c r="B474" t="s">
        <v>213</v>
      </c>
      <c r="AG474" t="s">
        <v>214</v>
      </c>
      <c r="AK474" t="s">
        <v>214</v>
      </c>
      <c r="AO474" t="s">
        <v>214</v>
      </c>
      <c r="AU474" t="s">
        <v>214</v>
      </c>
      <c r="AX474" t="s">
        <v>214</v>
      </c>
      <c r="AZ474" t="s">
        <v>214</v>
      </c>
      <c r="BA474" t="s">
        <v>5734</v>
      </c>
      <c r="BB474">
        <v>0</v>
      </c>
    </row>
    <row r="475" spans="1:54" x14ac:dyDescent="0.25">
      <c r="A475">
        <v>334948</v>
      </c>
      <c r="B475" t="s">
        <v>213</v>
      </c>
      <c r="AC475" t="s">
        <v>214</v>
      </c>
      <c r="AD475" t="s">
        <v>214</v>
      </c>
      <c r="AP475" t="s">
        <v>214</v>
      </c>
      <c r="AQ475" t="s">
        <v>214</v>
      </c>
      <c r="AR475" t="s">
        <v>214</v>
      </c>
      <c r="AW475" t="s">
        <v>214</v>
      </c>
      <c r="AZ475" t="s">
        <v>214</v>
      </c>
      <c r="BA475" t="s">
        <v>5734</v>
      </c>
      <c r="BB475">
        <v>0</v>
      </c>
    </row>
    <row r="476" spans="1:54" x14ac:dyDescent="0.25">
      <c r="A476">
        <v>300597</v>
      </c>
      <c r="B476" t="s">
        <v>213</v>
      </c>
      <c r="F476" t="s">
        <v>214</v>
      </c>
      <c r="H476" t="s">
        <v>214</v>
      </c>
      <c r="T476" t="s">
        <v>214</v>
      </c>
      <c r="AP476" t="s">
        <v>214</v>
      </c>
      <c r="AQ476" t="s">
        <v>214</v>
      </c>
      <c r="AT476" t="s">
        <v>214</v>
      </c>
      <c r="AU476" t="s">
        <v>214</v>
      </c>
      <c r="AV476" t="s">
        <v>214</v>
      </c>
      <c r="AW476" t="s">
        <v>214</v>
      </c>
      <c r="AY476" t="s">
        <v>214</v>
      </c>
      <c r="AZ476" t="s">
        <v>214</v>
      </c>
      <c r="BA476" t="s">
        <v>5733</v>
      </c>
      <c r="BB476">
        <v>0</v>
      </c>
    </row>
    <row r="477" spans="1:54" x14ac:dyDescent="0.25">
      <c r="A477">
        <v>311855</v>
      </c>
      <c r="B477" t="s">
        <v>213</v>
      </c>
      <c r="AA477" t="s">
        <v>214</v>
      </c>
      <c r="AK477" t="s">
        <v>214</v>
      </c>
      <c r="AM477" t="s">
        <v>214</v>
      </c>
      <c r="AP477" t="s">
        <v>214</v>
      </c>
      <c r="AQ477" t="s">
        <v>214</v>
      </c>
      <c r="AR477" t="s">
        <v>214</v>
      </c>
      <c r="AU477" t="s">
        <v>214</v>
      </c>
      <c r="AV477" t="s">
        <v>214</v>
      </c>
      <c r="AW477" t="s">
        <v>214</v>
      </c>
      <c r="AX477" t="s">
        <v>214</v>
      </c>
      <c r="AY477" t="s">
        <v>214</v>
      </c>
      <c r="AZ477" t="s">
        <v>214</v>
      </c>
      <c r="BA477" t="s">
        <v>5733</v>
      </c>
      <c r="BB477">
        <v>0</v>
      </c>
    </row>
    <row r="478" spans="1:54" x14ac:dyDescent="0.25">
      <c r="A478">
        <v>302970</v>
      </c>
      <c r="B478" t="s">
        <v>213</v>
      </c>
      <c r="AD478" t="s">
        <v>214</v>
      </c>
      <c r="AI478" t="s">
        <v>214</v>
      </c>
      <c r="AK478" t="s">
        <v>214</v>
      </c>
      <c r="AO478" t="s">
        <v>214</v>
      </c>
      <c r="AP478" t="s">
        <v>214</v>
      </c>
      <c r="AQ478" t="s">
        <v>214</v>
      </c>
      <c r="AU478" t="s">
        <v>214</v>
      </c>
      <c r="AV478" t="s">
        <v>214</v>
      </c>
      <c r="AW478" t="s">
        <v>214</v>
      </c>
      <c r="AX478" t="s">
        <v>214</v>
      </c>
      <c r="AY478" t="s">
        <v>214</v>
      </c>
      <c r="AZ478" t="s">
        <v>214</v>
      </c>
      <c r="BA478" t="s">
        <v>5733</v>
      </c>
      <c r="BB478">
        <v>0</v>
      </c>
    </row>
    <row r="479" spans="1:54" x14ac:dyDescent="0.25">
      <c r="A479">
        <v>309466</v>
      </c>
      <c r="B479" t="s">
        <v>213</v>
      </c>
      <c r="AE479" t="s">
        <v>214</v>
      </c>
      <c r="AI479" t="s">
        <v>214</v>
      </c>
      <c r="AO479" t="s">
        <v>214</v>
      </c>
      <c r="AP479" t="s">
        <v>214</v>
      </c>
      <c r="AQ479" t="s">
        <v>214</v>
      </c>
      <c r="AR479" t="s">
        <v>214</v>
      </c>
      <c r="AS479" t="s">
        <v>214</v>
      </c>
      <c r="AT479" t="s">
        <v>214</v>
      </c>
      <c r="AU479" t="s">
        <v>214</v>
      </c>
      <c r="AV479" t="s">
        <v>214</v>
      </c>
      <c r="AW479" t="s">
        <v>214</v>
      </c>
      <c r="AX479" t="s">
        <v>214</v>
      </c>
      <c r="AY479" t="s">
        <v>214</v>
      </c>
      <c r="AZ479" t="s">
        <v>214</v>
      </c>
      <c r="BA479" t="s">
        <v>5736</v>
      </c>
      <c r="BB479">
        <v>0</v>
      </c>
    </row>
    <row r="480" spans="1:54" x14ac:dyDescent="0.25">
      <c r="A480">
        <v>310557</v>
      </c>
      <c r="B480" t="s">
        <v>213</v>
      </c>
      <c r="H480" t="s">
        <v>214</v>
      </c>
      <c r="Z480" t="s">
        <v>214</v>
      </c>
      <c r="AD480" t="s">
        <v>214</v>
      </c>
      <c r="AO480" t="s">
        <v>214</v>
      </c>
      <c r="AP480" t="s">
        <v>214</v>
      </c>
      <c r="AQ480" t="s">
        <v>214</v>
      </c>
      <c r="AR480" t="s">
        <v>214</v>
      </c>
      <c r="AT480" t="s">
        <v>214</v>
      </c>
      <c r="AU480" t="s">
        <v>214</v>
      </c>
      <c r="AV480" t="s">
        <v>214</v>
      </c>
      <c r="AW480" t="s">
        <v>214</v>
      </c>
      <c r="AX480" t="s">
        <v>214</v>
      </c>
      <c r="AY480" t="s">
        <v>214</v>
      </c>
      <c r="AZ480" t="s">
        <v>214</v>
      </c>
      <c r="BA480" t="s">
        <v>5736</v>
      </c>
      <c r="BB480">
        <v>0</v>
      </c>
    </row>
    <row r="481" spans="1:54" x14ac:dyDescent="0.25">
      <c r="A481">
        <v>315650</v>
      </c>
      <c r="B481" t="s">
        <v>213</v>
      </c>
      <c r="I481" t="s">
        <v>214</v>
      </c>
      <c r="V481" t="s">
        <v>214</v>
      </c>
      <c r="AB481" t="s">
        <v>214</v>
      </c>
      <c r="AG481" t="s">
        <v>214</v>
      </c>
      <c r="AN481" t="s">
        <v>214</v>
      </c>
      <c r="AP481" t="s">
        <v>214</v>
      </c>
      <c r="AQ481" t="s">
        <v>214</v>
      </c>
      <c r="AR481" t="s">
        <v>214</v>
      </c>
      <c r="AT481" t="s">
        <v>214</v>
      </c>
      <c r="AV481" t="s">
        <v>214</v>
      </c>
      <c r="AW481" t="s">
        <v>214</v>
      </c>
      <c r="AY481" t="s">
        <v>214</v>
      </c>
      <c r="AZ481" t="s">
        <v>214</v>
      </c>
      <c r="BA481" t="s">
        <v>5822</v>
      </c>
      <c r="BB481">
        <v>0</v>
      </c>
    </row>
    <row r="482" spans="1:54" x14ac:dyDescent="0.25">
      <c r="A482">
        <v>337047</v>
      </c>
      <c r="B482" t="s">
        <v>213</v>
      </c>
      <c r="AM482" t="s">
        <v>214</v>
      </c>
      <c r="AN482" t="s">
        <v>214</v>
      </c>
      <c r="AO482" t="s">
        <v>214</v>
      </c>
      <c r="AP482" t="s">
        <v>214</v>
      </c>
      <c r="AQ482" t="s">
        <v>214</v>
      </c>
      <c r="AR482" t="s">
        <v>214</v>
      </c>
      <c r="AS482" t="s">
        <v>214</v>
      </c>
      <c r="AU482" t="s">
        <v>214</v>
      </c>
      <c r="AV482" t="s">
        <v>214</v>
      </c>
      <c r="AW482" t="s">
        <v>214</v>
      </c>
      <c r="AX482" t="s">
        <v>214</v>
      </c>
      <c r="AY482" t="s">
        <v>214</v>
      </c>
      <c r="AZ482" t="s">
        <v>214</v>
      </c>
      <c r="BA482" t="s">
        <v>5822</v>
      </c>
      <c r="BB482">
        <v>0</v>
      </c>
    </row>
    <row r="483" spans="1:54" x14ac:dyDescent="0.25">
      <c r="A483">
        <v>337274</v>
      </c>
      <c r="B483" t="s">
        <v>213</v>
      </c>
      <c r="AG483" t="s">
        <v>214</v>
      </c>
      <c r="AL483" t="s">
        <v>214</v>
      </c>
      <c r="AN483" t="s">
        <v>214</v>
      </c>
      <c r="AO483" t="s">
        <v>214</v>
      </c>
      <c r="AP483" t="s">
        <v>214</v>
      </c>
      <c r="AQ483" t="s">
        <v>214</v>
      </c>
      <c r="AR483" t="s">
        <v>214</v>
      </c>
      <c r="AS483" t="s">
        <v>214</v>
      </c>
      <c r="AT483" t="s">
        <v>214</v>
      </c>
      <c r="AU483" t="s">
        <v>214</v>
      </c>
      <c r="AV483" t="s">
        <v>214</v>
      </c>
      <c r="AW483" t="s">
        <v>214</v>
      </c>
      <c r="AX483" t="s">
        <v>214</v>
      </c>
      <c r="AY483" t="s">
        <v>214</v>
      </c>
      <c r="AZ483" t="s">
        <v>214</v>
      </c>
      <c r="BA483" t="s">
        <v>5822</v>
      </c>
      <c r="BB483">
        <v>0</v>
      </c>
    </row>
    <row r="484" spans="1:54" x14ac:dyDescent="0.25">
      <c r="A484">
        <v>325628</v>
      </c>
      <c r="B484" t="s">
        <v>213</v>
      </c>
      <c r="W484" t="s">
        <v>214</v>
      </c>
      <c r="AN484" t="s">
        <v>214</v>
      </c>
      <c r="AO484" t="s">
        <v>214</v>
      </c>
      <c r="AP484" t="s">
        <v>214</v>
      </c>
      <c r="AQ484" t="s">
        <v>214</v>
      </c>
      <c r="AR484" t="s">
        <v>214</v>
      </c>
      <c r="AT484" t="s">
        <v>214</v>
      </c>
      <c r="AU484" t="s">
        <v>214</v>
      </c>
      <c r="AV484" t="s">
        <v>214</v>
      </c>
      <c r="AW484" t="s">
        <v>214</v>
      </c>
      <c r="AX484" t="s">
        <v>214</v>
      </c>
      <c r="AY484" t="s">
        <v>214</v>
      </c>
      <c r="AZ484" t="s">
        <v>214</v>
      </c>
      <c r="BA484" t="s">
        <v>5822</v>
      </c>
      <c r="BB484">
        <v>0</v>
      </c>
    </row>
    <row r="485" spans="1:54" x14ac:dyDescent="0.25">
      <c r="A485">
        <v>313245</v>
      </c>
      <c r="B485" t="s">
        <v>213</v>
      </c>
      <c r="AF485" t="s">
        <v>214</v>
      </c>
      <c r="AJ485" t="s">
        <v>214</v>
      </c>
      <c r="AK485" t="s">
        <v>214</v>
      </c>
      <c r="AN485" t="s">
        <v>214</v>
      </c>
      <c r="AP485" t="s">
        <v>214</v>
      </c>
      <c r="AQ485" t="s">
        <v>214</v>
      </c>
      <c r="AR485" t="s">
        <v>214</v>
      </c>
      <c r="AS485" t="s">
        <v>214</v>
      </c>
      <c r="AT485" t="s">
        <v>214</v>
      </c>
      <c r="AU485" t="s">
        <v>214</v>
      </c>
      <c r="AV485" t="s">
        <v>214</v>
      </c>
      <c r="AW485" t="s">
        <v>214</v>
      </c>
      <c r="AX485" t="s">
        <v>214</v>
      </c>
      <c r="AY485" t="s">
        <v>214</v>
      </c>
      <c r="AZ485" t="s">
        <v>214</v>
      </c>
      <c r="BA485" t="s">
        <v>5822</v>
      </c>
      <c r="BB485">
        <v>0</v>
      </c>
    </row>
    <row r="486" spans="1:54" x14ac:dyDescent="0.25">
      <c r="A486">
        <v>321673</v>
      </c>
      <c r="B486" t="s">
        <v>213</v>
      </c>
      <c r="P486" t="s">
        <v>214</v>
      </c>
      <c r="AG486" t="s">
        <v>214</v>
      </c>
      <c r="AI486" t="s">
        <v>214</v>
      </c>
      <c r="AJ486" t="s">
        <v>214</v>
      </c>
      <c r="AO486" t="s">
        <v>214</v>
      </c>
      <c r="AP486" t="s">
        <v>214</v>
      </c>
      <c r="AQ486" t="s">
        <v>214</v>
      </c>
      <c r="AR486" t="s">
        <v>214</v>
      </c>
      <c r="AS486" t="s">
        <v>214</v>
      </c>
      <c r="AT486" t="s">
        <v>214</v>
      </c>
      <c r="AU486" t="s">
        <v>214</v>
      </c>
      <c r="AV486" t="s">
        <v>214</v>
      </c>
      <c r="AW486" t="s">
        <v>214</v>
      </c>
      <c r="AX486" t="s">
        <v>214</v>
      </c>
      <c r="AY486" t="s">
        <v>214</v>
      </c>
      <c r="AZ486" t="s">
        <v>214</v>
      </c>
      <c r="BA486" t="s">
        <v>5822</v>
      </c>
      <c r="BB486">
        <v>0</v>
      </c>
    </row>
    <row r="487" spans="1:54" x14ac:dyDescent="0.25">
      <c r="A487">
        <v>329276</v>
      </c>
      <c r="B487" t="s">
        <v>213</v>
      </c>
      <c r="P487" t="s">
        <v>214</v>
      </c>
      <c r="W487" t="s">
        <v>214</v>
      </c>
      <c r="AO487" t="s">
        <v>214</v>
      </c>
      <c r="AP487" t="s">
        <v>214</v>
      </c>
      <c r="AQ487" t="s">
        <v>214</v>
      </c>
      <c r="AR487" t="s">
        <v>214</v>
      </c>
      <c r="AS487" t="s">
        <v>214</v>
      </c>
      <c r="AT487" t="s">
        <v>214</v>
      </c>
      <c r="AU487" t="s">
        <v>214</v>
      </c>
      <c r="AV487" t="s">
        <v>214</v>
      </c>
      <c r="AW487" t="s">
        <v>214</v>
      </c>
      <c r="AX487" t="s">
        <v>214</v>
      </c>
      <c r="AY487" t="s">
        <v>214</v>
      </c>
      <c r="AZ487" t="s">
        <v>214</v>
      </c>
      <c r="BA487" t="s">
        <v>5822</v>
      </c>
      <c r="BB487">
        <v>0</v>
      </c>
    </row>
    <row r="488" spans="1:54" x14ac:dyDescent="0.25">
      <c r="A488">
        <v>337224</v>
      </c>
      <c r="B488" t="s">
        <v>213</v>
      </c>
      <c r="P488" t="s">
        <v>214</v>
      </c>
      <c r="Z488" t="s">
        <v>214</v>
      </c>
      <c r="AP488" t="s">
        <v>214</v>
      </c>
      <c r="AQ488" t="s">
        <v>214</v>
      </c>
      <c r="AR488" t="s">
        <v>214</v>
      </c>
      <c r="AT488" t="s">
        <v>214</v>
      </c>
      <c r="AU488" t="s">
        <v>214</v>
      </c>
      <c r="AV488" t="s">
        <v>214</v>
      </c>
      <c r="AW488" t="s">
        <v>214</v>
      </c>
      <c r="AX488" t="s">
        <v>214</v>
      </c>
      <c r="AY488" t="s">
        <v>214</v>
      </c>
      <c r="AZ488" t="s">
        <v>214</v>
      </c>
      <c r="BA488" t="s">
        <v>5822</v>
      </c>
      <c r="BB488">
        <v>0</v>
      </c>
    </row>
    <row r="489" spans="1:54" x14ac:dyDescent="0.25">
      <c r="A489">
        <v>338299</v>
      </c>
      <c r="B489" t="s">
        <v>213</v>
      </c>
      <c r="P489" t="s">
        <v>214</v>
      </c>
      <c r="W489" t="s">
        <v>214</v>
      </c>
      <c r="AA489" t="s">
        <v>214</v>
      </c>
      <c r="AE489" t="s">
        <v>214</v>
      </c>
      <c r="AO489" t="s">
        <v>214</v>
      </c>
      <c r="AP489" t="s">
        <v>214</v>
      </c>
      <c r="AQ489" t="s">
        <v>214</v>
      </c>
      <c r="AR489" t="s">
        <v>214</v>
      </c>
      <c r="AS489" t="s">
        <v>214</v>
      </c>
      <c r="AT489" t="s">
        <v>214</v>
      </c>
      <c r="AU489" t="s">
        <v>214</v>
      </c>
      <c r="AV489" t="s">
        <v>214</v>
      </c>
      <c r="AW489" t="s">
        <v>214</v>
      </c>
      <c r="AX489" t="s">
        <v>214</v>
      </c>
      <c r="AY489" t="s">
        <v>214</v>
      </c>
      <c r="AZ489" t="s">
        <v>214</v>
      </c>
      <c r="BA489" t="s">
        <v>5822</v>
      </c>
      <c r="BB489">
        <v>0</v>
      </c>
    </row>
    <row r="490" spans="1:54" x14ac:dyDescent="0.25">
      <c r="A490">
        <v>306489</v>
      </c>
      <c r="B490" t="s">
        <v>213</v>
      </c>
      <c r="AA490" t="s">
        <v>214</v>
      </c>
      <c r="AM490" t="s">
        <v>214</v>
      </c>
      <c r="AO490" t="s">
        <v>214</v>
      </c>
      <c r="AP490" t="s">
        <v>214</v>
      </c>
      <c r="AQ490" t="s">
        <v>214</v>
      </c>
      <c r="AR490" t="s">
        <v>214</v>
      </c>
      <c r="AS490" t="s">
        <v>214</v>
      </c>
      <c r="AT490" t="s">
        <v>214</v>
      </c>
      <c r="AU490" t="s">
        <v>214</v>
      </c>
      <c r="AV490" t="s">
        <v>214</v>
      </c>
      <c r="AW490" t="s">
        <v>214</v>
      </c>
      <c r="AX490" t="s">
        <v>214</v>
      </c>
      <c r="AY490" t="s">
        <v>214</v>
      </c>
      <c r="AZ490" t="s">
        <v>214</v>
      </c>
      <c r="BA490" t="s">
        <v>5822</v>
      </c>
      <c r="BB490">
        <v>0</v>
      </c>
    </row>
    <row r="491" spans="1:54" x14ac:dyDescent="0.25">
      <c r="A491">
        <v>313612</v>
      </c>
      <c r="B491" t="s">
        <v>213</v>
      </c>
      <c r="AD491" t="s">
        <v>214</v>
      </c>
      <c r="AK491" t="s">
        <v>214</v>
      </c>
      <c r="AL491" t="s">
        <v>214</v>
      </c>
      <c r="AM491" t="s">
        <v>214</v>
      </c>
      <c r="AO491" t="s">
        <v>214</v>
      </c>
      <c r="AP491" t="s">
        <v>214</v>
      </c>
      <c r="AQ491" t="s">
        <v>214</v>
      </c>
      <c r="AR491" t="s">
        <v>214</v>
      </c>
      <c r="AS491" t="s">
        <v>214</v>
      </c>
      <c r="AT491" t="s">
        <v>214</v>
      </c>
      <c r="AU491" t="s">
        <v>214</v>
      </c>
      <c r="AV491" t="s">
        <v>214</v>
      </c>
      <c r="AW491" t="s">
        <v>214</v>
      </c>
      <c r="AX491" t="s">
        <v>214</v>
      </c>
      <c r="AY491" t="s">
        <v>214</v>
      </c>
      <c r="AZ491" t="s">
        <v>214</v>
      </c>
      <c r="BA491" t="s">
        <v>5822</v>
      </c>
      <c r="BB491">
        <v>0</v>
      </c>
    </row>
    <row r="492" spans="1:54" x14ac:dyDescent="0.25">
      <c r="A492">
        <v>318959</v>
      </c>
      <c r="B492" t="s">
        <v>213</v>
      </c>
      <c r="AP492" t="s">
        <v>214</v>
      </c>
      <c r="AR492" t="s">
        <v>214</v>
      </c>
      <c r="AU492" t="s">
        <v>214</v>
      </c>
      <c r="AV492" t="s">
        <v>214</v>
      </c>
      <c r="AW492" t="s">
        <v>214</v>
      </c>
      <c r="AX492" t="s">
        <v>214</v>
      </c>
      <c r="AY492" t="s">
        <v>214</v>
      </c>
      <c r="AZ492" t="s">
        <v>214</v>
      </c>
      <c r="BA492" t="s">
        <v>5822</v>
      </c>
      <c r="BB492">
        <v>0</v>
      </c>
    </row>
    <row r="493" spans="1:54" x14ac:dyDescent="0.25">
      <c r="A493">
        <v>321859</v>
      </c>
      <c r="B493" t="s">
        <v>213</v>
      </c>
      <c r="AG493" t="s">
        <v>214</v>
      </c>
      <c r="AH493" t="s">
        <v>214</v>
      </c>
      <c r="AI493" t="s">
        <v>214</v>
      </c>
      <c r="AK493" t="s">
        <v>214</v>
      </c>
      <c r="AO493" t="s">
        <v>214</v>
      </c>
      <c r="AP493" t="s">
        <v>214</v>
      </c>
      <c r="AQ493" t="s">
        <v>214</v>
      </c>
      <c r="AR493" t="s">
        <v>214</v>
      </c>
      <c r="AS493" t="s">
        <v>214</v>
      </c>
      <c r="AT493" t="s">
        <v>214</v>
      </c>
      <c r="AU493" t="s">
        <v>214</v>
      </c>
      <c r="AV493" t="s">
        <v>214</v>
      </c>
      <c r="AW493" t="s">
        <v>214</v>
      </c>
      <c r="AX493" t="s">
        <v>214</v>
      </c>
      <c r="AY493" t="s">
        <v>214</v>
      </c>
      <c r="AZ493" t="s">
        <v>214</v>
      </c>
      <c r="BA493" t="s">
        <v>5822</v>
      </c>
      <c r="BB493">
        <v>0</v>
      </c>
    </row>
    <row r="494" spans="1:54" x14ac:dyDescent="0.25">
      <c r="A494">
        <v>325687</v>
      </c>
      <c r="B494" t="s">
        <v>213</v>
      </c>
      <c r="AH494" t="s">
        <v>214</v>
      </c>
      <c r="AI494" t="s">
        <v>214</v>
      </c>
      <c r="AJ494" t="s">
        <v>214</v>
      </c>
      <c r="AO494" t="s">
        <v>214</v>
      </c>
      <c r="AP494" t="s">
        <v>214</v>
      </c>
      <c r="AQ494" t="s">
        <v>214</v>
      </c>
      <c r="AR494" t="s">
        <v>214</v>
      </c>
      <c r="AS494" t="s">
        <v>214</v>
      </c>
      <c r="AT494" t="s">
        <v>214</v>
      </c>
      <c r="AU494" t="s">
        <v>214</v>
      </c>
      <c r="AV494" t="s">
        <v>214</v>
      </c>
      <c r="AW494" t="s">
        <v>214</v>
      </c>
      <c r="AX494" t="s">
        <v>214</v>
      </c>
      <c r="AY494" t="s">
        <v>214</v>
      </c>
      <c r="AZ494" t="s">
        <v>214</v>
      </c>
      <c r="BA494" t="s">
        <v>5822</v>
      </c>
      <c r="BB494">
        <v>0</v>
      </c>
    </row>
    <row r="495" spans="1:54" x14ac:dyDescent="0.25">
      <c r="A495">
        <v>327539</v>
      </c>
      <c r="B495" t="s">
        <v>213</v>
      </c>
      <c r="AO495" t="s">
        <v>214</v>
      </c>
      <c r="AP495" t="s">
        <v>214</v>
      </c>
      <c r="AQ495" t="s">
        <v>214</v>
      </c>
      <c r="AR495" t="s">
        <v>214</v>
      </c>
      <c r="AS495" t="s">
        <v>214</v>
      </c>
      <c r="AT495" t="s">
        <v>214</v>
      </c>
      <c r="AU495" t="s">
        <v>214</v>
      </c>
      <c r="AV495" t="s">
        <v>214</v>
      </c>
      <c r="AW495" t="s">
        <v>214</v>
      </c>
      <c r="AX495" t="s">
        <v>214</v>
      </c>
      <c r="AY495" t="s">
        <v>214</v>
      </c>
      <c r="AZ495" t="s">
        <v>214</v>
      </c>
      <c r="BA495" t="s">
        <v>5822</v>
      </c>
      <c r="BB495">
        <v>0</v>
      </c>
    </row>
    <row r="496" spans="1:54" x14ac:dyDescent="0.25">
      <c r="A496">
        <v>331219</v>
      </c>
      <c r="B496" t="s">
        <v>213</v>
      </c>
      <c r="AG496" t="s">
        <v>214</v>
      </c>
      <c r="AP496" t="s">
        <v>214</v>
      </c>
      <c r="AQ496" t="s">
        <v>214</v>
      </c>
      <c r="AR496" t="s">
        <v>214</v>
      </c>
      <c r="AS496" t="s">
        <v>214</v>
      </c>
      <c r="AT496" t="s">
        <v>214</v>
      </c>
      <c r="AU496" t="s">
        <v>214</v>
      </c>
      <c r="AV496" t="s">
        <v>214</v>
      </c>
      <c r="AW496" t="s">
        <v>214</v>
      </c>
      <c r="AX496" t="s">
        <v>214</v>
      </c>
      <c r="AZ496" t="s">
        <v>214</v>
      </c>
      <c r="BA496" t="s">
        <v>5822</v>
      </c>
      <c r="BB496">
        <v>0</v>
      </c>
    </row>
    <row r="497" spans="1:54" x14ac:dyDescent="0.25">
      <c r="A497">
        <v>331331</v>
      </c>
      <c r="B497" t="s">
        <v>213</v>
      </c>
      <c r="AE497" t="s">
        <v>214</v>
      </c>
      <c r="AJ497" t="s">
        <v>214</v>
      </c>
      <c r="AO497" t="s">
        <v>214</v>
      </c>
      <c r="AP497" t="s">
        <v>214</v>
      </c>
      <c r="AQ497" t="s">
        <v>214</v>
      </c>
      <c r="AU497" t="s">
        <v>214</v>
      </c>
      <c r="AV497" t="s">
        <v>214</v>
      </c>
      <c r="AX497" t="s">
        <v>214</v>
      </c>
      <c r="AY497" t="s">
        <v>214</v>
      </c>
      <c r="AZ497" t="s">
        <v>214</v>
      </c>
      <c r="BA497" t="s">
        <v>5822</v>
      </c>
      <c r="BB497">
        <v>0</v>
      </c>
    </row>
    <row r="498" spans="1:54" x14ac:dyDescent="0.25">
      <c r="A498">
        <v>332108</v>
      </c>
      <c r="B498" t="s">
        <v>213</v>
      </c>
      <c r="AH498" t="s">
        <v>214</v>
      </c>
      <c r="AO498" t="s">
        <v>214</v>
      </c>
      <c r="AP498" t="s">
        <v>214</v>
      </c>
      <c r="AS498" t="s">
        <v>214</v>
      </c>
      <c r="AU498" t="s">
        <v>214</v>
      </c>
      <c r="AV498" t="s">
        <v>214</v>
      </c>
      <c r="AW498" t="s">
        <v>214</v>
      </c>
      <c r="AX498" t="s">
        <v>214</v>
      </c>
      <c r="AY498" t="s">
        <v>214</v>
      </c>
      <c r="AZ498" t="s">
        <v>214</v>
      </c>
      <c r="BA498" t="s">
        <v>5822</v>
      </c>
      <c r="BB498">
        <v>0</v>
      </c>
    </row>
    <row r="499" spans="1:54" x14ac:dyDescent="0.25">
      <c r="A499">
        <v>333081</v>
      </c>
      <c r="B499" t="s">
        <v>213</v>
      </c>
      <c r="AJ499" t="s">
        <v>214</v>
      </c>
      <c r="AP499" t="s">
        <v>214</v>
      </c>
      <c r="AR499" t="s">
        <v>214</v>
      </c>
      <c r="AU499" t="s">
        <v>214</v>
      </c>
      <c r="AV499" t="s">
        <v>214</v>
      </c>
      <c r="AW499" t="s">
        <v>214</v>
      </c>
      <c r="AZ499" t="s">
        <v>214</v>
      </c>
      <c r="BA499" t="s">
        <v>5822</v>
      </c>
      <c r="BB499">
        <v>0</v>
      </c>
    </row>
    <row r="500" spans="1:54" x14ac:dyDescent="0.25">
      <c r="A500">
        <v>333241</v>
      </c>
      <c r="B500" t="s">
        <v>213</v>
      </c>
      <c r="AU500" t="s">
        <v>214</v>
      </c>
      <c r="AV500" t="s">
        <v>214</v>
      </c>
      <c r="AW500" t="s">
        <v>214</v>
      </c>
      <c r="AX500" t="s">
        <v>214</v>
      </c>
      <c r="AY500" t="s">
        <v>214</v>
      </c>
      <c r="AZ500" t="s">
        <v>214</v>
      </c>
      <c r="BA500" t="s">
        <v>5822</v>
      </c>
      <c r="BB500">
        <v>0</v>
      </c>
    </row>
    <row r="501" spans="1:54" x14ac:dyDescent="0.25">
      <c r="A501">
        <v>333563</v>
      </c>
      <c r="B501" t="s">
        <v>213</v>
      </c>
      <c r="AK501" t="s">
        <v>214</v>
      </c>
      <c r="AP501" t="s">
        <v>214</v>
      </c>
      <c r="AQ501" t="s">
        <v>214</v>
      </c>
      <c r="AS501" t="s">
        <v>214</v>
      </c>
      <c r="AT501" t="s">
        <v>214</v>
      </c>
      <c r="AU501" t="s">
        <v>214</v>
      </c>
      <c r="AV501" t="s">
        <v>214</v>
      </c>
      <c r="AW501" t="s">
        <v>214</v>
      </c>
      <c r="AX501" t="s">
        <v>214</v>
      </c>
      <c r="AY501" t="s">
        <v>214</v>
      </c>
      <c r="AZ501" t="s">
        <v>214</v>
      </c>
      <c r="BA501" t="s">
        <v>5822</v>
      </c>
      <c r="BB501">
        <v>0</v>
      </c>
    </row>
    <row r="502" spans="1:54" x14ac:dyDescent="0.25">
      <c r="A502">
        <v>333655</v>
      </c>
      <c r="B502" t="s">
        <v>213</v>
      </c>
      <c r="Z502" t="s">
        <v>214</v>
      </c>
      <c r="AG502" t="s">
        <v>214</v>
      </c>
      <c r="AO502" t="s">
        <v>214</v>
      </c>
      <c r="AQ502" t="s">
        <v>214</v>
      </c>
      <c r="AS502" t="s">
        <v>214</v>
      </c>
      <c r="AT502" t="s">
        <v>214</v>
      </c>
      <c r="AU502" t="s">
        <v>214</v>
      </c>
      <c r="AW502" t="s">
        <v>214</v>
      </c>
      <c r="AX502" t="s">
        <v>214</v>
      </c>
      <c r="AZ502" t="s">
        <v>214</v>
      </c>
      <c r="BA502" t="s">
        <v>5822</v>
      </c>
      <c r="BB502">
        <v>0</v>
      </c>
    </row>
    <row r="503" spans="1:54" x14ac:dyDescent="0.25">
      <c r="A503">
        <v>334968</v>
      </c>
      <c r="B503" t="s">
        <v>213</v>
      </c>
      <c r="AG503" t="s">
        <v>214</v>
      </c>
      <c r="AK503" t="s">
        <v>214</v>
      </c>
      <c r="AO503" t="s">
        <v>214</v>
      </c>
      <c r="AP503" t="s">
        <v>214</v>
      </c>
      <c r="AQ503" t="s">
        <v>214</v>
      </c>
      <c r="AR503" t="s">
        <v>214</v>
      </c>
      <c r="AT503" t="s">
        <v>214</v>
      </c>
      <c r="AU503" t="s">
        <v>214</v>
      </c>
      <c r="AV503" t="s">
        <v>214</v>
      </c>
      <c r="AX503" t="s">
        <v>214</v>
      </c>
      <c r="AY503" t="s">
        <v>214</v>
      </c>
      <c r="AZ503" t="s">
        <v>214</v>
      </c>
      <c r="BA503" t="s">
        <v>5822</v>
      </c>
      <c r="BB503">
        <v>0</v>
      </c>
    </row>
    <row r="504" spans="1:54" x14ac:dyDescent="0.25">
      <c r="A504">
        <v>307501</v>
      </c>
      <c r="B504" t="s">
        <v>213</v>
      </c>
      <c r="AJ504" t="s">
        <v>214</v>
      </c>
      <c r="AP504" t="s">
        <v>214</v>
      </c>
      <c r="AQ504" t="s">
        <v>214</v>
      </c>
      <c r="AR504" t="s">
        <v>214</v>
      </c>
      <c r="AS504" t="s">
        <v>214</v>
      </c>
      <c r="AT504" t="s">
        <v>214</v>
      </c>
      <c r="AU504" t="s">
        <v>214</v>
      </c>
      <c r="AV504" t="s">
        <v>214</v>
      </c>
      <c r="AW504" t="s">
        <v>214</v>
      </c>
      <c r="AX504" t="s">
        <v>214</v>
      </c>
      <c r="AY504" t="s">
        <v>214</v>
      </c>
      <c r="AZ504" t="s">
        <v>214</v>
      </c>
      <c r="BA504" t="s">
        <v>5822</v>
      </c>
      <c r="BB504">
        <v>0</v>
      </c>
    </row>
    <row r="505" spans="1:54" x14ac:dyDescent="0.25">
      <c r="A505">
        <v>316265</v>
      </c>
      <c r="B505" t="s">
        <v>213</v>
      </c>
      <c r="AC505" t="s">
        <v>214</v>
      </c>
      <c r="AJ505" t="s">
        <v>214</v>
      </c>
      <c r="AK505" t="s">
        <v>214</v>
      </c>
      <c r="AP505" t="s">
        <v>214</v>
      </c>
      <c r="AQ505" t="s">
        <v>214</v>
      </c>
      <c r="AR505" t="s">
        <v>214</v>
      </c>
      <c r="AW505" t="s">
        <v>214</v>
      </c>
      <c r="AY505" t="s">
        <v>214</v>
      </c>
      <c r="AZ505" t="s">
        <v>214</v>
      </c>
      <c r="BA505" t="s">
        <v>5822</v>
      </c>
      <c r="BB505">
        <v>0</v>
      </c>
    </row>
    <row r="506" spans="1:54" x14ac:dyDescent="0.25">
      <c r="A506">
        <v>329948</v>
      </c>
      <c r="B506" t="s">
        <v>213</v>
      </c>
      <c r="AK506" t="s">
        <v>214</v>
      </c>
      <c r="AM506" t="s">
        <v>214</v>
      </c>
      <c r="AP506" t="s">
        <v>214</v>
      </c>
      <c r="AQ506" t="s">
        <v>214</v>
      </c>
      <c r="AU506" t="s">
        <v>214</v>
      </c>
      <c r="AW506" t="s">
        <v>214</v>
      </c>
      <c r="AX506" t="s">
        <v>214</v>
      </c>
      <c r="AY506" t="s">
        <v>214</v>
      </c>
      <c r="AZ506" t="s">
        <v>214</v>
      </c>
      <c r="BA506" t="s">
        <v>5822</v>
      </c>
      <c r="BB506">
        <v>0</v>
      </c>
    </row>
    <row r="507" spans="1:54" x14ac:dyDescent="0.25">
      <c r="A507">
        <v>331307</v>
      </c>
      <c r="B507" t="s">
        <v>213</v>
      </c>
      <c r="AV507" t="s">
        <v>214</v>
      </c>
      <c r="AW507" t="s">
        <v>214</v>
      </c>
      <c r="AZ507" t="s">
        <v>214</v>
      </c>
      <c r="BA507" t="s">
        <v>5822</v>
      </c>
      <c r="BB507">
        <v>0</v>
      </c>
    </row>
    <row r="508" spans="1:54" x14ac:dyDescent="0.25">
      <c r="A508">
        <v>333639</v>
      </c>
      <c r="B508" t="s">
        <v>213</v>
      </c>
      <c r="AM508" t="s">
        <v>214</v>
      </c>
      <c r="AQ508" t="s">
        <v>214</v>
      </c>
      <c r="AR508" t="s">
        <v>214</v>
      </c>
      <c r="AS508" t="s">
        <v>214</v>
      </c>
      <c r="AT508" t="s">
        <v>214</v>
      </c>
      <c r="AU508" t="s">
        <v>214</v>
      </c>
      <c r="AW508" t="s">
        <v>214</v>
      </c>
      <c r="AY508" t="s">
        <v>214</v>
      </c>
      <c r="AZ508" t="s">
        <v>214</v>
      </c>
      <c r="BA508" t="s">
        <v>5822</v>
      </c>
      <c r="BB508">
        <v>0</v>
      </c>
    </row>
    <row r="509" spans="1:54" x14ac:dyDescent="0.25">
      <c r="A509">
        <v>307106</v>
      </c>
      <c r="B509" t="s">
        <v>213</v>
      </c>
      <c r="AC509" t="s">
        <v>214</v>
      </c>
      <c r="AR509" t="s">
        <v>214</v>
      </c>
      <c r="AU509" t="s">
        <v>214</v>
      </c>
      <c r="AW509" t="s">
        <v>214</v>
      </c>
      <c r="AX509" t="s">
        <v>214</v>
      </c>
      <c r="BA509" t="s">
        <v>5740</v>
      </c>
      <c r="BB509">
        <v>0</v>
      </c>
    </row>
    <row r="510" spans="1:54" x14ac:dyDescent="0.25">
      <c r="A510">
        <v>309664</v>
      </c>
      <c r="B510" t="s">
        <v>213</v>
      </c>
      <c r="AE510" t="s">
        <v>214</v>
      </c>
      <c r="AK510" t="s">
        <v>214</v>
      </c>
      <c r="AO510" t="s">
        <v>214</v>
      </c>
      <c r="AP510" t="s">
        <v>214</v>
      </c>
      <c r="AQ510" t="s">
        <v>214</v>
      </c>
      <c r="AU510" t="s">
        <v>214</v>
      </c>
      <c r="AV510" t="s">
        <v>214</v>
      </c>
      <c r="AX510" t="s">
        <v>214</v>
      </c>
      <c r="BA510" t="s">
        <v>5740</v>
      </c>
      <c r="BB510">
        <v>0</v>
      </c>
    </row>
    <row r="511" spans="1:54" x14ac:dyDescent="0.25">
      <c r="A511">
        <v>309723</v>
      </c>
      <c r="B511" t="s">
        <v>213</v>
      </c>
      <c r="AU511" t="s">
        <v>214</v>
      </c>
      <c r="BA511" t="s">
        <v>5740</v>
      </c>
      <c r="BB511">
        <v>0</v>
      </c>
    </row>
    <row r="512" spans="1:54" x14ac:dyDescent="0.25">
      <c r="A512">
        <v>310492</v>
      </c>
      <c r="B512" t="s">
        <v>213</v>
      </c>
      <c r="AE512" t="s">
        <v>214</v>
      </c>
      <c r="AI512" t="s">
        <v>214</v>
      </c>
      <c r="AQ512" t="s">
        <v>214</v>
      </c>
      <c r="AU512" t="s">
        <v>214</v>
      </c>
      <c r="BA512" t="s">
        <v>5740</v>
      </c>
      <c r="BB512">
        <v>0</v>
      </c>
    </row>
    <row r="513" spans="1:54" x14ac:dyDescent="0.25">
      <c r="A513">
        <v>313586</v>
      </c>
      <c r="B513" t="s">
        <v>213</v>
      </c>
      <c r="AO513" t="s">
        <v>214</v>
      </c>
      <c r="AP513" t="s">
        <v>214</v>
      </c>
      <c r="AR513" t="s">
        <v>214</v>
      </c>
      <c r="AU513" t="s">
        <v>214</v>
      </c>
      <c r="AV513" t="s">
        <v>214</v>
      </c>
      <c r="AW513" t="s">
        <v>214</v>
      </c>
      <c r="BA513" t="s">
        <v>5740</v>
      </c>
      <c r="BB513">
        <v>0</v>
      </c>
    </row>
    <row r="514" spans="1:54" x14ac:dyDescent="0.25">
      <c r="A514">
        <v>315940</v>
      </c>
      <c r="B514" t="s">
        <v>213</v>
      </c>
      <c r="AH514" t="s">
        <v>214</v>
      </c>
      <c r="AP514" t="s">
        <v>214</v>
      </c>
      <c r="AQ514" t="s">
        <v>214</v>
      </c>
      <c r="AW514" t="s">
        <v>214</v>
      </c>
      <c r="BA514" t="s">
        <v>5740</v>
      </c>
      <c r="BB514">
        <v>0</v>
      </c>
    </row>
    <row r="515" spans="1:54" x14ac:dyDescent="0.25">
      <c r="A515">
        <v>308669</v>
      </c>
      <c r="B515" t="s">
        <v>213</v>
      </c>
      <c r="AG515" t="s">
        <v>214</v>
      </c>
      <c r="AL515" t="s">
        <v>214</v>
      </c>
      <c r="AO515" t="s">
        <v>214</v>
      </c>
      <c r="AP515" t="s">
        <v>214</v>
      </c>
      <c r="AQ515" t="s">
        <v>214</v>
      </c>
      <c r="AR515" t="s">
        <v>214</v>
      </c>
      <c r="AS515" t="s">
        <v>214</v>
      </c>
      <c r="AT515" t="s">
        <v>214</v>
      </c>
      <c r="AU515" t="s">
        <v>214</v>
      </c>
      <c r="AV515" t="s">
        <v>214</v>
      </c>
      <c r="AW515" t="s">
        <v>214</v>
      </c>
      <c r="AX515" t="s">
        <v>214</v>
      </c>
      <c r="AY515" t="s">
        <v>214</v>
      </c>
      <c r="AZ515" t="s">
        <v>214</v>
      </c>
      <c r="BA515" t="s">
        <v>5728</v>
      </c>
      <c r="BB515">
        <v>0</v>
      </c>
    </row>
    <row r="516" spans="1:54" x14ac:dyDescent="0.25">
      <c r="A516">
        <v>313097</v>
      </c>
      <c r="B516" t="s">
        <v>213</v>
      </c>
      <c r="AI516" t="s">
        <v>214</v>
      </c>
      <c r="AO516" t="s">
        <v>214</v>
      </c>
      <c r="AP516" t="s">
        <v>214</v>
      </c>
      <c r="AQ516" t="s">
        <v>214</v>
      </c>
      <c r="AT516" t="s">
        <v>214</v>
      </c>
      <c r="AV516" t="s">
        <v>214</v>
      </c>
      <c r="AW516" t="s">
        <v>214</v>
      </c>
      <c r="AY516" t="s">
        <v>214</v>
      </c>
      <c r="AZ516" t="s">
        <v>214</v>
      </c>
      <c r="BA516" t="s">
        <v>5730</v>
      </c>
      <c r="BB516">
        <v>0</v>
      </c>
    </row>
    <row r="517" spans="1:54" x14ac:dyDescent="0.25">
      <c r="A517">
        <v>321444</v>
      </c>
      <c r="B517" t="s">
        <v>213</v>
      </c>
      <c r="F517" t="s">
        <v>214</v>
      </c>
      <c r="I517" t="s">
        <v>214</v>
      </c>
      <c r="Z517" t="s">
        <v>214</v>
      </c>
      <c r="AL517" t="s">
        <v>214</v>
      </c>
      <c r="AR517" t="s">
        <v>214</v>
      </c>
      <c r="AU517" t="s">
        <v>214</v>
      </c>
      <c r="AV517" t="s">
        <v>214</v>
      </c>
      <c r="AW517" t="s">
        <v>214</v>
      </c>
      <c r="AX517" t="s">
        <v>214</v>
      </c>
      <c r="AY517" t="s">
        <v>214</v>
      </c>
      <c r="AZ517" t="s">
        <v>214</v>
      </c>
      <c r="BA517" t="s">
        <v>5724</v>
      </c>
      <c r="BB517">
        <v>0</v>
      </c>
    </row>
    <row r="518" spans="1:54" x14ac:dyDescent="0.25">
      <c r="A518">
        <v>306219</v>
      </c>
      <c r="B518" t="s">
        <v>213</v>
      </c>
      <c r="AD518" t="s">
        <v>214</v>
      </c>
      <c r="AE518" t="s">
        <v>214</v>
      </c>
      <c r="AH518" t="s">
        <v>214</v>
      </c>
      <c r="AI518" t="s">
        <v>214</v>
      </c>
      <c r="AJ518" t="s">
        <v>214</v>
      </c>
      <c r="AK518" t="s">
        <v>214</v>
      </c>
      <c r="AO518" t="s">
        <v>214</v>
      </c>
      <c r="AP518" t="s">
        <v>214</v>
      </c>
      <c r="AQ518" t="s">
        <v>214</v>
      </c>
      <c r="AR518" t="s">
        <v>214</v>
      </c>
      <c r="AS518" t="s">
        <v>214</v>
      </c>
      <c r="AT518" t="s">
        <v>214</v>
      </c>
      <c r="AU518" t="s">
        <v>214</v>
      </c>
      <c r="AV518" t="s">
        <v>214</v>
      </c>
      <c r="AW518" t="s">
        <v>214</v>
      </c>
      <c r="AX518" t="s">
        <v>214</v>
      </c>
      <c r="AY518" t="s">
        <v>214</v>
      </c>
      <c r="AZ518" t="s">
        <v>214</v>
      </c>
      <c r="BA518" t="s">
        <v>5724</v>
      </c>
      <c r="BB518">
        <v>0</v>
      </c>
    </row>
    <row r="519" spans="1:54" x14ac:dyDescent="0.25">
      <c r="A519">
        <v>311407</v>
      </c>
      <c r="B519" t="s">
        <v>213</v>
      </c>
      <c r="AF519" t="s">
        <v>214</v>
      </c>
      <c r="AO519" t="s">
        <v>214</v>
      </c>
      <c r="AP519" t="s">
        <v>214</v>
      </c>
      <c r="AS519" t="s">
        <v>214</v>
      </c>
      <c r="AT519" t="s">
        <v>214</v>
      </c>
      <c r="AU519" t="s">
        <v>214</v>
      </c>
      <c r="AV519" t="s">
        <v>214</v>
      </c>
      <c r="AW519" t="s">
        <v>214</v>
      </c>
      <c r="AX519" t="s">
        <v>214</v>
      </c>
      <c r="AY519" t="s">
        <v>214</v>
      </c>
      <c r="AZ519" t="s">
        <v>214</v>
      </c>
      <c r="BA519" t="s">
        <v>5724</v>
      </c>
      <c r="BB519">
        <v>0</v>
      </c>
    </row>
    <row r="520" spans="1:54" x14ac:dyDescent="0.25">
      <c r="A520">
        <v>311168</v>
      </c>
      <c r="B520" t="s">
        <v>213</v>
      </c>
      <c r="AE520" t="s">
        <v>214</v>
      </c>
      <c r="AQ520" t="s">
        <v>214</v>
      </c>
      <c r="AW520" t="s">
        <v>214</v>
      </c>
      <c r="AX520" t="s">
        <v>214</v>
      </c>
      <c r="BA520" t="s">
        <v>5724</v>
      </c>
      <c r="BB520">
        <v>0</v>
      </c>
    </row>
    <row r="521" spans="1:54" x14ac:dyDescent="0.25">
      <c r="A521">
        <v>312703</v>
      </c>
      <c r="B521" t="s">
        <v>213</v>
      </c>
      <c r="AO521" t="s">
        <v>214</v>
      </c>
      <c r="AR521" t="s">
        <v>214</v>
      </c>
      <c r="AV521" t="s">
        <v>214</v>
      </c>
      <c r="AW521" t="s">
        <v>214</v>
      </c>
      <c r="AY521" t="s">
        <v>214</v>
      </c>
      <c r="BA521" t="s">
        <v>5724</v>
      </c>
      <c r="BB521">
        <v>0</v>
      </c>
    </row>
    <row r="522" spans="1:54" x14ac:dyDescent="0.25">
      <c r="A522">
        <v>300301</v>
      </c>
      <c r="B522" t="s">
        <v>213</v>
      </c>
      <c r="AI522" t="s">
        <v>214</v>
      </c>
      <c r="AO522" t="s">
        <v>214</v>
      </c>
      <c r="AP522" t="s">
        <v>214</v>
      </c>
      <c r="AQ522" t="s">
        <v>214</v>
      </c>
      <c r="AU522" t="s">
        <v>214</v>
      </c>
      <c r="AV522" t="s">
        <v>214</v>
      </c>
      <c r="AW522" t="s">
        <v>214</v>
      </c>
      <c r="AY522" t="s">
        <v>214</v>
      </c>
      <c r="AZ522" t="s">
        <v>214</v>
      </c>
      <c r="BA522" t="s">
        <v>5722</v>
      </c>
      <c r="BB522">
        <v>0</v>
      </c>
    </row>
    <row r="523" spans="1:54" x14ac:dyDescent="0.25">
      <c r="A523">
        <v>320850</v>
      </c>
      <c r="B523" t="s">
        <v>213</v>
      </c>
      <c r="Z523" t="s">
        <v>214</v>
      </c>
      <c r="AC523" t="s">
        <v>214</v>
      </c>
      <c r="AO523" t="s">
        <v>214</v>
      </c>
      <c r="AP523" t="s">
        <v>214</v>
      </c>
      <c r="AQ523" t="s">
        <v>214</v>
      </c>
      <c r="AR523" t="s">
        <v>214</v>
      </c>
      <c r="AS523" t="s">
        <v>214</v>
      </c>
      <c r="AT523" t="s">
        <v>214</v>
      </c>
      <c r="AU523" t="s">
        <v>214</v>
      </c>
      <c r="AV523" t="s">
        <v>214</v>
      </c>
      <c r="AW523" t="s">
        <v>214</v>
      </c>
      <c r="AX523" t="s">
        <v>214</v>
      </c>
      <c r="AY523" t="s">
        <v>214</v>
      </c>
      <c r="AZ523" t="s">
        <v>214</v>
      </c>
      <c r="BA523" t="s">
        <v>5727</v>
      </c>
      <c r="BB523">
        <v>0</v>
      </c>
    </row>
    <row r="524" spans="1:54" x14ac:dyDescent="0.25">
      <c r="A524">
        <v>315035</v>
      </c>
      <c r="B524" t="s">
        <v>213</v>
      </c>
      <c r="AE524" t="s">
        <v>214</v>
      </c>
      <c r="AG524" t="s">
        <v>214</v>
      </c>
      <c r="AI524" t="s">
        <v>214</v>
      </c>
      <c r="AM524" t="s">
        <v>214</v>
      </c>
      <c r="AO524" t="s">
        <v>214</v>
      </c>
      <c r="AP524" t="s">
        <v>214</v>
      </c>
      <c r="AQ524" t="s">
        <v>214</v>
      </c>
      <c r="AR524" t="s">
        <v>214</v>
      </c>
      <c r="AT524" t="s">
        <v>214</v>
      </c>
      <c r="AU524" t="s">
        <v>214</v>
      </c>
      <c r="AV524" t="s">
        <v>214</v>
      </c>
      <c r="AW524" t="s">
        <v>214</v>
      </c>
      <c r="AX524" t="s">
        <v>214</v>
      </c>
      <c r="AY524" t="s">
        <v>214</v>
      </c>
      <c r="AZ524" t="s">
        <v>214</v>
      </c>
      <c r="BA524" t="s">
        <v>5726</v>
      </c>
      <c r="BB524">
        <v>0</v>
      </c>
    </row>
    <row r="525" spans="1:54" x14ac:dyDescent="0.25">
      <c r="A525">
        <v>315079</v>
      </c>
      <c r="B525" t="s">
        <v>213</v>
      </c>
      <c r="AG525" t="s">
        <v>214</v>
      </c>
      <c r="AM525" t="s">
        <v>214</v>
      </c>
      <c r="AO525" t="s">
        <v>214</v>
      </c>
      <c r="AP525" t="s">
        <v>214</v>
      </c>
      <c r="AQ525" t="s">
        <v>214</v>
      </c>
      <c r="AR525" t="s">
        <v>214</v>
      </c>
      <c r="AU525" t="s">
        <v>214</v>
      </c>
      <c r="AV525" t="s">
        <v>214</v>
      </c>
      <c r="AW525" t="s">
        <v>214</v>
      </c>
      <c r="AX525" t="s">
        <v>214</v>
      </c>
      <c r="AY525" t="s">
        <v>214</v>
      </c>
      <c r="AZ525" t="s">
        <v>214</v>
      </c>
      <c r="BA525" t="s">
        <v>5726</v>
      </c>
      <c r="BB525">
        <v>0</v>
      </c>
    </row>
    <row r="526" spans="1:54" x14ac:dyDescent="0.25">
      <c r="A526">
        <v>310458</v>
      </c>
      <c r="B526" t="s">
        <v>213</v>
      </c>
      <c r="AF526" t="s">
        <v>214</v>
      </c>
      <c r="AO526" t="s">
        <v>214</v>
      </c>
      <c r="AP526" t="s">
        <v>214</v>
      </c>
      <c r="AQ526" t="s">
        <v>214</v>
      </c>
      <c r="AR526" t="s">
        <v>214</v>
      </c>
      <c r="AS526" t="s">
        <v>214</v>
      </c>
      <c r="AT526" t="s">
        <v>214</v>
      </c>
      <c r="AU526" t="s">
        <v>214</v>
      </c>
      <c r="AV526" t="s">
        <v>214</v>
      </c>
      <c r="AW526" t="s">
        <v>214</v>
      </c>
      <c r="AX526" t="s">
        <v>214</v>
      </c>
      <c r="AY526" t="s">
        <v>214</v>
      </c>
      <c r="AZ526" t="s">
        <v>214</v>
      </c>
      <c r="BA526" t="s">
        <v>5729</v>
      </c>
      <c r="BB526">
        <v>0</v>
      </c>
    </row>
    <row r="527" spans="1:54" x14ac:dyDescent="0.25">
      <c r="A527">
        <v>314589</v>
      </c>
      <c r="B527" t="s">
        <v>213</v>
      </c>
      <c r="AK527" t="s">
        <v>214</v>
      </c>
      <c r="AO527" t="s">
        <v>214</v>
      </c>
      <c r="AP527" t="s">
        <v>214</v>
      </c>
      <c r="AQ527" t="s">
        <v>214</v>
      </c>
      <c r="BA527" t="s">
        <v>5741</v>
      </c>
      <c r="BB527">
        <v>0</v>
      </c>
    </row>
    <row r="528" spans="1:54" x14ac:dyDescent="0.25">
      <c r="A528">
        <v>327603</v>
      </c>
      <c r="B528" t="s">
        <v>213</v>
      </c>
      <c r="AJ528" t="s">
        <v>214</v>
      </c>
      <c r="AO528" t="s">
        <v>214</v>
      </c>
      <c r="AS528" t="s">
        <v>214</v>
      </c>
      <c r="AW528" t="s">
        <v>214</v>
      </c>
      <c r="BA528" t="s">
        <v>5741</v>
      </c>
      <c r="BB528">
        <v>0</v>
      </c>
    </row>
    <row r="529" spans="1:54" x14ac:dyDescent="0.25">
      <c r="A529">
        <v>308002</v>
      </c>
      <c r="B529" t="s">
        <v>213</v>
      </c>
      <c r="AV529" t="s">
        <v>214</v>
      </c>
      <c r="BA529" t="s">
        <v>5741</v>
      </c>
      <c r="BB529">
        <v>0</v>
      </c>
    </row>
    <row r="530" spans="1:54" x14ac:dyDescent="0.25">
      <c r="A530">
        <v>311374</v>
      </c>
      <c r="B530" t="s">
        <v>213</v>
      </c>
      <c r="D530" t="s">
        <v>214</v>
      </c>
      <c r="E530" t="s">
        <v>214</v>
      </c>
      <c r="G530" t="s">
        <v>214</v>
      </c>
      <c r="AM530" t="s">
        <v>214</v>
      </c>
      <c r="AQ530" t="s">
        <v>214</v>
      </c>
      <c r="BA530" t="s">
        <v>5741</v>
      </c>
      <c r="BB530">
        <v>0</v>
      </c>
    </row>
    <row r="531" spans="1:54" x14ac:dyDescent="0.25">
      <c r="A531">
        <v>302938</v>
      </c>
      <c r="B531" t="s">
        <v>213</v>
      </c>
      <c r="AC531" t="s">
        <v>214</v>
      </c>
      <c r="AR531" t="s">
        <v>214</v>
      </c>
      <c r="AV531" t="s">
        <v>214</v>
      </c>
      <c r="AW531" t="s">
        <v>214</v>
      </c>
      <c r="AY531" t="s">
        <v>214</v>
      </c>
      <c r="BA531" t="s">
        <v>5741</v>
      </c>
      <c r="BB531">
        <v>0</v>
      </c>
    </row>
    <row r="532" spans="1:54" x14ac:dyDescent="0.25">
      <c r="A532">
        <v>303254</v>
      </c>
      <c r="B532" t="s">
        <v>213</v>
      </c>
      <c r="C532" t="s">
        <v>214</v>
      </c>
      <c r="G532" t="s">
        <v>214</v>
      </c>
      <c r="H532" t="s">
        <v>214</v>
      </c>
      <c r="BA532" t="s">
        <v>5741</v>
      </c>
      <c r="BB532">
        <v>0</v>
      </c>
    </row>
    <row r="533" spans="1:54" x14ac:dyDescent="0.25">
      <c r="A533">
        <v>320423</v>
      </c>
      <c r="B533" t="s">
        <v>213</v>
      </c>
      <c r="AH533" t="s">
        <v>214</v>
      </c>
      <c r="AI533" t="s">
        <v>214</v>
      </c>
      <c r="AP533" t="s">
        <v>214</v>
      </c>
      <c r="AQ533" t="s">
        <v>214</v>
      </c>
      <c r="AV533" t="s">
        <v>214</v>
      </c>
      <c r="AW533" t="s">
        <v>214</v>
      </c>
      <c r="AX533" t="s">
        <v>214</v>
      </c>
      <c r="AY533" t="s">
        <v>214</v>
      </c>
      <c r="AZ533" t="s">
        <v>214</v>
      </c>
      <c r="BA533" t="s">
        <v>5737</v>
      </c>
      <c r="BB533">
        <v>0</v>
      </c>
    </row>
    <row r="534" spans="1:54" x14ac:dyDescent="0.25">
      <c r="A534">
        <v>300904</v>
      </c>
      <c r="B534" t="s">
        <v>213</v>
      </c>
      <c r="AA534" t="s">
        <v>214</v>
      </c>
      <c r="AD534" t="s">
        <v>214</v>
      </c>
      <c r="AJ534" t="s">
        <v>214</v>
      </c>
      <c r="AN534" t="s">
        <v>214</v>
      </c>
      <c r="AO534" t="s">
        <v>214</v>
      </c>
      <c r="AP534" t="s">
        <v>214</v>
      </c>
      <c r="AQ534" t="s">
        <v>214</v>
      </c>
      <c r="AR534" t="s">
        <v>214</v>
      </c>
      <c r="AS534" t="s">
        <v>214</v>
      </c>
      <c r="AT534" t="s">
        <v>214</v>
      </c>
      <c r="AU534" t="s">
        <v>214</v>
      </c>
      <c r="AV534" t="s">
        <v>214</v>
      </c>
      <c r="AW534" t="s">
        <v>214</v>
      </c>
      <c r="AX534" t="s">
        <v>214</v>
      </c>
      <c r="AY534" t="s">
        <v>214</v>
      </c>
      <c r="AZ534" t="s">
        <v>214</v>
      </c>
      <c r="BA534" t="s">
        <v>5734</v>
      </c>
      <c r="BB534">
        <v>0</v>
      </c>
    </row>
    <row r="535" spans="1:54" x14ac:dyDescent="0.25">
      <c r="A535">
        <v>320624</v>
      </c>
      <c r="B535" t="s">
        <v>213</v>
      </c>
      <c r="H535" t="s">
        <v>214</v>
      </c>
      <c r="N535" t="s">
        <v>214</v>
      </c>
      <c r="AN535" t="s">
        <v>214</v>
      </c>
      <c r="AP535" t="s">
        <v>214</v>
      </c>
      <c r="AR535" t="s">
        <v>214</v>
      </c>
      <c r="AU535" t="s">
        <v>214</v>
      </c>
      <c r="AV535" t="s">
        <v>214</v>
      </c>
      <c r="AW535" t="s">
        <v>214</v>
      </c>
      <c r="AY535" t="s">
        <v>214</v>
      </c>
      <c r="AZ535" t="s">
        <v>214</v>
      </c>
      <c r="BA535" t="s">
        <v>5734</v>
      </c>
      <c r="BB535">
        <v>0</v>
      </c>
    </row>
    <row r="536" spans="1:54" x14ac:dyDescent="0.25">
      <c r="A536">
        <v>322737</v>
      </c>
      <c r="B536" t="s">
        <v>213</v>
      </c>
      <c r="AG536" t="s">
        <v>214</v>
      </c>
      <c r="AH536" t="s">
        <v>214</v>
      </c>
      <c r="AN536" t="s">
        <v>214</v>
      </c>
      <c r="AP536" t="s">
        <v>214</v>
      </c>
      <c r="AQ536" t="s">
        <v>214</v>
      </c>
      <c r="AR536" t="s">
        <v>214</v>
      </c>
      <c r="AT536" t="s">
        <v>214</v>
      </c>
      <c r="AU536" t="s">
        <v>214</v>
      </c>
      <c r="AV536" t="s">
        <v>214</v>
      </c>
      <c r="AW536" t="s">
        <v>214</v>
      </c>
      <c r="AX536" t="s">
        <v>214</v>
      </c>
      <c r="AY536" t="s">
        <v>214</v>
      </c>
      <c r="AZ536" t="s">
        <v>214</v>
      </c>
      <c r="BA536" t="s">
        <v>5734</v>
      </c>
      <c r="BB536">
        <v>0</v>
      </c>
    </row>
    <row r="537" spans="1:54" x14ac:dyDescent="0.25">
      <c r="A537">
        <v>305315</v>
      </c>
      <c r="B537" t="s">
        <v>213</v>
      </c>
      <c r="AD537" t="s">
        <v>214</v>
      </c>
      <c r="AG537" t="s">
        <v>214</v>
      </c>
      <c r="AI537" t="s">
        <v>214</v>
      </c>
      <c r="AM537" t="s">
        <v>214</v>
      </c>
      <c r="AN537" t="s">
        <v>214</v>
      </c>
      <c r="AO537" t="s">
        <v>214</v>
      </c>
      <c r="AP537" t="s">
        <v>214</v>
      </c>
      <c r="AQ537" t="s">
        <v>214</v>
      </c>
      <c r="AR537" t="s">
        <v>214</v>
      </c>
      <c r="AS537" t="s">
        <v>214</v>
      </c>
      <c r="AT537" t="s">
        <v>214</v>
      </c>
      <c r="AU537" t="s">
        <v>214</v>
      </c>
      <c r="AV537" t="s">
        <v>214</v>
      </c>
      <c r="AW537" t="s">
        <v>214</v>
      </c>
      <c r="AX537" t="s">
        <v>214</v>
      </c>
      <c r="AY537" t="s">
        <v>214</v>
      </c>
      <c r="AZ537" t="s">
        <v>214</v>
      </c>
      <c r="BA537" t="s">
        <v>5734</v>
      </c>
      <c r="BB537">
        <v>0</v>
      </c>
    </row>
    <row r="538" spans="1:54" x14ac:dyDescent="0.25">
      <c r="A538">
        <v>333217</v>
      </c>
      <c r="B538" t="s">
        <v>213</v>
      </c>
      <c r="AG538" t="s">
        <v>214</v>
      </c>
      <c r="AI538" t="s">
        <v>214</v>
      </c>
      <c r="AK538" t="s">
        <v>214</v>
      </c>
      <c r="AM538" t="s">
        <v>214</v>
      </c>
      <c r="AN538" t="s">
        <v>214</v>
      </c>
      <c r="AO538" t="s">
        <v>214</v>
      </c>
      <c r="AP538" t="s">
        <v>214</v>
      </c>
      <c r="AQ538" t="s">
        <v>214</v>
      </c>
      <c r="AR538" t="s">
        <v>214</v>
      </c>
      <c r="AS538" t="s">
        <v>214</v>
      </c>
      <c r="AT538" t="s">
        <v>214</v>
      </c>
      <c r="AU538" t="s">
        <v>214</v>
      </c>
      <c r="AV538" t="s">
        <v>214</v>
      </c>
      <c r="AW538" t="s">
        <v>214</v>
      </c>
      <c r="AX538" t="s">
        <v>214</v>
      </c>
      <c r="AY538" t="s">
        <v>214</v>
      </c>
      <c r="AZ538" t="s">
        <v>214</v>
      </c>
      <c r="BA538" t="s">
        <v>5734</v>
      </c>
      <c r="BB538">
        <v>0</v>
      </c>
    </row>
    <row r="539" spans="1:54" x14ac:dyDescent="0.25">
      <c r="A539">
        <v>328336</v>
      </c>
      <c r="B539" t="s">
        <v>213</v>
      </c>
      <c r="AB539" t="s">
        <v>214</v>
      </c>
      <c r="AG539" t="s">
        <v>214</v>
      </c>
      <c r="AO539" t="s">
        <v>214</v>
      </c>
      <c r="AP539" t="s">
        <v>214</v>
      </c>
      <c r="AQ539" t="s">
        <v>214</v>
      </c>
      <c r="AR539" t="s">
        <v>214</v>
      </c>
      <c r="AU539" t="s">
        <v>214</v>
      </c>
      <c r="AW539" t="s">
        <v>214</v>
      </c>
      <c r="AY539" t="s">
        <v>214</v>
      </c>
      <c r="AZ539" t="s">
        <v>214</v>
      </c>
      <c r="BA539" t="s">
        <v>5734</v>
      </c>
      <c r="BB539">
        <v>0</v>
      </c>
    </row>
    <row r="540" spans="1:54" x14ac:dyDescent="0.25">
      <c r="A540">
        <v>322641</v>
      </c>
      <c r="B540" t="s">
        <v>213</v>
      </c>
      <c r="P540" t="s">
        <v>214</v>
      </c>
      <c r="W540" t="s">
        <v>214</v>
      </c>
      <c r="AH540" t="s">
        <v>214</v>
      </c>
      <c r="AI540" t="s">
        <v>214</v>
      </c>
      <c r="AK540" t="s">
        <v>214</v>
      </c>
      <c r="AO540" t="s">
        <v>214</v>
      </c>
      <c r="AP540" t="s">
        <v>214</v>
      </c>
      <c r="AQ540" t="s">
        <v>214</v>
      </c>
      <c r="AR540" t="s">
        <v>214</v>
      </c>
      <c r="AS540" t="s">
        <v>214</v>
      </c>
      <c r="AT540" t="s">
        <v>214</v>
      </c>
      <c r="AU540" t="s">
        <v>214</v>
      </c>
      <c r="AV540" t="s">
        <v>214</v>
      </c>
      <c r="AW540" t="s">
        <v>214</v>
      </c>
      <c r="AX540" t="s">
        <v>214</v>
      </c>
      <c r="AY540" t="s">
        <v>214</v>
      </c>
      <c r="AZ540" t="s">
        <v>214</v>
      </c>
      <c r="BA540" t="s">
        <v>5734</v>
      </c>
      <c r="BB540">
        <v>0</v>
      </c>
    </row>
    <row r="541" spans="1:54" x14ac:dyDescent="0.25">
      <c r="A541">
        <v>304541</v>
      </c>
      <c r="B541" t="s">
        <v>213</v>
      </c>
      <c r="Z541" t="s">
        <v>214</v>
      </c>
      <c r="AM541" t="s">
        <v>214</v>
      </c>
      <c r="AP541" t="s">
        <v>214</v>
      </c>
      <c r="AQ541" t="s">
        <v>214</v>
      </c>
      <c r="AY541" t="s">
        <v>214</v>
      </c>
      <c r="AZ541" t="s">
        <v>214</v>
      </c>
      <c r="BA541" t="s">
        <v>5734</v>
      </c>
      <c r="BB541">
        <v>0</v>
      </c>
    </row>
    <row r="542" spans="1:54" x14ac:dyDescent="0.25">
      <c r="A542">
        <v>309027</v>
      </c>
      <c r="B542" t="s">
        <v>213</v>
      </c>
      <c r="AV542" t="s">
        <v>214</v>
      </c>
      <c r="AW542" t="s">
        <v>214</v>
      </c>
      <c r="AZ542" t="s">
        <v>214</v>
      </c>
      <c r="BA542" t="s">
        <v>5734</v>
      </c>
      <c r="BB542">
        <v>0</v>
      </c>
    </row>
    <row r="543" spans="1:54" x14ac:dyDescent="0.25">
      <c r="A543">
        <v>310649</v>
      </c>
      <c r="B543" t="s">
        <v>213</v>
      </c>
      <c r="AD543" t="s">
        <v>214</v>
      </c>
      <c r="AE543" t="s">
        <v>214</v>
      </c>
      <c r="AI543" t="s">
        <v>214</v>
      </c>
      <c r="AJ543" t="s">
        <v>214</v>
      </c>
      <c r="AO543" t="s">
        <v>214</v>
      </c>
      <c r="AP543" t="s">
        <v>214</v>
      </c>
      <c r="AQ543" t="s">
        <v>214</v>
      </c>
      <c r="AR543" t="s">
        <v>214</v>
      </c>
      <c r="AS543" t="s">
        <v>214</v>
      </c>
      <c r="AT543" t="s">
        <v>214</v>
      </c>
      <c r="AU543" t="s">
        <v>214</v>
      </c>
      <c r="AV543" t="s">
        <v>214</v>
      </c>
      <c r="AW543" t="s">
        <v>214</v>
      </c>
      <c r="AX543" t="s">
        <v>214</v>
      </c>
      <c r="AY543" t="s">
        <v>214</v>
      </c>
      <c r="AZ543" t="s">
        <v>214</v>
      </c>
      <c r="BA543" t="s">
        <v>5734</v>
      </c>
      <c r="BB543">
        <v>0</v>
      </c>
    </row>
    <row r="544" spans="1:54" x14ac:dyDescent="0.25">
      <c r="A544">
        <v>311770</v>
      </c>
      <c r="B544" t="s">
        <v>213</v>
      </c>
      <c r="AC544" t="s">
        <v>214</v>
      </c>
      <c r="AK544" t="s">
        <v>214</v>
      </c>
      <c r="AO544" t="s">
        <v>214</v>
      </c>
      <c r="AP544" t="s">
        <v>214</v>
      </c>
      <c r="AQ544" t="s">
        <v>214</v>
      </c>
      <c r="AU544" t="s">
        <v>214</v>
      </c>
      <c r="AV544" t="s">
        <v>214</v>
      </c>
      <c r="AW544" t="s">
        <v>214</v>
      </c>
      <c r="AX544" t="s">
        <v>214</v>
      </c>
      <c r="AY544" t="s">
        <v>214</v>
      </c>
      <c r="AZ544" t="s">
        <v>214</v>
      </c>
      <c r="BA544" t="s">
        <v>5734</v>
      </c>
      <c r="BB544">
        <v>0</v>
      </c>
    </row>
    <row r="545" spans="1:54" x14ac:dyDescent="0.25">
      <c r="A545">
        <v>312722</v>
      </c>
      <c r="B545" t="s">
        <v>213</v>
      </c>
      <c r="Y545" t="s">
        <v>214</v>
      </c>
      <c r="AP545" t="s">
        <v>214</v>
      </c>
      <c r="AQ545" t="s">
        <v>214</v>
      </c>
      <c r="AR545" t="s">
        <v>214</v>
      </c>
      <c r="AU545" t="s">
        <v>214</v>
      </c>
      <c r="AV545" t="s">
        <v>214</v>
      </c>
      <c r="AW545" t="s">
        <v>214</v>
      </c>
      <c r="AY545" t="s">
        <v>214</v>
      </c>
      <c r="AZ545" t="s">
        <v>214</v>
      </c>
      <c r="BA545" t="s">
        <v>5734</v>
      </c>
      <c r="BB545">
        <v>0</v>
      </c>
    </row>
    <row r="546" spans="1:54" x14ac:dyDescent="0.25">
      <c r="A546">
        <v>313850</v>
      </c>
      <c r="B546" t="s">
        <v>213</v>
      </c>
      <c r="AA546" t="s">
        <v>214</v>
      </c>
      <c r="AQ546" t="s">
        <v>214</v>
      </c>
      <c r="AR546" t="s">
        <v>214</v>
      </c>
      <c r="AT546" t="s">
        <v>214</v>
      </c>
      <c r="AU546" t="s">
        <v>214</v>
      </c>
      <c r="AV546" t="s">
        <v>214</v>
      </c>
      <c r="AW546" t="s">
        <v>214</v>
      </c>
      <c r="AY546" t="s">
        <v>214</v>
      </c>
      <c r="AZ546" t="s">
        <v>214</v>
      </c>
      <c r="BA546" t="s">
        <v>5734</v>
      </c>
      <c r="BB546">
        <v>0</v>
      </c>
    </row>
    <row r="547" spans="1:54" x14ac:dyDescent="0.25">
      <c r="A547">
        <v>321069</v>
      </c>
      <c r="B547" t="s">
        <v>213</v>
      </c>
      <c r="AR547" t="s">
        <v>214</v>
      </c>
      <c r="AV547" t="s">
        <v>214</v>
      </c>
      <c r="AW547" t="s">
        <v>214</v>
      </c>
      <c r="AZ547" t="s">
        <v>214</v>
      </c>
      <c r="BA547" t="s">
        <v>5734</v>
      </c>
      <c r="BB547">
        <v>0</v>
      </c>
    </row>
    <row r="548" spans="1:54" x14ac:dyDescent="0.25">
      <c r="A548">
        <v>324042</v>
      </c>
      <c r="B548" t="s">
        <v>213</v>
      </c>
      <c r="AJ548" t="s">
        <v>214</v>
      </c>
      <c r="AO548" t="s">
        <v>214</v>
      </c>
      <c r="AQ548" t="s">
        <v>214</v>
      </c>
      <c r="AR548" t="s">
        <v>214</v>
      </c>
      <c r="AT548" t="s">
        <v>214</v>
      </c>
      <c r="AU548" t="s">
        <v>214</v>
      </c>
      <c r="AV548" t="s">
        <v>214</v>
      </c>
      <c r="AW548" t="s">
        <v>214</v>
      </c>
      <c r="AX548" t="s">
        <v>214</v>
      </c>
      <c r="AY548" t="s">
        <v>214</v>
      </c>
      <c r="AZ548" t="s">
        <v>214</v>
      </c>
      <c r="BA548" t="s">
        <v>5734</v>
      </c>
      <c r="BB548">
        <v>0</v>
      </c>
    </row>
    <row r="549" spans="1:54" x14ac:dyDescent="0.25">
      <c r="A549">
        <v>324159</v>
      </c>
      <c r="B549" t="s">
        <v>213</v>
      </c>
      <c r="AP549" t="s">
        <v>214</v>
      </c>
      <c r="AQ549" t="s">
        <v>214</v>
      </c>
      <c r="AR549" t="s">
        <v>214</v>
      </c>
      <c r="AV549" t="s">
        <v>214</v>
      </c>
      <c r="AW549" t="s">
        <v>214</v>
      </c>
      <c r="AX549" t="s">
        <v>214</v>
      </c>
      <c r="AY549" t="s">
        <v>214</v>
      </c>
      <c r="AZ549" t="s">
        <v>214</v>
      </c>
      <c r="BA549" t="s">
        <v>5734</v>
      </c>
      <c r="BB549">
        <v>0</v>
      </c>
    </row>
    <row r="550" spans="1:54" x14ac:dyDescent="0.25">
      <c r="A550">
        <v>330893</v>
      </c>
      <c r="B550" t="s">
        <v>213</v>
      </c>
      <c r="N550" t="s">
        <v>214</v>
      </c>
      <c r="AM550" t="s">
        <v>214</v>
      </c>
      <c r="AQ550" t="s">
        <v>214</v>
      </c>
      <c r="AR550" t="s">
        <v>214</v>
      </c>
      <c r="AW550" t="s">
        <v>214</v>
      </c>
      <c r="AZ550" t="s">
        <v>214</v>
      </c>
      <c r="BA550" t="s">
        <v>5734</v>
      </c>
      <c r="BB550">
        <v>0</v>
      </c>
    </row>
    <row r="551" spans="1:54" x14ac:dyDescent="0.25">
      <c r="A551">
        <v>301735</v>
      </c>
      <c r="B551" t="s">
        <v>213</v>
      </c>
      <c r="H551" t="s">
        <v>214</v>
      </c>
      <c r="AA551" t="s">
        <v>214</v>
      </c>
      <c r="AM551" t="s">
        <v>214</v>
      </c>
      <c r="AO551" t="s">
        <v>214</v>
      </c>
      <c r="AP551" t="s">
        <v>214</v>
      </c>
      <c r="AQ551" t="s">
        <v>214</v>
      </c>
      <c r="AS551" t="s">
        <v>214</v>
      </c>
      <c r="AT551" t="s">
        <v>214</v>
      </c>
      <c r="AU551" t="s">
        <v>214</v>
      </c>
      <c r="AV551" t="s">
        <v>214</v>
      </c>
      <c r="AW551" t="s">
        <v>214</v>
      </c>
      <c r="AX551" t="s">
        <v>214</v>
      </c>
      <c r="AY551" t="s">
        <v>214</v>
      </c>
      <c r="AZ551" t="s">
        <v>214</v>
      </c>
      <c r="BA551" t="s">
        <v>5734</v>
      </c>
      <c r="BB551">
        <v>0</v>
      </c>
    </row>
    <row r="552" spans="1:54" x14ac:dyDescent="0.25">
      <c r="A552">
        <v>308472</v>
      </c>
      <c r="B552" t="s">
        <v>213</v>
      </c>
      <c r="AE552" t="s">
        <v>214</v>
      </c>
      <c r="AO552" t="s">
        <v>214</v>
      </c>
      <c r="AP552" t="s">
        <v>214</v>
      </c>
      <c r="AQ552" t="s">
        <v>214</v>
      </c>
      <c r="AT552" t="s">
        <v>214</v>
      </c>
      <c r="AU552" t="s">
        <v>214</v>
      </c>
      <c r="AV552" t="s">
        <v>214</v>
      </c>
      <c r="AW552" t="s">
        <v>214</v>
      </c>
      <c r="AX552" t="s">
        <v>214</v>
      </c>
      <c r="AZ552" t="s">
        <v>214</v>
      </c>
      <c r="BA552" t="s">
        <v>5734</v>
      </c>
      <c r="BB552">
        <v>0</v>
      </c>
    </row>
    <row r="553" spans="1:54" x14ac:dyDescent="0.25">
      <c r="A553">
        <v>307601</v>
      </c>
      <c r="B553" t="s">
        <v>213</v>
      </c>
      <c r="AE553" t="s">
        <v>214</v>
      </c>
      <c r="AG553" t="s">
        <v>214</v>
      </c>
      <c r="AJ553" t="s">
        <v>214</v>
      </c>
      <c r="AO553" t="s">
        <v>214</v>
      </c>
      <c r="AP553" t="s">
        <v>214</v>
      </c>
      <c r="AQ553" t="s">
        <v>214</v>
      </c>
      <c r="AR553" t="s">
        <v>214</v>
      </c>
      <c r="AS553" t="s">
        <v>214</v>
      </c>
      <c r="AT553" t="s">
        <v>214</v>
      </c>
      <c r="AU553" t="s">
        <v>214</v>
      </c>
      <c r="AV553" t="s">
        <v>214</v>
      </c>
      <c r="AW553" t="s">
        <v>214</v>
      </c>
      <c r="AX553" t="s">
        <v>214</v>
      </c>
      <c r="AY553" t="s">
        <v>214</v>
      </c>
      <c r="AZ553" t="s">
        <v>214</v>
      </c>
      <c r="BA553" t="s">
        <v>5734</v>
      </c>
      <c r="BB553">
        <v>0</v>
      </c>
    </row>
    <row r="554" spans="1:54" x14ac:dyDescent="0.25">
      <c r="A554">
        <v>318644</v>
      </c>
      <c r="B554" t="s">
        <v>213</v>
      </c>
      <c r="AK554" t="s">
        <v>214</v>
      </c>
      <c r="AM554" t="s">
        <v>214</v>
      </c>
      <c r="AO554" t="s">
        <v>214</v>
      </c>
      <c r="AP554" t="s">
        <v>214</v>
      </c>
      <c r="AR554" t="s">
        <v>214</v>
      </c>
      <c r="AT554" t="s">
        <v>214</v>
      </c>
      <c r="AU554" t="s">
        <v>214</v>
      </c>
      <c r="AV554" t="s">
        <v>214</v>
      </c>
      <c r="AW554" t="s">
        <v>214</v>
      </c>
      <c r="AX554" t="s">
        <v>214</v>
      </c>
      <c r="AY554" t="s">
        <v>214</v>
      </c>
      <c r="AZ554" t="s">
        <v>214</v>
      </c>
      <c r="BA554" t="s">
        <v>5734</v>
      </c>
      <c r="BB554">
        <v>0</v>
      </c>
    </row>
    <row r="555" spans="1:54" x14ac:dyDescent="0.25">
      <c r="A555">
        <v>321516</v>
      </c>
      <c r="B555" t="s">
        <v>213</v>
      </c>
      <c r="AE555" t="s">
        <v>214</v>
      </c>
      <c r="AP555" t="s">
        <v>214</v>
      </c>
      <c r="AZ555" t="s">
        <v>214</v>
      </c>
      <c r="BA555" t="s">
        <v>5734</v>
      </c>
      <c r="BB555">
        <v>0</v>
      </c>
    </row>
    <row r="556" spans="1:54" x14ac:dyDescent="0.25">
      <c r="A556">
        <v>324266</v>
      </c>
      <c r="B556" t="s">
        <v>213</v>
      </c>
      <c r="W556" t="s">
        <v>214</v>
      </c>
      <c r="AM556" t="s">
        <v>214</v>
      </c>
      <c r="AO556" t="s">
        <v>214</v>
      </c>
      <c r="AP556" t="s">
        <v>214</v>
      </c>
      <c r="AQ556" t="s">
        <v>214</v>
      </c>
      <c r="AR556" t="s">
        <v>214</v>
      </c>
      <c r="AU556" t="s">
        <v>214</v>
      </c>
      <c r="AV556" t="s">
        <v>214</v>
      </c>
      <c r="AW556" t="s">
        <v>214</v>
      </c>
      <c r="AX556" t="s">
        <v>214</v>
      </c>
      <c r="AY556" t="s">
        <v>214</v>
      </c>
      <c r="AZ556" t="s">
        <v>214</v>
      </c>
      <c r="BA556" t="s">
        <v>5734</v>
      </c>
      <c r="BB556">
        <v>0</v>
      </c>
    </row>
    <row r="557" spans="1:54" x14ac:dyDescent="0.25">
      <c r="A557">
        <v>330505</v>
      </c>
      <c r="B557" t="s">
        <v>213</v>
      </c>
      <c r="Z557" t="s">
        <v>214</v>
      </c>
      <c r="AD557" t="s">
        <v>214</v>
      </c>
      <c r="AL557" t="s">
        <v>214</v>
      </c>
      <c r="AM557" t="s">
        <v>214</v>
      </c>
      <c r="AO557" t="s">
        <v>214</v>
      </c>
      <c r="AP557" t="s">
        <v>214</v>
      </c>
      <c r="AQ557" t="s">
        <v>214</v>
      </c>
      <c r="AR557" t="s">
        <v>214</v>
      </c>
      <c r="AT557" t="s">
        <v>214</v>
      </c>
      <c r="AU557" t="s">
        <v>214</v>
      </c>
      <c r="AV557" t="s">
        <v>214</v>
      </c>
      <c r="AW557" t="s">
        <v>214</v>
      </c>
      <c r="AX557" t="s">
        <v>214</v>
      </c>
      <c r="AY557" t="s">
        <v>214</v>
      </c>
      <c r="AZ557" t="s">
        <v>214</v>
      </c>
      <c r="BA557" t="s">
        <v>5734</v>
      </c>
      <c r="BB557">
        <v>0</v>
      </c>
    </row>
    <row r="558" spans="1:54" x14ac:dyDescent="0.25">
      <c r="A558">
        <v>330660</v>
      </c>
      <c r="B558" t="s">
        <v>213</v>
      </c>
      <c r="AC558" t="s">
        <v>214</v>
      </c>
      <c r="AK558" t="s">
        <v>214</v>
      </c>
      <c r="AO558" t="s">
        <v>214</v>
      </c>
      <c r="AP558" t="s">
        <v>214</v>
      </c>
      <c r="AQ558" t="s">
        <v>214</v>
      </c>
      <c r="AS558" t="s">
        <v>214</v>
      </c>
      <c r="AT558" t="s">
        <v>214</v>
      </c>
      <c r="AU558" t="s">
        <v>214</v>
      </c>
      <c r="AV558" t="s">
        <v>214</v>
      </c>
      <c r="AW558" t="s">
        <v>214</v>
      </c>
      <c r="AX558" t="s">
        <v>214</v>
      </c>
      <c r="AZ558" t="s">
        <v>214</v>
      </c>
      <c r="BA558" t="s">
        <v>5734</v>
      </c>
      <c r="BB558">
        <v>0</v>
      </c>
    </row>
    <row r="559" spans="1:54" x14ac:dyDescent="0.25">
      <c r="A559">
        <v>331258</v>
      </c>
      <c r="B559" t="s">
        <v>213</v>
      </c>
      <c r="N559" t="s">
        <v>214</v>
      </c>
      <c r="V559" t="s">
        <v>214</v>
      </c>
      <c r="AC559" t="s">
        <v>214</v>
      </c>
      <c r="AM559" t="s">
        <v>214</v>
      </c>
      <c r="AP559" t="s">
        <v>214</v>
      </c>
      <c r="AQ559" t="s">
        <v>214</v>
      </c>
      <c r="AR559" t="s">
        <v>214</v>
      </c>
      <c r="AU559" t="s">
        <v>214</v>
      </c>
      <c r="AV559" t="s">
        <v>214</v>
      </c>
      <c r="AW559" t="s">
        <v>214</v>
      </c>
      <c r="AX559" t="s">
        <v>214</v>
      </c>
      <c r="AY559" t="s">
        <v>214</v>
      </c>
      <c r="AZ559" t="s">
        <v>214</v>
      </c>
      <c r="BA559" t="s">
        <v>5734</v>
      </c>
      <c r="BB559">
        <v>0</v>
      </c>
    </row>
    <row r="560" spans="1:54" x14ac:dyDescent="0.25">
      <c r="A560">
        <v>309707</v>
      </c>
      <c r="B560" t="s">
        <v>213</v>
      </c>
      <c r="W560" t="s">
        <v>214</v>
      </c>
      <c r="AE560" t="s">
        <v>214</v>
      </c>
      <c r="AG560" t="s">
        <v>214</v>
      </c>
      <c r="AI560" t="s">
        <v>214</v>
      </c>
      <c r="AK560" t="s">
        <v>214</v>
      </c>
      <c r="AO560" t="s">
        <v>214</v>
      </c>
      <c r="AP560" t="s">
        <v>214</v>
      </c>
      <c r="AQ560" t="s">
        <v>214</v>
      </c>
      <c r="AR560" t="s">
        <v>214</v>
      </c>
      <c r="AS560" t="s">
        <v>214</v>
      </c>
      <c r="AT560" t="s">
        <v>214</v>
      </c>
      <c r="AU560" t="s">
        <v>214</v>
      </c>
      <c r="AV560" t="s">
        <v>214</v>
      </c>
      <c r="AW560" t="s">
        <v>214</v>
      </c>
      <c r="AX560" t="s">
        <v>214</v>
      </c>
      <c r="AY560" t="s">
        <v>214</v>
      </c>
      <c r="AZ560" t="s">
        <v>214</v>
      </c>
      <c r="BA560" t="s">
        <v>5734</v>
      </c>
      <c r="BB560">
        <v>0</v>
      </c>
    </row>
    <row r="561" spans="1:54" x14ac:dyDescent="0.25">
      <c r="A561">
        <v>313103</v>
      </c>
      <c r="B561" t="s">
        <v>213</v>
      </c>
      <c r="AG561" t="s">
        <v>214</v>
      </c>
      <c r="AH561" t="s">
        <v>214</v>
      </c>
      <c r="AJ561" t="s">
        <v>214</v>
      </c>
      <c r="AO561" t="s">
        <v>214</v>
      </c>
      <c r="AP561" t="s">
        <v>214</v>
      </c>
      <c r="AQ561" t="s">
        <v>214</v>
      </c>
      <c r="AR561" t="s">
        <v>214</v>
      </c>
      <c r="AU561" t="s">
        <v>214</v>
      </c>
      <c r="AV561" t="s">
        <v>214</v>
      </c>
      <c r="AW561" t="s">
        <v>214</v>
      </c>
      <c r="AX561" t="s">
        <v>214</v>
      </c>
      <c r="AY561" t="s">
        <v>214</v>
      </c>
      <c r="AZ561" t="s">
        <v>214</v>
      </c>
      <c r="BA561" t="s">
        <v>5734</v>
      </c>
      <c r="BB561">
        <v>0</v>
      </c>
    </row>
    <row r="562" spans="1:54" x14ac:dyDescent="0.25">
      <c r="A562">
        <v>316175</v>
      </c>
      <c r="B562" t="s">
        <v>213</v>
      </c>
      <c r="AA562" t="s">
        <v>214</v>
      </c>
      <c r="AM562" t="s">
        <v>214</v>
      </c>
      <c r="AO562" t="s">
        <v>214</v>
      </c>
      <c r="AP562" t="s">
        <v>214</v>
      </c>
      <c r="AQ562" t="s">
        <v>214</v>
      </c>
      <c r="AR562" t="s">
        <v>214</v>
      </c>
      <c r="AS562" t="s">
        <v>214</v>
      </c>
      <c r="AT562" t="s">
        <v>214</v>
      </c>
      <c r="AU562" t="s">
        <v>214</v>
      </c>
      <c r="AV562" t="s">
        <v>214</v>
      </c>
      <c r="AW562" t="s">
        <v>214</v>
      </c>
      <c r="AX562" t="s">
        <v>214</v>
      </c>
      <c r="AY562" t="s">
        <v>214</v>
      </c>
      <c r="AZ562" t="s">
        <v>214</v>
      </c>
      <c r="BA562" t="s">
        <v>5734</v>
      </c>
      <c r="BB562">
        <v>0</v>
      </c>
    </row>
    <row r="563" spans="1:54" x14ac:dyDescent="0.25">
      <c r="A563">
        <v>317585</v>
      </c>
      <c r="B563" t="s">
        <v>213</v>
      </c>
      <c r="Z563" t="s">
        <v>214</v>
      </c>
      <c r="AG563" t="s">
        <v>214</v>
      </c>
      <c r="AI563" t="s">
        <v>214</v>
      </c>
      <c r="AJ563" t="s">
        <v>214</v>
      </c>
      <c r="AK563" t="s">
        <v>214</v>
      </c>
      <c r="AO563" t="s">
        <v>214</v>
      </c>
      <c r="AP563" t="s">
        <v>214</v>
      </c>
      <c r="AQ563" t="s">
        <v>214</v>
      </c>
      <c r="AR563" t="s">
        <v>214</v>
      </c>
      <c r="AS563" t="s">
        <v>214</v>
      </c>
      <c r="AT563" t="s">
        <v>214</v>
      </c>
      <c r="AU563" t="s">
        <v>214</v>
      </c>
      <c r="AV563" t="s">
        <v>214</v>
      </c>
      <c r="AW563" t="s">
        <v>214</v>
      </c>
      <c r="AX563" t="s">
        <v>214</v>
      </c>
      <c r="AY563" t="s">
        <v>214</v>
      </c>
      <c r="AZ563" t="s">
        <v>214</v>
      </c>
      <c r="BA563" t="s">
        <v>5734</v>
      </c>
      <c r="BB563">
        <v>0</v>
      </c>
    </row>
    <row r="564" spans="1:54" x14ac:dyDescent="0.25">
      <c r="A564">
        <v>317618</v>
      </c>
      <c r="B564" t="s">
        <v>213</v>
      </c>
      <c r="AK564" t="s">
        <v>214</v>
      </c>
      <c r="AO564" t="s">
        <v>214</v>
      </c>
      <c r="AP564" t="s">
        <v>214</v>
      </c>
      <c r="AQ564" t="s">
        <v>214</v>
      </c>
      <c r="AR564" t="s">
        <v>214</v>
      </c>
      <c r="AU564" t="s">
        <v>214</v>
      </c>
      <c r="AV564" t="s">
        <v>214</v>
      </c>
      <c r="AW564" t="s">
        <v>214</v>
      </c>
      <c r="AX564" t="s">
        <v>214</v>
      </c>
      <c r="AY564" t="s">
        <v>214</v>
      </c>
      <c r="AZ564" t="s">
        <v>214</v>
      </c>
      <c r="BA564" t="s">
        <v>5734</v>
      </c>
      <c r="BB564">
        <v>0</v>
      </c>
    </row>
    <row r="565" spans="1:54" x14ac:dyDescent="0.25">
      <c r="A565">
        <v>320894</v>
      </c>
      <c r="B565" t="s">
        <v>213</v>
      </c>
      <c r="AJ565" t="s">
        <v>214</v>
      </c>
      <c r="AM565" t="s">
        <v>214</v>
      </c>
      <c r="AO565" t="s">
        <v>214</v>
      </c>
      <c r="AP565" t="s">
        <v>214</v>
      </c>
      <c r="AQ565" t="s">
        <v>214</v>
      </c>
      <c r="AR565" t="s">
        <v>214</v>
      </c>
      <c r="AS565" t="s">
        <v>214</v>
      </c>
      <c r="AT565" t="s">
        <v>214</v>
      </c>
      <c r="AU565" t="s">
        <v>214</v>
      </c>
      <c r="AV565" t="s">
        <v>214</v>
      </c>
      <c r="AW565" t="s">
        <v>214</v>
      </c>
      <c r="AX565" t="s">
        <v>214</v>
      </c>
      <c r="AY565" t="s">
        <v>214</v>
      </c>
      <c r="AZ565" t="s">
        <v>214</v>
      </c>
      <c r="BA565" t="s">
        <v>5734</v>
      </c>
      <c r="BB565">
        <v>0</v>
      </c>
    </row>
    <row r="566" spans="1:54" x14ac:dyDescent="0.25">
      <c r="A566">
        <v>323013</v>
      </c>
      <c r="B566" t="s">
        <v>213</v>
      </c>
      <c r="Q566" t="s">
        <v>214</v>
      </c>
      <c r="AG566" t="s">
        <v>214</v>
      </c>
      <c r="AJ566" t="s">
        <v>214</v>
      </c>
      <c r="AP566" t="s">
        <v>214</v>
      </c>
      <c r="AQ566" t="s">
        <v>214</v>
      </c>
      <c r="AR566" t="s">
        <v>214</v>
      </c>
      <c r="AS566" t="s">
        <v>214</v>
      </c>
      <c r="AT566" t="s">
        <v>214</v>
      </c>
      <c r="AU566" t="s">
        <v>214</v>
      </c>
      <c r="AV566" t="s">
        <v>214</v>
      </c>
      <c r="AW566" t="s">
        <v>214</v>
      </c>
      <c r="AX566" t="s">
        <v>214</v>
      </c>
      <c r="AY566" t="s">
        <v>214</v>
      </c>
      <c r="AZ566" t="s">
        <v>214</v>
      </c>
      <c r="BA566" t="s">
        <v>5734</v>
      </c>
      <c r="BB566">
        <v>0</v>
      </c>
    </row>
    <row r="567" spans="1:54" x14ac:dyDescent="0.25">
      <c r="A567">
        <v>324849</v>
      </c>
      <c r="B567" t="s">
        <v>213</v>
      </c>
      <c r="W567" t="s">
        <v>214</v>
      </c>
      <c r="Z567" t="s">
        <v>214</v>
      </c>
      <c r="AG567" t="s">
        <v>214</v>
      </c>
      <c r="AL567" t="s">
        <v>214</v>
      </c>
      <c r="AU567" t="s">
        <v>214</v>
      </c>
      <c r="AV567" t="s">
        <v>214</v>
      </c>
      <c r="AW567" t="s">
        <v>214</v>
      </c>
      <c r="AX567" t="s">
        <v>214</v>
      </c>
      <c r="AY567" t="s">
        <v>214</v>
      </c>
      <c r="AZ567" t="s">
        <v>214</v>
      </c>
      <c r="BA567" t="s">
        <v>5734</v>
      </c>
      <c r="BB567">
        <v>0</v>
      </c>
    </row>
    <row r="568" spans="1:54" x14ac:dyDescent="0.25">
      <c r="A568">
        <v>327242</v>
      </c>
      <c r="B568" t="s">
        <v>213</v>
      </c>
      <c r="AC568" t="s">
        <v>214</v>
      </c>
      <c r="AG568" t="s">
        <v>214</v>
      </c>
      <c r="AI568" t="s">
        <v>214</v>
      </c>
      <c r="AJ568" t="s">
        <v>214</v>
      </c>
      <c r="AK568" t="s">
        <v>214</v>
      </c>
      <c r="AM568" t="s">
        <v>214</v>
      </c>
      <c r="AP568" t="s">
        <v>214</v>
      </c>
      <c r="AQ568" t="s">
        <v>214</v>
      </c>
      <c r="AR568" t="s">
        <v>214</v>
      </c>
      <c r="AS568" t="s">
        <v>214</v>
      </c>
      <c r="AT568" t="s">
        <v>214</v>
      </c>
      <c r="AU568" t="s">
        <v>214</v>
      </c>
      <c r="AV568" t="s">
        <v>214</v>
      </c>
      <c r="AW568" t="s">
        <v>214</v>
      </c>
      <c r="AX568" t="s">
        <v>214</v>
      </c>
      <c r="AY568" t="s">
        <v>214</v>
      </c>
      <c r="AZ568" t="s">
        <v>214</v>
      </c>
      <c r="BA568" t="s">
        <v>5734</v>
      </c>
      <c r="BB568">
        <v>0</v>
      </c>
    </row>
    <row r="569" spans="1:54" x14ac:dyDescent="0.25">
      <c r="A569">
        <v>327564</v>
      </c>
      <c r="B569" t="s">
        <v>213</v>
      </c>
      <c r="AC569" t="s">
        <v>214</v>
      </c>
      <c r="AH569" t="s">
        <v>214</v>
      </c>
      <c r="AK569" t="s">
        <v>214</v>
      </c>
      <c r="AO569" t="s">
        <v>214</v>
      </c>
      <c r="AP569" t="s">
        <v>214</v>
      </c>
      <c r="AQ569" t="s">
        <v>214</v>
      </c>
      <c r="AR569" t="s">
        <v>214</v>
      </c>
      <c r="AS569" t="s">
        <v>214</v>
      </c>
      <c r="AT569" t="s">
        <v>214</v>
      </c>
      <c r="AU569" t="s">
        <v>214</v>
      </c>
      <c r="AV569" t="s">
        <v>214</v>
      </c>
      <c r="AW569" t="s">
        <v>214</v>
      </c>
      <c r="AX569" t="s">
        <v>214</v>
      </c>
      <c r="AY569" t="s">
        <v>214</v>
      </c>
      <c r="AZ569" t="s">
        <v>214</v>
      </c>
      <c r="BA569" t="s">
        <v>5734</v>
      </c>
      <c r="BB569">
        <v>0</v>
      </c>
    </row>
    <row r="570" spans="1:54" x14ac:dyDescent="0.25">
      <c r="A570">
        <v>313678</v>
      </c>
      <c r="B570" t="s">
        <v>213</v>
      </c>
      <c r="AN570" t="s">
        <v>214</v>
      </c>
      <c r="BA570" t="s">
        <v>5734</v>
      </c>
      <c r="BB570">
        <v>0</v>
      </c>
    </row>
    <row r="571" spans="1:54" x14ac:dyDescent="0.25">
      <c r="A571">
        <v>315679</v>
      </c>
      <c r="B571" t="s">
        <v>213</v>
      </c>
      <c r="I571" t="s">
        <v>214</v>
      </c>
      <c r="V571" t="s">
        <v>214</v>
      </c>
      <c r="AN571" t="s">
        <v>214</v>
      </c>
      <c r="AQ571" t="s">
        <v>214</v>
      </c>
      <c r="AR571" t="s">
        <v>214</v>
      </c>
      <c r="AX571" t="s">
        <v>214</v>
      </c>
      <c r="BA571" t="s">
        <v>5734</v>
      </c>
      <c r="BB571">
        <v>0</v>
      </c>
    </row>
    <row r="572" spans="1:54" x14ac:dyDescent="0.25">
      <c r="A572">
        <v>328629</v>
      </c>
      <c r="B572" t="s">
        <v>213</v>
      </c>
      <c r="W572" t="s">
        <v>214</v>
      </c>
      <c r="AF572" t="s">
        <v>214</v>
      </c>
      <c r="AN572" t="s">
        <v>214</v>
      </c>
      <c r="AQ572" t="s">
        <v>214</v>
      </c>
      <c r="AT572" t="s">
        <v>214</v>
      </c>
      <c r="AY572" t="s">
        <v>214</v>
      </c>
      <c r="BA572" t="s">
        <v>5734</v>
      </c>
      <c r="BB572">
        <v>0</v>
      </c>
    </row>
    <row r="573" spans="1:54" x14ac:dyDescent="0.25">
      <c r="A573">
        <v>324098</v>
      </c>
      <c r="B573" t="s">
        <v>213</v>
      </c>
      <c r="AB573" t="s">
        <v>214</v>
      </c>
      <c r="AO573" t="s">
        <v>214</v>
      </c>
      <c r="BA573" t="s">
        <v>5734</v>
      </c>
      <c r="BB573">
        <v>0</v>
      </c>
    </row>
    <row r="574" spans="1:54" x14ac:dyDescent="0.25">
      <c r="A574">
        <v>313496</v>
      </c>
      <c r="B574" t="s">
        <v>213</v>
      </c>
      <c r="P574" t="s">
        <v>214</v>
      </c>
      <c r="AK574" t="s">
        <v>214</v>
      </c>
      <c r="AP574" t="s">
        <v>214</v>
      </c>
      <c r="AQ574" t="s">
        <v>214</v>
      </c>
      <c r="AR574" t="s">
        <v>214</v>
      </c>
      <c r="AS574" t="s">
        <v>214</v>
      </c>
      <c r="AU574" t="s">
        <v>214</v>
      </c>
      <c r="AW574" t="s">
        <v>214</v>
      </c>
      <c r="AX574" t="s">
        <v>214</v>
      </c>
      <c r="AY574" t="s">
        <v>214</v>
      </c>
      <c r="BA574" t="s">
        <v>5734</v>
      </c>
      <c r="BB574">
        <v>0</v>
      </c>
    </row>
    <row r="575" spans="1:54" x14ac:dyDescent="0.25">
      <c r="A575">
        <v>321491</v>
      </c>
      <c r="B575" t="s">
        <v>213</v>
      </c>
      <c r="P575" t="s">
        <v>214</v>
      </c>
      <c r="BA575" t="s">
        <v>5734</v>
      </c>
      <c r="BB575">
        <v>0</v>
      </c>
    </row>
    <row r="576" spans="1:54" x14ac:dyDescent="0.25">
      <c r="A576">
        <v>321700</v>
      </c>
      <c r="B576" t="s">
        <v>213</v>
      </c>
      <c r="P576" t="s">
        <v>214</v>
      </c>
      <c r="W576" t="s">
        <v>214</v>
      </c>
      <c r="AJ576" t="s">
        <v>214</v>
      </c>
      <c r="AK576" t="s">
        <v>214</v>
      </c>
      <c r="AP576" t="s">
        <v>214</v>
      </c>
      <c r="AS576" t="s">
        <v>214</v>
      </c>
      <c r="AT576" t="s">
        <v>214</v>
      </c>
      <c r="AU576" t="s">
        <v>214</v>
      </c>
      <c r="AW576" t="s">
        <v>214</v>
      </c>
      <c r="AX576" t="s">
        <v>214</v>
      </c>
      <c r="AY576" t="s">
        <v>214</v>
      </c>
      <c r="BA576" t="s">
        <v>5734</v>
      </c>
      <c r="BB576">
        <v>0</v>
      </c>
    </row>
    <row r="577" spans="1:54" x14ac:dyDescent="0.25">
      <c r="A577">
        <v>300177</v>
      </c>
      <c r="B577" t="s">
        <v>213</v>
      </c>
      <c r="AM577" t="s">
        <v>214</v>
      </c>
      <c r="AY577" t="s">
        <v>214</v>
      </c>
      <c r="BA577" t="s">
        <v>5734</v>
      </c>
      <c r="BB577">
        <v>0</v>
      </c>
    </row>
    <row r="578" spans="1:54" x14ac:dyDescent="0.25">
      <c r="A578">
        <v>300440</v>
      </c>
      <c r="B578" t="s">
        <v>213</v>
      </c>
      <c r="AP578" t="s">
        <v>214</v>
      </c>
      <c r="BA578" t="s">
        <v>5734</v>
      </c>
      <c r="BB578">
        <v>0</v>
      </c>
    </row>
    <row r="579" spans="1:54" x14ac:dyDescent="0.25">
      <c r="A579">
        <v>300450</v>
      </c>
      <c r="B579" t="s">
        <v>213</v>
      </c>
      <c r="AP579" t="s">
        <v>214</v>
      </c>
      <c r="AQ579" t="s">
        <v>214</v>
      </c>
      <c r="BA579" t="s">
        <v>5734</v>
      </c>
      <c r="BB579">
        <v>0</v>
      </c>
    </row>
    <row r="580" spans="1:54" x14ac:dyDescent="0.25">
      <c r="A580">
        <v>300843</v>
      </c>
      <c r="B580" t="s">
        <v>213</v>
      </c>
      <c r="AQ580" t="s">
        <v>214</v>
      </c>
      <c r="AT580" t="s">
        <v>214</v>
      </c>
      <c r="AY580" t="s">
        <v>214</v>
      </c>
      <c r="BA580" t="s">
        <v>5734</v>
      </c>
      <c r="BB580">
        <v>0</v>
      </c>
    </row>
    <row r="581" spans="1:54" x14ac:dyDescent="0.25">
      <c r="A581">
        <v>301896</v>
      </c>
      <c r="B581" t="s">
        <v>213</v>
      </c>
      <c r="AP581" t="s">
        <v>214</v>
      </c>
      <c r="AQ581" t="s">
        <v>214</v>
      </c>
      <c r="BA581" t="s">
        <v>5734</v>
      </c>
      <c r="BB581">
        <v>0</v>
      </c>
    </row>
    <row r="582" spans="1:54" x14ac:dyDescent="0.25">
      <c r="A582">
        <v>302765</v>
      </c>
      <c r="B582" t="s">
        <v>213</v>
      </c>
      <c r="AO582" t="s">
        <v>214</v>
      </c>
      <c r="AP582" t="s">
        <v>214</v>
      </c>
      <c r="AU582" t="s">
        <v>214</v>
      </c>
      <c r="AW582" t="s">
        <v>214</v>
      </c>
      <c r="AX582" t="s">
        <v>214</v>
      </c>
      <c r="BA582" t="s">
        <v>5734</v>
      </c>
      <c r="BB582">
        <v>0</v>
      </c>
    </row>
    <row r="583" spans="1:54" x14ac:dyDescent="0.25">
      <c r="A583">
        <v>303583</v>
      </c>
      <c r="B583" t="s">
        <v>213</v>
      </c>
      <c r="AM583" t="s">
        <v>214</v>
      </c>
      <c r="AP583" t="s">
        <v>214</v>
      </c>
      <c r="AV583" t="s">
        <v>214</v>
      </c>
      <c r="AY583" t="s">
        <v>214</v>
      </c>
      <c r="BA583" t="s">
        <v>5734</v>
      </c>
      <c r="BB583">
        <v>0</v>
      </c>
    </row>
    <row r="584" spans="1:54" x14ac:dyDescent="0.25">
      <c r="A584">
        <v>303864</v>
      </c>
      <c r="B584" t="s">
        <v>213</v>
      </c>
      <c r="AY584" t="s">
        <v>214</v>
      </c>
      <c r="BA584" t="s">
        <v>5734</v>
      </c>
      <c r="BB584">
        <v>0</v>
      </c>
    </row>
    <row r="585" spans="1:54" x14ac:dyDescent="0.25">
      <c r="A585">
        <v>303949</v>
      </c>
      <c r="B585" t="s">
        <v>213</v>
      </c>
      <c r="AP585" t="s">
        <v>214</v>
      </c>
      <c r="BA585" t="s">
        <v>5734</v>
      </c>
      <c r="BB585">
        <v>0</v>
      </c>
    </row>
    <row r="586" spans="1:54" x14ac:dyDescent="0.25">
      <c r="A586">
        <v>304381</v>
      </c>
      <c r="B586" t="s">
        <v>213</v>
      </c>
      <c r="AC586" t="s">
        <v>214</v>
      </c>
      <c r="AD586" t="s">
        <v>214</v>
      </c>
      <c r="AK586" t="s">
        <v>214</v>
      </c>
      <c r="AO586" t="s">
        <v>214</v>
      </c>
      <c r="AP586" t="s">
        <v>214</v>
      </c>
      <c r="AQ586" t="s">
        <v>214</v>
      </c>
      <c r="AT586" t="s">
        <v>214</v>
      </c>
      <c r="AU586" t="s">
        <v>214</v>
      </c>
      <c r="AV586" t="s">
        <v>214</v>
      </c>
      <c r="AW586" t="s">
        <v>214</v>
      </c>
      <c r="AX586" t="s">
        <v>214</v>
      </c>
      <c r="AY586" t="s">
        <v>214</v>
      </c>
      <c r="BA586" t="s">
        <v>5734</v>
      </c>
      <c r="BB586">
        <v>0</v>
      </c>
    </row>
    <row r="587" spans="1:54" x14ac:dyDescent="0.25">
      <c r="A587">
        <v>305461</v>
      </c>
      <c r="B587" t="s">
        <v>213</v>
      </c>
      <c r="AR587" t="s">
        <v>214</v>
      </c>
      <c r="AX587" t="s">
        <v>214</v>
      </c>
      <c r="AY587" t="s">
        <v>214</v>
      </c>
      <c r="BA587" t="s">
        <v>5734</v>
      </c>
      <c r="BB587">
        <v>0</v>
      </c>
    </row>
    <row r="588" spans="1:54" x14ac:dyDescent="0.25">
      <c r="A588">
        <v>305516</v>
      </c>
      <c r="B588" t="s">
        <v>213</v>
      </c>
      <c r="AK588" t="s">
        <v>214</v>
      </c>
      <c r="AQ588" t="s">
        <v>214</v>
      </c>
      <c r="AU588" t="s">
        <v>214</v>
      </c>
      <c r="AY588" t="s">
        <v>214</v>
      </c>
      <c r="BA588" t="s">
        <v>5734</v>
      </c>
      <c r="BB588">
        <v>0</v>
      </c>
    </row>
    <row r="589" spans="1:54" x14ac:dyDescent="0.25">
      <c r="A589">
        <v>306421</v>
      </c>
      <c r="B589" t="s">
        <v>213</v>
      </c>
      <c r="AI589" t="s">
        <v>214</v>
      </c>
      <c r="AO589" t="s">
        <v>214</v>
      </c>
      <c r="AP589" t="s">
        <v>214</v>
      </c>
      <c r="AQ589" t="s">
        <v>214</v>
      </c>
      <c r="AY589" t="s">
        <v>214</v>
      </c>
      <c r="BA589" t="s">
        <v>5734</v>
      </c>
      <c r="BB589">
        <v>0</v>
      </c>
    </row>
    <row r="590" spans="1:54" x14ac:dyDescent="0.25">
      <c r="A590">
        <v>307192</v>
      </c>
      <c r="B590" t="s">
        <v>213</v>
      </c>
      <c r="AI590" t="s">
        <v>214</v>
      </c>
      <c r="AJ590" t="s">
        <v>214</v>
      </c>
      <c r="AP590" t="s">
        <v>214</v>
      </c>
      <c r="AQ590" t="s">
        <v>214</v>
      </c>
      <c r="AR590" t="s">
        <v>214</v>
      </c>
      <c r="AU590" t="s">
        <v>214</v>
      </c>
      <c r="AV590" t="s">
        <v>214</v>
      </c>
      <c r="AY590" t="s">
        <v>214</v>
      </c>
      <c r="BA590" t="s">
        <v>5734</v>
      </c>
      <c r="BB590">
        <v>0</v>
      </c>
    </row>
    <row r="591" spans="1:54" x14ac:dyDescent="0.25">
      <c r="A591">
        <v>307967</v>
      </c>
      <c r="B591" t="s">
        <v>213</v>
      </c>
      <c r="AK591" t="s">
        <v>214</v>
      </c>
      <c r="AP591" t="s">
        <v>214</v>
      </c>
      <c r="BA591" t="s">
        <v>5734</v>
      </c>
      <c r="BB591">
        <v>0</v>
      </c>
    </row>
    <row r="592" spans="1:54" x14ac:dyDescent="0.25">
      <c r="A592">
        <v>308239</v>
      </c>
      <c r="B592" t="s">
        <v>213</v>
      </c>
      <c r="AQ592" t="s">
        <v>214</v>
      </c>
      <c r="BA592" t="s">
        <v>5734</v>
      </c>
      <c r="BB592">
        <v>0</v>
      </c>
    </row>
    <row r="593" spans="1:54" x14ac:dyDescent="0.25">
      <c r="A593">
        <v>308461</v>
      </c>
      <c r="B593" t="s">
        <v>213</v>
      </c>
      <c r="AT593" t="s">
        <v>214</v>
      </c>
      <c r="AW593" t="s">
        <v>214</v>
      </c>
      <c r="AY593" t="s">
        <v>214</v>
      </c>
      <c r="BA593" t="s">
        <v>5734</v>
      </c>
      <c r="BB593">
        <v>0</v>
      </c>
    </row>
    <row r="594" spans="1:54" x14ac:dyDescent="0.25">
      <c r="A594">
        <v>310558</v>
      </c>
      <c r="B594" t="s">
        <v>213</v>
      </c>
      <c r="Z594" t="s">
        <v>214</v>
      </c>
      <c r="AF594" t="s">
        <v>214</v>
      </c>
      <c r="AI594" t="s">
        <v>214</v>
      </c>
      <c r="AJ594" t="s">
        <v>214</v>
      </c>
      <c r="AP594" t="s">
        <v>214</v>
      </c>
      <c r="AT594" t="s">
        <v>214</v>
      </c>
      <c r="AV594" t="s">
        <v>214</v>
      </c>
      <c r="AX594" t="s">
        <v>214</v>
      </c>
      <c r="AY594" t="s">
        <v>214</v>
      </c>
      <c r="BA594" t="s">
        <v>5734</v>
      </c>
      <c r="BB594">
        <v>0</v>
      </c>
    </row>
    <row r="595" spans="1:54" x14ac:dyDescent="0.25">
      <c r="A595">
        <v>310561</v>
      </c>
      <c r="B595" t="s">
        <v>213</v>
      </c>
      <c r="AQ595" t="s">
        <v>214</v>
      </c>
      <c r="BA595" t="s">
        <v>5734</v>
      </c>
      <c r="BB595">
        <v>0</v>
      </c>
    </row>
    <row r="596" spans="1:54" x14ac:dyDescent="0.25">
      <c r="A596">
        <v>310749</v>
      </c>
      <c r="B596" t="s">
        <v>213</v>
      </c>
      <c r="N596" t="s">
        <v>214</v>
      </c>
      <c r="AP596" t="s">
        <v>214</v>
      </c>
      <c r="AQ596" t="s">
        <v>214</v>
      </c>
      <c r="AY596" t="s">
        <v>214</v>
      </c>
      <c r="BA596" t="s">
        <v>5734</v>
      </c>
      <c r="BB596">
        <v>0</v>
      </c>
    </row>
    <row r="597" spans="1:54" x14ac:dyDescent="0.25">
      <c r="A597">
        <v>311650</v>
      </c>
      <c r="B597" t="s">
        <v>213</v>
      </c>
      <c r="AX597" t="s">
        <v>214</v>
      </c>
      <c r="BA597" t="s">
        <v>5734</v>
      </c>
      <c r="BB597">
        <v>0</v>
      </c>
    </row>
    <row r="598" spans="1:54" x14ac:dyDescent="0.25">
      <c r="A598">
        <v>312252</v>
      </c>
      <c r="B598" t="s">
        <v>213</v>
      </c>
      <c r="AE598" t="s">
        <v>214</v>
      </c>
      <c r="BA598" t="s">
        <v>5734</v>
      </c>
      <c r="BB598">
        <v>0</v>
      </c>
    </row>
    <row r="599" spans="1:54" x14ac:dyDescent="0.25">
      <c r="A599">
        <v>312377</v>
      </c>
      <c r="B599" t="s">
        <v>213</v>
      </c>
      <c r="AQ599" t="s">
        <v>214</v>
      </c>
      <c r="AU599" t="s">
        <v>214</v>
      </c>
      <c r="BA599" t="s">
        <v>5734</v>
      </c>
      <c r="BB599">
        <v>0</v>
      </c>
    </row>
    <row r="600" spans="1:54" x14ac:dyDescent="0.25">
      <c r="A600">
        <v>313771</v>
      </c>
      <c r="B600" t="s">
        <v>213</v>
      </c>
      <c r="AA600" t="s">
        <v>214</v>
      </c>
      <c r="AM600" t="s">
        <v>214</v>
      </c>
      <c r="AY600" t="s">
        <v>214</v>
      </c>
      <c r="BA600" t="s">
        <v>5734</v>
      </c>
      <c r="BB600">
        <v>0</v>
      </c>
    </row>
    <row r="601" spans="1:54" x14ac:dyDescent="0.25">
      <c r="A601">
        <v>315174</v>
      </c>
      <c r="B601" t="s">
        <v>213</v>
      </c>
      <c r="AG601" t="s">
        <v>214</v>
      </c>
      <c r="AM601" t="s">
        <v>214</v>
      </c>
      <c r="AP601" t="s">
        <v>214</v>
      </c>
      <c r="AQ601" t="s">
        <v>214</v>
      </c>
      <c r="AR601" t="s">
        <v>214</v>
      </c>
      <c r="AT601" t="s">
        <v>214</v>
      </c>
      <c r="AV601" t="s">
        <v>214</v>
      </c>
      <c r="AW601" t="s">
        <v>214</v>
      </c>
      <c r="AY601" t="s">
        <v>214</v>
      </c>
      <c r="BA601" t="s">
        <v>5734</v>
      </c>
      <c r="BB601">
        <v>0</v>
      </c>
    </row>
    <row r="602" spans="1:54" x14ac:dyDescent="0.25">
      <c r="A602">
        <v>315989</v>
      </c>
      <c r="B602" t="s">
        <v>213</v>
      </c>
      <c r="Y602" t="s">
        <v>214</v>
      </c>
      <c r="Z602" t="s">
        <v>214</v>
      </c>
      <c r="AK602" t="s">
        <v>214</v>
      </c>
      <c r="AP602" t="s">
        <v>214</v>
      </c>
      <c r="AQ602" t="s">
        <v>214</v>
      </c>
      <c r="AU602" t="s">
        <v>214</v>
      </c>
      <c r="AW602" t="s">
        <v>214</v>
      </c>
      <c r="AX602" t="s">
        <v>214</v>
      </c>
      <c r="AY602" t="s">
        <v>214</v>
      </c>
      <c r="BA602" t="s">
        <v>5734</v>
      </c>
      <c r="BB602">
        <v>0</v>
      </c>
    </row>
    <row r="603" spans="1:54" x14ac:dyDescent="0.25">
      <c r="A603">
        <v>316939</v>
      </c>
      <c r="B603" t="s">
        <v>213</v>
      </c>
      <c r="AD603" t="s">
        <v>214</v>
      </c>
      <c r="AK603" t="s">
        <v>214</v>
      </c>
      <c r="AP603" t="s">
        <v>214</v>
      </c>
      <c r="AQ603" t="s">
        <v>214</v>
      </c>
      <c r="AR603" t="s">
        <v>214</v>
      </c>
      <c r="AU603" t="s">
        <v>214</v>
      </c>
      <c r="AV603" t="s">
        <v>214</v>
      </c>
      <c r="AY603" t="s">
        <v>214</v>
      </c>
      <c r="BA603" t="s">
        <v>5734</v>
      </c>
      <c r="BB603">
        <v>0</v>
      </c>
    </row>
    <row r="604" spans="1:54" x14ac:dyDescent="0.25">
      <c r="A604">
        <v>318556</v>
      </c>
      <c r="B604" t="s">
        <v>213</v>
      </c>
      <c r="AQ604" t="s">
        <v>214</v>
      </c>
      <c r="BA604" t="s">
        <v>5734</v>
      </c>
      <c r="BB604">
        <v>0</v>
      </c>
    </row>
    <row r="605" spans="1:54" x14ac:dyDescent="0.25">
      <c r="A605">
        <v>318692</v>
      </c>
      <c r="B605" t="s">
        <v>213</v>
      </c>
      <c r="AC605" t="s">
        <v>214</v>
      </c>
      <c r="AO605" t="s">
        <v>214</v>
      </c>
      <c r="AP605" t="s">
        <v>214</v>
      </c>
      <c r="BA605" t="s">
        <v>5734</v>
      </c>
      <c r="BB605">
        <v>0</v>
      </c>
    </row>
    <row r="606" spans="1:54" x14ac:dyDescent="0.25">
      <c r="A606">
        <v>318828</v>
      </c>
      <c r="B606" t="s">
        <v>213</v>
      </c>
      <c r="AC606" t="s">
        <v>214</v>
      </c>
      <c r="AK606" t="s">
        <v>214</v>
      </c>
      <c r="AP606" t="s">
        <v>214</v>
      </c>
      <c r="AQ606" t="s">
        <v>214</v>
      </c>
      <c r="AR606" t="s">
        <v>214</v>
      </c>
      <c r="AV606" t="s">
        <v>214</v>
      </c>
      <c r="AW606" t="s">
        <v>214</v>
      </c>
      <c r="AX606" t="s">
        <v>214</v>
      </c>
      <c r="BA606" t="s">
        <v>5734</v>
      </c>
      <c r="BB606">
        <v>0</v>
      </c>
    </row>
    <row r="607" spans="1:54" x14ac:dyDescent="0.25">
      <c r="A607">
        <v>321310</v>
      </c>
      <c r="B607" t="s">
        <v>213</v>
      </c>
      <c r="W607" t="s">
        <v>214</v>
      </c>
      <c r="AC607" t="s">
        <v>214</v>
      </c>
      <c r="AM607" t="s">
        <v>214</v>
      </c>
      <c r="AO607" t="s">
        <v>214</v>
      </c>
      <c r="AP607" t="s">
        <v>214</v>
      </c>
      <c r="AQ607" t="s">
        <v>214</v>
      </c>
      <c r="AR607" t="s">
        <v>214</v>
      </c>
      <c r="AT607" t="s">
        <v>214</v>
      </c>
      <c r="AU607" t="s">
        <v>214</v>
      </c>
      <c r="AV607" t="s">
        <v>214</v>
      </c>
      <c r="AW607" t="s">
        <v>214</v>
      </c>
      <c r="AX607" t="s">
        <v>214</v>
      </c>
      <c r="AY607" t="s">
        <v>214</v>
      </c>
      <c r="BA607" t="s">
        <v>5734</v>
      </c>
      <c r="BB607">
        <v>0</v>
      </c>
    </row>
    <row r="608" spans="1:54" x14ac:dyDescent="0.25">
      <c r="A608">
        <v>321898</v>
      </c>
      <c r="B608" t="s">
        <v>213</v>
      </c>
      <c r="Y608" t="s">
        <v>214</v>
      </c>
      <c r="AJ608" t="s">
        <v>214</v>
      </c>
      <c r="AP608" t="s">
        <v>214</v>
      </c>
      <c r="BA608" t="s">
        <v>5734</v>
      </c>
      <c r="BB608">
        <v>0</v>
      </c>
    </row>
    <row r="609" spans="1:54" x14ac:dyDescent="0.25">
      <c r="A609">
        <v>322499</v>
      </c>
      <c r="B609" t="s">
        <v>213</v>
      </c>
      <c r="V609" t="s">
        <v>214</v>
      </c>
      <c r="AG609" t="s">
        <v>214</v>
      </c>
      <c r="AK609" t="s">
        <v>214</v>
      </c>
      <c r="AP609" t="s">
        <v>214</v>
      </c>
      <c r="AQ609" t="s">
        <v>214</v>
      </c>
      <c r="AR609" t="s">
        <v>214</v>
      </c>
      <c r="AT609" t="s">
        <v>214</v>
      </c>
      <c r="AV609" t="s">
        <v>214</v>
      </c>
      <c r="AW609" t="s">
        <v>214</v>
      </c>
      <c r="AY609" t="s">
        <v>214</v>
      </c>
      <c r="BA609" t="s">
        <v>5734</v>
      </c>
      <c r="BB609">
        <v>0</v>
      </c>
    </row>
    <row r="610" spans="1:54" x14ac:dyDescent="0.25">
      <c r="A610">
        <v>323224</v>
      </c>
      <c r="B610" t="s">
        <v>213</v>
      </c>
      <c r="W610" t="s">
        <v>214</v>
      </c>
      <c r="AC610" t="s">
        <v>214</v>
      </c>
      <c r="AO610" t="s">
        <v>214</v>
      </c>
      <c r="AP610" t="s">
        <v>214</v>
      </c>
      <c r="AT610" t="s">
        <v>214</v>
      </c>
      <c r="AX610" t="s">
        <v>214</v>
      </c>
      <c r="AY610" t="s">
        <v>214</v>
      </c>
      <c r="BA610" t="s">
        <v>5734</v>
      </c>
      <c r="BB610">
        <v>0</v>
      </c>
    </row>
    <row r="611" spans="1:54" x14ac:dyDescent="0.25">
      <c r="A611">
        <v>323356</v>
      </c>
      <c r="B611" t="s">
        <v>213</v>
      </c>
      <c r="X611" t="s">
        <v>214</v>
      </c>
      <c r="AH611" t="s">
        <v>214</v>
      </c>
      <c r="AI611" t="s">
        <v>214</v>
      </c>
      <c r="AK611" t="s">
        <v>214</v>
      </c>
      <c r="AO611" t="s">
        <v>214</v>
      </c>
      <c r="AP611" t="s">
        <v>214</v>
      </c>
      <c r="AS611" t="s">
        <v>214</v>
      </c>
      <c r="AU611" t="s">
        <v>214</v>
      </c>
      <c r="AV611" t="s">
        <v>214</v>
      </c>
      <c r="AW611" t="s">
        <v>214</v>
      </c>
      <c r="AX611" t="s">
        <v>214</v>
      </c>
      <c r="AY611" t="s">
        <v>214</v>
      </c>
      <c r="BA611" t="s">
        <v>5734</v>
      </c>
      <c r="BB611">
        <v>0</v>
      </c>
    </row>
    <row r="612" spans="1:54" x14ac:dyDescent="0.25">
      <c r="A612">
        <v>324127</v>
      </c>
      <c r="B612" t="s">
        <v>213</v>
      </c>
      <c r="AP612" t="s">
        <v>214</v>
      </c>
      <c r="BA612" t="s">
        <v>5734</v>
      </c>
      <c r="BB612">
        <v>0</v>
      </c>
    </row>
    <row r="613" spans="1:54" x14ac:dyDescent="0.25">
      <c r="A613">
        <v>325298</v>
      </c>
      <c r="B613" t="s">
        <v>213</v>
      </c>
      <c r="AH613" t="s">
        <v>214</v>
      </c>
      <c r="AK613" t="s">
        <v>214</v>
      </c>
      <c r="AO613" t="s">
        <v>214</v>
      </c>
      <c r="AP613" t="s">
        <v>214</v>
      </c>
      <c r="AQ613" t="s">
        <v>214</v>
      </c>
      <c r="AR613" t="s">
        <v>214</v>
      </c>
      <c r="AT613" t="s">
        <v>214</v>
      </c>
      <c r="AU613" t="s">
        <v>214</v>
      </c>
      <c r="AV613" t="s">
        <v>214</v>
      </c>
      <c r="AX613" t="s">
        <v>214</v>
      </c>
      <c r="BA613" t="s">
        <v>5734</v>
      </c>
      <c r="BB613">
        <v>0</v>
      </c>
    </row>
    <row r="614" spans="1:54" x14ac:dyDescent="0.25">
      <c r="A614">
        <v>325807</v>
      </c>
      <c r="B614" t="s">
        <v>213</v>
      </c>
      <c r="AG614" t="s">
        <v>214</v>
      </c>
      <c r="AI614" t="s">
        <v>214</v>
      </c>
      <c r="AJ614" t="s">
        <v>214</v>
      </c>
      <c r="AO614" t="s">
        <v>214</v>
      </c>
      <c r="AP614" t="s">
        <v>214</v>
      </c>
      <c r="AQ614" t="s">
        <v>214</v>
      </c>
      <c r="AR614" t="s">
        <v>214</v>
      </c>
      <c r="AS614" t="s">
        <v>214</v>
      </c>
      <c r="AT614" t="s">
        <v>214</v>
      </c>
      <c r="AU614" t="s">
        <v>214</v>
      </c>
      <c r="AV614" t="s">
        <v>214</v>
      </c>
      <c r="AW614" t="s">
        <v>214</v>
      </c>
      <c r="AY614" t="s">
        <v>214</v>
      </c>
      <c r="BA614" t="s">
        <v>5734</v>
      </c>
      <c r="BB614">
        <v>0</v>
      </c>
    </row>
    <row r="615" spans="1:54" x14ac:dyDescent="0.25">
      <c r="A615">
        <v>329781</v>
      </c>
      <c r="B615" t="s">
        <v>213</v>
      </c>
      <c r="W615" t="s">
        <v>214</v>
      </c>
      <c r="Z615" t="s">
        <v>214</v>
      </c>
      <c r="AC615" t="s">
        <v>214</v>
      </c>
      <c r="AP615" t="s">
        <v>214</v>
      </c>
      <c r="AQ615" t="s">
        <v>214</v>
      </c>
      <c r="AR615" t="s">
        <v>214</v>
      </c>
      <c r="AW615" t="s">
        <v>214</v>
      </c>
      <c r="AY615" t="s">
        <v>214</v>
      </c>
      <c r="BA615" t="s">
        <v>5734</v>
      </c>
      <c r="BB615">
        <v>0</v>
      </c>
    </row>
    <row r="616" spans="1:54" x14ac:dyDescent="0.25">
      <c r="A616">
        <v>331162</v>
      </c>
      <c r="B616" t="s">
        <v>213</v>
      </c>
      <c r="AE616" t="s">
        <v>214</v>
      </c>
      <c r="AI616" t="s">
        <v>214</v>
      </c>
      <c r="AK616" t="s">
        <v>214</v>
      </c>
      <c r="AM616" t="s">
        <v>214</v>
      </c>
      <c r="AO616" t="s">
        <v>214</v>
      </c>
      <c r="AP616" t="s">
        <v>214</v>
      </c>
      <c r="AQ616" t="s">
        <v>214</v>
      </c>
      <c r="AS616" t="s">
        <v>214</v>
      </c>
      <c r="AU616" t="s">
        <v>214</v>
      </c>
      <c r="AV616" t="s">
        <v>214</v>
      </c>
      <c r="AX616" t="s">
        <v>214</v>
      </c>
      <c r="AY616" t="s">
        <v>214</v>
      </c>
      <c r="BA616" t="s">
        <v>5734</v>
      </c>
      <c r="BB616">
        <v>0</v>
      </c>
    </row>
    <row r="617" spans="1:54" x14ac:dyDescent="0.25">
      <c r="A617">
        <v>331186</v>
      </c>
      <c r="B617" t="s">
        <v>213</v>
      </c>
      <c r="AH617" t="s">
        <v>214</v>
      </c>
      <c r="AM617" t="s">
        <v>214</v>
      </c>
      <c r="AO617" t="s">
        <v>214</v>
      </c>
      <c r="AP617" t="s">
        <v>214</v>
      </c>
      <c r="AQ617" t="s">
        <v>214</v>
      </c>
      <c r="AV617" t="s">
        <v>214</v>
      </c>
      <c r="AY617" t="s">
        <v>214</v>
      </c>
      <c r="BA617" t="s">
        <v>5734</v>
      </c>
      <c r="BB617">
        <v>0</v>
      </c>
    </row>
    <row r="618" spans="1:54" x14ac:dyDescent="0.25">
      <c r="A618">
        <v>331289</v>
      </c>
      <c r="B618" t="s">
        <v>213</v>
      </c>
      <c r="AP618" t="s">
        <v>214</v>
      </c>
      <c r="AY618" t="s">
        <v>214</v>
      </c>
      <c r="BA618" t="s">
        <v>5734</v>
      </c>
      <c r="BB618">
        <v>0</v>
      </c>
    </row>
    <row r="619" spans="1:54" x14ac:dyDescent="0.25">
      <c r="A619">
        <v>333426</v>
      </c>
      <c r="B619" t="s">
        <v>213</v>
      </c>
      <c r="AQ619" t="s">
        <v>214</v>
      </c>
      <c r="AY619" t="s">
        <v>214</v>
      </c>
      <c r="BA619" t="s">
        <v>5734</v>
      </c>
      <c r="BB619">
        <v>0</v>
      </c>
    </row>
    <row r="620" spans="1:54" x14ac:dyDescent="0.25">
      <c r="A620">
        <v>333428</v>
      </c>
      <c r="B620" t="s">
        <v>213</v>
      </c>
      <c r="Z620" t="s">
        <v>214</v>
      </c>
      <c r="AH620" t="s">
        <v>214</v>
      </c>
      <c r="AK620" t="s">
        <v>214</v>
      </c>
      <c r="AM620" t="s">
        <v>214</v>
      </c>
      <c r="AO620" t="s">
        <v>214</v>
      </c>
      <c r="AP620" t="s">
        <v>214</v>
      </c>
      <c r="AQ620" t="s">
        <v>214</v>
      </c>
      <c r="AR620" t="s">
        <v>214</v>
      </c>
      <c r="AT620" t="s">
        <v>214</v>
      </c>
      <c r="AU620" t="s">
        <v>214</v>
      </c>
      <c r="AV620" t="s">
        <v>214</v>
      </c>
      <c r="AW620" t="s">
        <v>214</v>
      </c>
      <c r="AX620" t="s">
        <v>214</v>
      </c>
      <c r="AY620" t="s">
        <v>214</v>
      </c>
      <c r="BA620" t="s">
        <v>5734</v>
      </c>
      <c r="BB620">
        <v>0</v>
      </c>
    </row>
    <row r="621" spans="1:54" x14ac:dyDescent="0.25">
      <c r="A621">
        <v>333475</v>
      </c>
      <c r="B621" t="s">
        <v>213</v>
      </c>
      <c r="W621" t="s">
        <v>214</v>
      </c>
      <c r="AI621" t="s">
        <v>214</v>
      </c>
      <c r="AK621" t="s">
        <v>214</v>
      </c>
      <c r="AO621" t="s">
        <v>214</v>
      </c>
      <c r="AP621" t="s">
        <v>214</v>
      </c>
      <c r="AS621" t="s">
        <v>214</v>
      </c>
      <c r="AT621" t="s">
        <v>214</v>
      </c>
      <c r="AU621" t="s">
        <v>214</v>
      </c>
      <c r="AV621" t="s">
        <v>214</v>
      </c>
      <c r="AW621" t="s">
        <v>214</v>
      </c>
      <c r="AX621" t="s">
        <v>214</v>
      </c>
      <c r="AY621" t="s">
        <v>214</v>
      </c>
      <c r="BA621" t="s">
        <v>5734</v>
      </c>
      <c r="BB621">
        <v>0</v>
      </c>
    </row>
    <row r="622" spans="1:54" x14ac:dyDescent="0.25">
      <c r="A622">
        <v>308697</v>
      </c>
      <c r="B622" t="s">
        <v>213</v>
      </c>
      <c r="AP622" t="s">
        <v>214</v>
      </c>
      <c r="AX622" t="s">
        <v>214</v>
      </c>
      <c r="BA622" t="s">
        <v>5734</v>
      </c>
      <c r="BB622">
        <v>0</v>
      </c>
    </row>
    <row r="623" spans="1:54" x14ac:dyDescent="0.25">
      <c r="A623">
        <v>323715</v>
      </c>
      <c r="B623" t="s">
        <v>213</v>
      </c>
      <c r="AQ623" t="s">
        <v>214</v>
      </c>
      <c r="BA623" t="s">
        <v>5734</v>
      </c>
      <c r="BB623">
        <v>0</v>
      </c>
    </row>
    <row r="624" spans="1:54" x14ac:dyDescent="0.25">
      <c r="A624">
        <v>300334</v>
      </c>
      <c r="B624" t="s">
        <v>213</v>
      </c>
      <c r="R624" t="s">
        <v>214</v>
      </c>
      <c r="AO624" t="s">
        <v>214</v>
      </c>
      <c r="AQ624" t="s">
        <v>214</v>
      </c>
      <c r="AU624" t="s">
        <v>214</v>
      </c>
      <c r="AW624" t="s">
        <v>214</v>
      </c>
      <c r="AY624" t="s">
        <v>214</v>
      </c>
      <c r="BA624" t="s">
        <v>5734</v>
      </c>
      <c r="BB624">
        <v>0</v>
      </c>
    </row>
    <row r="625" spans="1:54" x14ac:dyDescent="0.25">
      <c r="A625">
        <v>329752</v>
      </c>
      <c r="B625" t="s">
        <v>213</v>
      </c>
      <c r="O625" t="s">
        <v>214</v>
      </c>
      <c r="AB625" t="s">
        <v>214</v>
      </c>
      <c r="AG625" t="s">
        <v>214</v>
      </c>
      <c r="AJ625" t="s">
        <v>214</v>
      </c>
      <c r="AN625" t="s">
        <v>214</v>
      </c>
      <c r="AO625" t="s">
        <v>214</v>
      </c>
      <c r="AP625" t="s">
        <v>214</v>
      </c>
      <c r="AQ625" t="s">
        <v>214</v>
      </c>
      <c r="AR625" t="s">
        <v>214</v>
      </c>
      <c r="AS625" t="s">
        <v>214</v>
      </c>
      <c r="AT625" t="s">
        <v>214</v>
      </c>
      <c r="AU625" t="s">
        <v>214</v>
      </c>
      <c r="AV625" t="s">
        <v>214</v>
      </c>
      <c r="AW625" t="s">
        <v>214</v>
      </c>
      <c r="AX625" t="s">
        <v>214</v>
      </c>
      <c r="AY625" t="s">
        <v>214</v>
      </c>
      <c r="AZ625" t="s">
        <v>214</v>
      </c>
      <c r="BA625" t="s">
        <v>5735</v>
      </c>
      <c r="BB625">
        <v>0</v>
      </c>
    </row>
    <row r="626" spans="1:54" x14ac:dyDescent="0.25">
      <c r="A626">
        <v>330020</v>
      </c>
      <c r="B626" t="s">
        <v>213</v>
      </c>
      <c r="O626" t="s">
        <v>214</v>
      </c>
      <c r="AB626" t="s">
        <v>214</v>
      </c>
      <c r="AG626" t="s">
        <v>214</v>
      </c>
      <c r="AL626" t="s">
        <v>214</v>
      </c>
      <c r="AN626" t="s">
        <v>214</v>
      </c>
      <c r="AO626" t="s">
        <v>214</v>
      </c>
      <c r="AP626" t="s">
        <v>214</v>
      </c>
      <c r="AQ626" t="s">
        <v>214</v>
      </c>
      <c r="AR626" t="s">
        <v>214</v>
      </c>
      <c r="AT626" t="s">
        <v>214</v>
      </c>
      <c r="AU626" t="s">
        <v>214</v>
      </c>
      <c r="AV626" t="s">
        <v>214</v>
      </c>
      <c r="AW626" t="s">
        <v>214</v>
      </c>
      <c r="AX626" t="s">
        <v>214</v>
      </c>
      <c r="AY626" t="s">
        <v>214</v>
      </c>
      <c r="AZ626" t="s">
        <v>214</v>
      </c>
      <c r="BA626" t="s">
        <v>5735</v>
      </c>
      <c r="BB626">
        <v>0</v>
      </c>
    </row>
    <row r="627" spans="1:54" x14ac:dyDescent="0.25">
      <c r="A627">
        <v>319154</v>
      </c>
      <c r="B627" t="s">
        <v>213</v>
      </c>
      <c r="AB627" t="s">
        <v>214</v>
      </c>
      <c r="AF627" t="s">
        <v>214</v>
      </c>
      <c r="AG627" t="s">
        <v>214</v>
      </c>
      <c r="AJ627" t="s">
        <v>214</v>
      </c>
      <c r="AN627" t="s">
        <v>214</v>
      </c>
      <c r="AP627" t="s">
        <v>214</v>
      </c>
      <c r="AQ627" t="s">
        <v>214</v>
      </c>
      <c r="AR627" t="s">
        <v>214</v>
      </c>
      <c r="AS627" t="s">
        <v>214</v>
      </c>
      <c r="AT627" t="s">
        <v>214</v>
      </c>
      <c r="AU627" t="s">
        <v>214</v>
      </c>
      <c r="AV627" t="s">
        <v>214</v>
      </c>
      <c r="AW627" t="s">
        <v>214</v>
      </c>
      <c r="AX627" t="s">
        <v>214</v>
      </c>
      <c r="AY627" t="s">
        <v>214</v>
      </c>
      <c r="AZ627" t="s">
        <v>214</v>
      </c>
      <c r="BA627" t="s">
        <v>5735</v>
      </c>
      <c r="BB627">
        <v>0</v>
      </c>
    </row>
    <row r="628" spans="1:54" x14ac:dyDescent="0.25">
      <c r="A628">
        <v>330553</v>
      </c>
      <c r="B628" t="s">
        <v>213</v>
      </c>
      <c r="Z628" t="s">
        <v>214</v>
      </c>
      <c r="AB628" t="s">
        <v>214</v>
      </c>
      <c r="AG628" t="s">
        <v>214</v>
      </c>
      <c r="AI628" t="s">
        <v>214</v>
      </c>
      <c r="AM628" t="s">
        <v>214</v>
      </c>
      <c r="AN628" t="s">
        <v>214</v>
      </c>
      <c r="AO628" t="s">
        <v>214</v>
      </c>
      <c r="AP628" t="s">
        <v>214</v>
      </c>
      <c r="AQ628" t="s">
        <v>214</v>
      </c>
      <c r="AR628" t="s">
        <v>214</v>
      </c>
      <c r="AS628" t="s">
        <v>214</v>
      </c>
      <c r="AT628" t="s">
        <v>214</v>
      </c>
      <c r="AU628" t="s">
        <v>214</v>
      </c>
      <c r="AV628" t="s">
        <v>214</v>
      </c>
      <c r="AW628" t="s">
        <v>214</v>
      </c>
      <c r="AX628" t="s">
        <v>214</v>
      </c>
      <c r="AY628" t="s">
        <v>214</v>
      </c>
      <c r="AZ628" t="s">
        <v>214</v>
      </c>
      <c r="BA628" t="s">
        <v>5735</v>
      </c>
      <c r="BB628">
        <v>0</v>
      </c>
    </row>
    <row r="629" spans="1:54" x14ac:dyDescent="0.25">
      <c r="A629">
        <v>333280</v>
      </c>
      <c r="B629" t="s">
        <v>213</v>
      </c>
      <c r="AB629" t="s">
        <v>214</v>
      </c>
      <c r="AG629" t="s">
        <v>214</v>
      </c>
      <c r="AN629" t="s">
        <v>214</v>
      </c>
      <c r="AO629" t="s">
        <v>214</v>
      </c>
      <c r="AP629" t="s">
        <v>214</v>
      </c>
      <c r="AQ629" t="s">
        <v>214</v>
      </c>
      <c r="AR629" t="s">
        <v>214</v>
      </c>
      <c r="AU629" t="s">
        <v>214</v>
      </c>
      <c r="AV629" t="s">
        <v>214</v>
      </c>
      <c r="AW629" t="s">
        <v>214</v>
      </c>
      <c r="AX629" t="s">
        <v>214</v>
      </c>
      <c r="AY629" t="s">
        <v>214</v>
      </c>
      <c r="AZ629" t="s">
        <v>214</v>
      </c>
      <c r="BA629" t="s">
        <v>5735</v>
      </c>
      <c r="BB629">
        <v>0</v>
      </c>
    </row>
    <row r="630" spans="1:54" x14ac:dyDescent="0.25">
      <c r="A630">
        <v>320794</v>
      </c>
      <c r="B630" t="s">
        <v>213</v>
      </c>
      <c r="P630" t="s">
        <v>214</v>
      </c>
      <c r="Z630" t="s">
        <v>214</v>
      </c>
      <c r="AG630" t="s">
        <v>214</v>
      </c>
      <c r="AN630" t="s">
        <v>214</v>
      </c>
      <c r="AO630" t="s">
        <v>214</v>
      </c>
      <c r="AP630" t="s">
        <v>214</v>
      </c>
      <c r="AQ630" t="s">
        <v>214</v>
      </c>
      <c r="AR630" t="s">
        <v>214</v>
      </c>
      <c r="AU630" t="s">
        <v>214</v>
      </c>
      <c r="AV630" t="s">
        <v>214</v>
      </c>
      <c r="AW630" t="s">
        <v>214</v>
      </c>
      <c r="AX630" t="s">
        <v>214</v>
      </c>
      <c r="AY630" t="s">
        <v>214</v>
      </c>
      <c r="AZ630" t="s">
        <v>214</v>
      </c>
      <c r="BA630" t="s">
        <v>5735</v>
      </c>
      <c r="BB630">
        <v>0</v>
      </c>
    </row>
    <row r="631" spans="1:54" x14ac:dyDescent="0.25">
      <c r="A631">
        <v>323648</v>
      </c>
      <c r="B631" t="s">
        <v>213</v>
      </c>
      <c r="Q631" t="s">
        <v>214</v>
      </c>
      <c r="AD631" t="s">
        <v>214</v>
      </c>
      <c r="AM631" t="s">
        <v>214</v>
      </c>
      <c r="AN631" t="s">
        <v>214</v>
      </c>
      <c r="AP631" t="s">
        <v>214</v>
      </c>
      <c r="AQ631" t="s">
        <v>214</v>
      </c>
      <c r="AS631" t="s">
        <v>214</v>
      </c>
      <c r="AU631" t="s">
        <v>214</v>
      </c>
      <c r="AV631" t="s">
        <v>214</v>
      </c>
      <c r="AW631" t="s">
        <v>214</v>
      </c>
      <c r="AX631" t="s">
        <v>214</v>
      </c>
      <c r="AY631" t="s">
        <v>214</v>
      </c>
      <c r="AZ631" t="s">
        <v>214</v>
      </c>
      <c r="BA631" t="s">
        <v>5735</v>
      </c>
      <c r="BB631">
        <v>0</v>
      </c>
    </row>
    <row r="632" spans="1:54" x14ac:dyDescent="0.25">
      <c r="A632">
        <v>322542</v>
      </c>
      <c r="B632" t="s">
        <v>213</v>
      </c>
      <c r="AA632" t="s">
        <v>214</v>
      </c>
      <c r="AG632" t="s">
        <v>214</v>
      </c>
      <c r="AN632" t="s">
        <v>214</v>
      </c>
      <c r="AP632" t="s">
        <v>214</v>
      </c>
      <c r="AQ632" t="s">
        <v>214</v>
      </c>
      <c r="AT632" t="s">
        <v>214</v>
      </c>
      <c r="AU632" t="s">
        <v>214</v>
      </c>
      <c r="AV632" t="s">
        <v>214</v>
      </c>
      <c r="AW632" t="s">
        <v>214</v>
      </c>
      <c r="AX632" t="s">
        <v>214</v>
      </c>
      <c r="AY632" t="s">
        <v>214</v>
      </c>
      <c r="AZ632" t="s">
        <v>214</v>
      </c>
      <c r="BA632" t="s">
        <v>5735</v>
      </c>
      <c r="BB632">
        <v>0</v>
      </c>
    </row>
    <row r="633" spans="1:54" x14ac:dyDescent="0.25">
      <c r="A633">
        <v>322669</v>
      </c>
      <c r="B633" t="s">
        <v>213</v>
      </c>
      <c r="Q633" t="s">
        <v>214</v>
      </c>
      <c r="AC633" t="s">
        <v>214</v>
      </c>
      <c r="AN633" t="s">
        <v>214</v>
      </c>
      <c r="AO633" t="s">
        <v>214</v>
      </c>
      <c r="AP633" t="s">
        <v>214</v>
      </c>
      <c r="AQ633" t="s">
        <v>214</v>
      </c>
      <c r="AR633" t="s">
        <v>214</v>
      </c>
      <c r="AS633" t="s">
        <v>214</v>
      </c>
      <c r="AT633" t="s">
        <v>214</v>
      </c>
      <c r="AU633" t="s">
        <v>214</v>
      </c>
      <c r="AV633" t="s">
        <v>214</v>
      </c>
      <c r="AW633" t="s">
        <v>214</v>
      </c>
      <c r="AX633" t="s">
        <v>214</v>
      </c>
      <c r="AY633" t="s">
        <v>214</v>
      </c>
      <c r="AZ633" t="s">
        <v>214</v>
      </c>
      <c r="BA633" t="s">
        <v>5735</v>
      </c>
      <c r="BB633">
        <v>0</v>
      </c>
    </row>
    <row r="634" spans="1:54" x14ac:dyDescent="0.25">
      <c r="A634">
        <v>327248</v>
      </c>
      <c r="B634" t="s">
        <v>213</v>
      </c>
      <c r="AG634" t="s">
        <v>214</v>
      </c>
      <c r="AH634" t="s">
        <v>214</v>
      </c>
      <c r="AN634" t="s">
        <v>214</v>
      </c>
      <c r="AO634" t="s">
        <v>214</v>
      </c>
      <c r="AP634" t="s">
        <v>214</v>
      </c>
      <c r="AQ634" t="s">
        <v>214</v>
      </c>
      <c r="AR634" t="s">
        <v>214</v>
      </c>
      <c r="AS634" t="s">
        <v>214</v>
      </c>
      <c r="AT634" t="s">
        <v>214</v>
      </c>
      <c r="AU634" t="s">
        <v>214</v>
      </c>
      <c r="AV634" t="s">
        <v>214</v>
      </c>
      <c r="AW634" t="s">
        <v>214</v>
      </c>
      <c r="AX634" t="s">
        <v>214</v>
      </c>
      <c r="AY634" t="s">
        <v>214</v>
      </c>
      <c r="AZ634" t="s">
        <v>214</v>
      </c>
      <c r="BA634" t="s">
        <v>5735</v>
      </c>
      <c r="BB634">
        <v>0</v>
      </c>
    </row>
    <row r="635" spans="1:54" x14ac:dyDescent="0.25">
      <c r="A635">
        <v>328672</v>
      </c>
      <c r="B635" t="s">
        <v>213</v>
      </c>
      <c r="AG635" t="s">
        <v>214</v>
      </c>
      <c r="AJ635" t="s">
        <v>214</v>
      </c>
      <c r="AK635" t="s">
        <v>214</v>
      </c>
      <c r="AN635" t="s">
        <v>214</v>
      </c>
      <c r="AO635" t="s">
        <v>214</v>
      </c>
      <c r="AP635" t="s">
        <v>214</v>
      </c>
      <c r="AQ635" t="s">
        <v>214</v>
      </c>
      <c r="AR635" t="s">
        <v>214</v>
      </c>
      <c r="AU635" t="s">
        <v>214</v>
      </c>
      <c r="AV635" t="s">
        <v>214</v>
      </c>
      <c r="AW635" t="s">
        <v>214</v>
      </c>
      <c r="AX635" t="s">
        <v>214</v>
      </c>
      <c r="AY635" t="s">
        <v>214</v>
      </c>
      <c r="AZ635" t="s">
        <v>214</v>
      </c>
      <c r="BA635" t="s">
        <v>5735</v>
      </c>
      <c r="BB635">
        <v>0</v>
      </c>
    </row>
    <row r="636" spans="1:54" x14ac:dyDescent="0.25">
      <c r="A636">
        <v>329097</v>
      </c>
      <c r="B636" t="s">
        <v>213</v>
      </c>
      <c r="AG636" t="s">
        <v>214</v>
      </c>
      <c r="AH636" t="s">
        <v>214</v>
      </c>
      <c r="AJ636" t="s">
        <v>214</v>
      </c>
      <c r="AL636" t="s">
        <v>214</v>
      </c>
      <c r="AN636" t="s">
        <v>214</v>
      </c>
      <c r="AO636" t="s">
        <v>214</v>
      </c>
      <c r="AP636" t="s">
        <v>214</v>
      </c>
      <c r="AQ636" t="s">
        <v>214</v>
      </c>
      <c r="AR636" t="s">
        <v>214</v>
      </c>
      <c r="AS636" t="s">
        <v>214</v>
      </c>
      <c r="AT636" t="s">
        <v>214</v>
      </c>
      <c r="AU636" t="s">
        <v>214</v>
      </c>
      <c r="AV636" t="s">
        <v>214</v>
      </c>
      <c r="AW636" t="s">
        <v>214</v>
      </c>
      <c r="AX636" t="s">
        <v>214</v>
      </c>
      <c r="AY636" t="s">
        <v>214</v>
      </c>
      <c r="AZ636" t="s">
        <v>214</v>
      </c>
      <c r="BA636" t="s">
        <v>5735</v>
      </c>
      <c r="BB636">
        <v>0</v>
      </c>
    </row>
    <row r="637" spans="1:54" x14ac:dyDescent="0.25">
      <c r="A637">
        <v>331187</v>
      </c>
      <c r="B637" t="s">
        <v>213</v>
      </c>
      <c r="AG637" t="s">
        <v>214</v>
      </c>
      <c r="AH637" t="s">
        <v>214</v>
      </c>
      <c r="AJ637" t="s">
        <v>214</v>
      </c>
      <c r="AK637" t="s">
        <v>214</v>
      </c>
      <c r="AN637" t="s">
        <v>214</v>
      </c>
      <c r="AO637" t="s">
        <v>214</v>
      </c>
      <c r="AP637" t="s">
        <v>214</v>
      </c>
      <c r="AQ637" t="s">
        <v>214</v>
      </c>
      <c r="AS637" t="s">
        <v>214</v>
      </c>
      <c r="AT637" t="s">
        <v>214</v>
      </c>
      <c r="AU637" t="s">
        <v>214</v>
      </c>
      <c r="AV637" t="s">
        <v>214</v>
      </c>
      <c r="AW637" t="s">
        <v>214</v>
      </c>
      <c r="AX637" t="s">
        <v>214</v>
      </c>
      <c r="AY637" t="s">
        <v>214</v>
      </c>
      <c r="AZ637" t="s">
        <v>214</v>
      </c>
      <c r="BA637" t="s">
        <v>5735</v>
      </c>
      <c r="BB637">
        <v>0</v>
      </c>
    </row>
    <row r="638" spans="1:54" x14ac:dyDescent="0.25">
      <c r="A638">
        <v>332113</v>
      </c>
      <c r="B638" t="s">
        <v>213</v>
      </c>
      <c r="L638" t="s">
        <v>214</v>
      </c>
      <c r="AG638" t="s">
        <v>214</v>
      </c>
      <c r="AJ638" t="s">
        <v>214</v>
      </c>
      <c r="AK638" t="s">
        <v>214</v>
      </c>
      <c r="AN638" t="s">
        <v>214</v>
      </c>
      <c r="AO638" t="s">
        <v>214</v>
      </c>
      <c r="AP638" t="s">
        <v>214</v>
      </c>
      <c r="AQ638" t="s">
        <v>214</v>
      </c>
      <c r="AR638" t="s">
        <v>214</v>
      </c>
      <c r="AS638" t="s">
        <v>214</v>
      </c>
      <c r="AU638" t="s">
        <v>214</v>
      </c>
      <c r="AV638" t="s">
        <v>214</v>
      </c>
      <c r="AW638" t="s">
        <v>214</v>
      </c>
      <c r="AX638" t="s">
        <v>214</v>
      </c>
      <c r="AY638" t="s">
        <v>214</v>
      </c>
      <c r="AZ638" t="s">
        <v>214</v>
      </c>
      <c r="BA638" t="s">
        <v>5735</v>
      </c>
      <c r="BB638">
        <v>0</v>
      </c>
    </row>
    <row r="639" spans="1:54" x14ac:dyDescent="0.25">
      <c r="A639">
        <v>333585</v>
      </c>
      <c r="B639" t="s">
        <v>213</v>
      </c>
      <c r="AG639" t="s">
        <v>214</v>
      </c>
      <c r="AH639" t="s">
        <v>214</v>
      </c>
      <c r="AJ639" t="s">
        <v>214</v>
      </c>
      <c r="AN639" t="s">
        <v>214</v>
      </c>
      <c r="AP639" t="s">
        <v>214</v>
      </c>
      <c r="AQ639" t="s">
        <v>214</v>
      </c>
      <c r="AR639" t="s">
        <v>214</v>
      </c>
      <c r="AS639" t="s">
        <v>214</v>
      </c>
      <c r="AT639" t="s">
        <v>214</v>
      </c>
      <c r="AU639" t="s">
        <v>214</v>
      </c>
      <c r="AV639" t="s">
        <v>214</v>
      </c>
      <c r="AW639" t="s">
        <v>214</v>
      </c>
      <c r="AX639" t="s">
        <v>214</v>
      </c>
      <c r="AY639" t="s">
        <v>214</v>
      </c>
      <c r="AZ639" t="s">
        <v>214</v>
      </c>
      <c r="BA639" t="s">
        <v>5735</v>
      </c>
      <c r="BB639">
        <v>0</v>
      </c>
    </row>
    <row r="640" spans="1:54" x14ac:dyDescent="0.25">
      <c r="A640">
        <v>333650</v>
      </c>
      <c r="B640" t="s">
        <v>213</v>
      </c>
      <c r="AG640" t="s">
        <v>214</v>
      </c>
      <c r="AH640" t="s">
        <v>214</v>
      </c>
      <c r="AJ640" t="s">
        <v>214</v>
      </c>
      <c r="AN640" t="s">
        <v>214</v>
      </c>
      <c r="AO640" t="s">
        <v>214</v>
      </c>
      <c r="AP640" t="s">
        <v>214</v>
      </c>
      <c r="AQ640" t="s">
        <v>214</v>
      </c>
      <c r="AR640" t="s">
        <v>214</v>
      </c>
      <c r="AS640" t="s">
        <v>214</v>
      </c>
      <c r="AT640" t="s">
        <v>214</v>
      </c>
      <c r="AU640" t="s">
        <v>214</v>
      </c>
      <c r="AV640" t="s">
        <v>214</v>
      </c>
      <c r="AW640" t="s">
        <v>214</v>
      </c>
      <c r="AX640" t="s">
        <v>214</v>
      </c>
      <c r="AY640" t="s">
        <v>214</v>
      </c>
      <c r="AZ640" t="s">
        <v>214</v>
      </c>
      <c r="BA640" t="s">
        <v>5735</v>
      </c>
      <c r="BB640">
        <v>0</v>
      </c>
    </row>
    <row r="641" spans="1:54" x14ac:dyDescent="0.25">
      <c r="A641">
        <v>334792</v>
      </c>
      <c r="B641" t="s">
        <v>213</v>
      </c>
      <c r="R641" t="s">
        <v>214</v>
      </c>
      <c r="U641" t="s">
        <v>214</v>
      </c>
      <c r="AJ641" t="s">
        <v>214</v>
      </c>
      <c r="AK641" t="s">
        <v>214</v>
      </c>
      <c r="AN641" t="s">
        <v>214</v>
      </c>
      <c r="AO641" t="s">
        <v>214</v>
      </c>
      <c r="AP641" t="s">
        <v>214</v>
      </c>
      <c r="AQ641" t="s">
        <v>214</v>
      </c>
      <c r="AR641" t="s">
        <v>214</v>
      </c>
      <c r="AS641" t="s">
        <v>214</v>
      </c>
      <c r="AT641" t="s">
        <v>214</v>
      </c>
      <c r="AU641" t="s">
        <v>214</v>
      </c>
      <c r="AV641" t="s">
        <v>214</v>
      </c>
      <c r="AW641" t="s">
        <v>214</v>
      </c>
      <c r="AX641" t="s">
        <v>214</v>
      </c>
      <c r="AY641" t="s">
        <v>214</v>
      </c>
      <c r="AZ641" t="s">
        <v>214</v>
      </c>
      <c r="BA641" t="s">
        <v>5735</v>
      </c>
      <c r="BB641">
        <v>0</v>
      </c>
    </row>
    <row r="642" spans="1:54" x14ac:dyDescent="0.25">
      <c r="A642">
        <v>330303</v>
      </c>
      <c r="B642" t="s">
        <v>213</v>
      </c>
      <c r="AB642" t="s">
        <v>214</v>
      </c>
      <c r="AG642" t="s">
        <v>214</v>
      </c>
      <c r="AI642" t="s">
        <v>214</v>
      </c>
      <c r="AO642" t="s">
        <v>214</v>
      </c>
      <c r="AP642" t="s">
        <v>214</v>
      </c>
      <c r="AQ642" t="s">
        <v>214</v>
      </c>
      <c r="AR642" t="s">
        <v>214</v>
      </c>
      <c r="AT642" t="s">
        <v>214</v>
      </c>
      <c r="AU642" t="s">
        <v>214</v>
      </c>
      <c r="AV642" t="s">
        <v>214</v>
      </c>
      <c r="AW642" t="s">
        <v>214</v>
      </c>
      <c r="AX642" t="s">
        <v>214</v>
      </c>
      <c r="AY642" t="s">
        <v>214</v>
      </c>
      <c r="AZ642" t="s">
        <v>214</v>
      </c>
      <c r="BA642" t="s">
        <v>5735</v>
      </c>
      <c r="BB642">
        <v>0</v>
      </c>
    </row>
    <row r="643" spans="1:54" x14ac:dyDescent="0.25">
      <c r="A643">
        <v>333172</v>
      </c>
      <c r="B643" t="s">
        <v>213</v>
      </c>
      <c r="AB643" t="s">
        <v>214</v>
      </c>
      <c r="AG643" t="s">
        <v>214</v>
      </c>
      <c r="AI643" t="s">
        <v>214</v>
      </c>
      <c r="AJ643" t="s">
        <v>214</v>
      </c>
      <c r="AK643" t="s">
        <v>214</v>
      </c>
      <c r="AO643" t="s">
        <v>214</v>
      </c>
      <c r="AP643" t="s">
        <v>214</v>
      </c>
      <c r="AQ643" t="s">
        <v>214</v>
      </c>
      <c r="AR643" t="s">
        <v>214</v>
      </c>
      <c r="AT643" t="s">
        <v>214</v>
      </c>
      <c r="AU643" t="s">
        <v>214</v>
      </c>
      <c r="AV643" t="s">
        <v>214</v>
      </c>
      <c r="AW643" t="s">
        <v>214</v>
      </c>
      <c r="AX643" t="s">
        <v>214</v>
      </c>
      <c r="AY643" t="s">
        <v>214</v>
      </c>
      <c r="AZ643" t="s">
        <v>214</v>
      </c>
      <c r="BA643" t="s">
        <v>5735</v>
      </c>
      <c r="BB643">
        <v>0</v>
      </c>
    </row>
    <row r="644" spans="1:54" x14ac:dyDescent="0.25">
      <c r="A644">
        <v>328965</v>
      </c>
      <c r="B644" t="s">
        <v>213</v>
      </c>
      <c r="M644" t="s">
        <v>214</v>
      </c>
      <c r="O644" t="s">
        <v>214</v>
      </c>
      <c r="W644" t="s">
        <v>214</v>
      </c>
      <c r="AD644" t="s">
        <v>214</v>
      </c>
      <c r="AG644" t="s">
        <v>214</v>
      </c>
      <c r="AO644" t="s">
        <v>214</v>
      </c>
      <c r="AP644" t="s">
        <v>214</v>
      </c>
      <c r="AQ644" t="s">
        <v>214</v>
      </c>
      <c r="AR644" t="s">
        <v>214</v>
      </c>
      <c r="AU644" t="s">
        <v>214</v>
      </c>
      <c r="AV644" t="s">
        <v>214</v>
      </c>
      <c r="AW644" t="s">
        <v>214</v>
      </c>
      <c r="AX644" t="s">
        <v>214</v>
      </c>
      <c r="AY644" t="s">
        <v>214</v>
      </c>
      <c r="AZ644" t="s">
        <v>214</v>
      </c>
      <c r="BA644" t="s">
        <v>5735</v>
      </c>
      <c r="BB644">
        <v>0</v>
      </c>
    </row>
    <row r="645" spans="1:54" x14ac:dyDescent="0.25">
      <c r="A645">
        <v>329891</v>
      </c>
      <c r="B645" t="s">
        <v>213</v>
      </c>
      <c r="O645" t="s">
        <v>214</v>
      </c>
      <c r="W645" t="s">
        <v>214</v>
      </c>
      <c r="AC645" t="s">
        <v>214</v>
      </c>
      <c r="AM645" t="s">
        <v>214</v>
      </c>
      <c r="AO645" t="s">
        <v>214</v>
      </c>
      <c r="AP645" t="s">
        <v>214</v>
      </c>
      <c r="AQ645" t="s">
        <v>214</v>
      </c>
      <c r="AT645" t="s">
        <v>214</v>
      </c>
      <c r="AU645" t="s">
        <v>214</v>
      </c>
      <c r="AV645" t="s">
        <v>214</v>
      </c>
      <c r="AW645" t="s">
        <v>214</v>
      </c>
      <c r="AX645" t="s">
        <v>214</v>
      </c>
      <c r="AY645" t="s">
        <v>214</v>
      </c>
      <c r="AZ645" t="s">
        <v>214</v>
      </c>
      <c r="BA645" t="s">
        <v>5735</v>
      </c>
      <c r="BB645">
        <v>0</v>
      </c>
    </row>
    <row r="646" spans="1:54" x14ac:dyDescent="0.25">
      <c r="A646">
        <v>301059</v>
      </c>
      <c r="B646" t="s">
        <v>213</v>
      </c>
      <c r="AP646" t="s">
        <v>214</v>
      </c>
      <c r="AQ646" t="s">
        <v>214</v>
      </c>
      <c r="AR646" t="s">
        <v>214</v>
      </c>
      <c r="AT646" t="s">
        <v>214</v>
      </c>
      <c r="AU646" t="s">
        <v>214</v>
      </c>
      <c r="AY646" t="s">
        <v>214</v>
      </c>
      <c r="AZ646" t="s">
        <v>214</v>
      </c>
      <c r="BA646" t="s">
        <v>5735</v>
      </c>
      <c r="BB646">
        <v>0</v>
      </c>
    </row>
    <row r="647" spans="1:54" x14ac:dyDescent="0.25">
      <c r="A647">
        <v>308146</v>
      </c>
      <c r="B647" t="s">
        <v>213</v>
      </c>
      <c r="AA647" t="s">
        <v>214</v>
      </c>
      <c r="AG647" t="s">
        <v>214</v>
      </c>
      <c r="AH647" t="s">
        <v>214</v>
      </c>
      <c r="AM647" t="s">
        <v>214</v>
      </c>
      <c r="AO647" t="s">
        <v>214</v>
      </c>
      <c r="AP647" t="s">
        <v>214</v>
      </c>
      <c r="AQ647" t="s">
        <v>214</v>
      </c>
      <c r="AR647" t="s">
        <v>214</v>
      </c>
      <c r="AS647" t="s">
        <v>214</v>
      </c>
      <c r="AT647" t="s">
        <v>214</v>
      </c>
      <c r="AU647" t="s">
        <v>214</v>
      </c>
      <c r="AV647" t="s">
        <v>214</v>
      </c>
      <c r="AW647" t="s">
        <v>214</v>
      </c>
      <c r="AX647" t="s">
        <v>214</v>
      </c>
      <c r="AY647" t="s">
        <v>214</v>
      </c>
      <c r="AZ647" t="s">
        <v>214</v>
      </c>
      <c r="BA647" t="s">
        <v>5735</v>
      </c>
      <c r="BB647">
        <v>0</v>
      </c>
    </row>
    <row r="648" spans="1:54" x14ac:dyDescent="0.25">
      <c r="A648">
        <v>312054</v>
      </c>
      <c r="B648" t="s">
        <v>213</v>
      </c>
      <c r="AK648" t="s">
        <v>214</v>
      </c>
      <c r="AM648" t="s">
        <v>214</v>
      </c>
      <c r="AP648" t="s">
        <v>214</v>
      </c>
      <c r="AQ648" t="s">
        <v>214</v>
      </c>
      <c r="AR648" t="s">
        <v>214</v>
      </c>
      <c r="AS648" t="s">
        <v>214</v>
      </c>
      <c r="AT648" t="s">
        <v>214</v>
      </c>
      <c r="AU648" t="s">
        <v>214</v>
      </c>
      <c r="AV648" t="s">
        <v>214</v>
      </c>
      <c r="AW648" t="s">
        <v>214</v>
      </c>
      <c r="AX648" t="s">
        <v>214</v>
      </c>
      <c r="AY648" t="s">
        <v>214</v>
      </c>
      <c r="AZ648" t="s">
        <v>214</v>
      </c>
      <c r="BA648" t="s">
        <v>5735</v>
      </c>
      <c r="BB648">
        <v>0</v>
      </c>
    </row>
    <row r="649" spans="1:54" x14ac:dyDescent="0.25">
      <c r="A649">
        <v>330545</v>
      </c>
      <c r="B649" t="s">
        <v>213</v>
      </c>
      <c r="AP649" t="s">
        <v>214</v>
      </c>
      <c r="AU649" t="s">
        <v>214</v>
      </c>
      <c r="AZ649" t="s">
        <v>214</v>
      </c>
      <c r="BA649" t="s">
        <v>5735</v>
      </c>
      <c r="BB649">
        <v>0</v>
      </c>
    </row>
    <row r="650" spans="1:54" x14ac:dyDescent="0.25">
      <c r="A650">
        <v>331022</v>
      </c>
      <c r="B650" t="s">
        <v>213</v>
      </c>
      <c r="AG650" t="s">
        <v>214</v>
      </c>
      <c r="AJ650" t="s">
        <v>214</v>
      </c>
      <c r="AM650" t="s">
        <v>214</v>
      </c>
      <c r="AP650" t="s">
        <v>214</v>
      </c>
      <c r="AQ650" t="s">
        <v>214</v>
      </c>
      <c r="AR650" t="s">
        <v>214</v>
      </c>
      <c r="AS650" t="s">
        <v>214</v>
      </c>
      <c r="AT650" t="s">
        <v>214</v>
      </c>
      <c r="AU650" t="s">
        <v>214</v>
      </c>
      <c r="AV650" t="s">
        <v>214</v>
      </c>
      <c r="AY650" t="s">
        <v>214</v>
      </c>
      <c r="AZ650" t="s">
        <v>214</v>
      </c>
      <c r="BA650" t="s">
        <v>5735</v>
      </c>
      <c r="BB650">
        <v>0</v>
      </c>
    </row>
    <row r="651" spans="1:54" x14ac:dyDescent="0.25">
      <c r="A651">
        <v>304516</v>
      </c>
      <c r="B651" t="s">
        <v>213</v>
      </c>
      <c r="AF651" t="s">
        <v>214</v>
      </c>
      <c r="AH651" t="s">
        <v>214</v>
      </c>
      <c r="AQ651" t="s">
        <v>214</v>
      </c>
      <c r="AR651" t="s">
        <v>214</v>
      </c>
      <c r="AS651" t="s">
        <v>214</v>
      </c>
      <c r="AT651" t="s">
        <v>214</v>
      </c>
      <c r="AU651" t="s">
        <v>214</v>
      </c>
      <c r="AV651" t="s">
        <v>214</v>
      </c>
      <c r="AW651" t="s">
        <v>214</v>
      </c>
      <c r="AX651" t="s">
        <v>214</v>
      </c>
      <c r="AY651" t="s">
        <v>214</v>
      </c>
      <c r="AZ651" t="s">
        <v>214</v>
      </c>
      <c r="BA651" t="s">
        <v>5735</v>
      </c>
      <c r="BB651">
        <v>0</v>
      </c>
    </row>
    <row r="652" spans="1:54" x14ac:dyDescent="0.25">
      <c r="A652">
        <v>323710</v>
      </c>
      <c r="B652" t="s">
        <v>213</v>
      </c>
      <c r="AG652" t="s">
        <v>214</v>
      </c>
      <c r="AI652" t="s">
        <v>214</v>
      </c>
      <c r="AJ652" t="s">
        <v>214</v>
      </c>
      <c r="AP652" t="s">
        <v>214</v>
      </c>
      <c r="AQ652" t="s">
        <v>214</v>
      </c>
      <c r="AR652" t="s">
        <v>214</v>
      </c>
      <c r="AT652" t="s">
        <v>214</v>
      </c>
      <c r="AU652" t="s">
        <v>214</v>
      </c>
      <c r="AV652" t="s">
        <v>214</v>
      </c>
      <c r="AW652" t="s">
        <v>214</v>
      </c>
      <c r="AX652" t="s">
        <v>214</v>
      </c>
      <c r="AY652" t="s">
        <v>214</v>
      </c>
      <c r="AZ652" t="s">
        <v>214</v>
      </c>
      <c r="BA652" t="s">
        <v>5735</v>
      </c>
      <c r="BB652">
        <v>0</v>
      </c>
    </row>
    <row r="653" spans="1:54" x14ac:dyDescent="0.25">
      <c r="A653">
        <v>324927</v>
      </c>
      <c r="B653" t="s">
        <v>213</v>
      </c>
      <c r="Z653" t="s">
        <v>214</v>
      </c>
      <c r="AF653" t="s">
        <v>214</v>
      </c>
      <c r="AG653" t="s">
        <v>214</v>
      </c>
      <c r="AO653" t="s">
        <v>214</v>
      </c>
      <c r="AP653" t="s">
        <v>214</v>
      </c>
      <c r="AQ653" t="s">
        <v>214</v>
      </c>
      <c r="AR653" t="s">
        <v>214</v>
      </c>
      <c r="AU653" t="s">
        <v>214</v>
      </c>
      <c r="AV653" t="s">
        <v>214</v>
      </c>
      <c r="AW653" t="s">
        <v>214</v>
      </c>
      <c r="AX653" t="s">
        <v>214</v>
      </c>
      <c r="AY653" t="s">
        <v>214</v>
      </c>
      <c r="AZ653" t="s">
        <v>214</v>
      </c>
      <c r="BA653" t="s">
        <v>5735</v>
      </c>
      <c r="BB653">
        <v>0</v>
      </c>
    </row>
    <row r="654" spans="1:54" x14ac:dyDescent="0.25">
      <c r="A654">
        <v>325835</v>
      </c>
      <c r="B654" t="s">
        <v>213</v>
      </c>
      <c r="AJ654" t="s">
        <v>214</v>
      </c>
      <c r="AK654" t="s">
        <v>214</v>
      </c>
      <c r="AO654" t="s">
        <v>214</v>
      </c>
      <c r="AP654" t="s">
        <v>214</v>
      </c>
      <c r="AQ654" t="s">
        <v>214</v>
      </c>
      <c r="AR654" t="s">
        <v>214</v>
      </c>
      <c r="AS654" t="s">
        <v>214</v>
      </c>
      <c r="AU654" t="s">
        <v>214</v>
      </c>
      <c r="AV654" t="s">
        <v>214</v>
      </c>
      <c r="AW654" t="s">
        <v>214</v>
      </c>
      <c r="AX654" t="s">
        <v>214</v>
      </c>
      <c r="AY654" t="s">
        <v>214</v>
      </c>
      <c r="AZ654" t="s">
        <v>214</v>
      </c>
      <c r="BA654" t="s">
        <v>5735</v>
      </c>
      <c r="BB654">
        <v>0</v>
      </c>
    </row>
    <row r="655" spans="1:54" x14ac:dyDescent="0.25">
      <c r="A655">
        <v>326115</v>
      </c>
      <c r="B655" t="s">
        <v>213</v>
      </c>
      <c r="U655" t="s">
        <v>214</v>
      </c>
      <c r="Z655" t="s">
        <v>214</v>
      </c>
      <c r="AG655" t="s">
        <v>214</v>
      </c>
      <c r="AO655" t="s">
        <v>214</v>
      </c>
      <c r="AP655" t="s">
        <v>214</v>
      </c>
      <c r="AQ655" t="s">
        <v>214</v>
      </c>
      <c r="AR655" t="s">
        <v>214</v>
      </c>
      <c r="AT655" t="s">
        <v>214</v>
      </c>
      <c r="AU655" t="s">
        <v>214</v>
      </c>
      <c r="AV655" t="s">
        <v>214</v>
      </c>
      <c r="AW655" t="s">
        <v>214</v>
      </c>
      <c r="AX655" t="s">
        <v>214</v>
      </c>
      <c r="AY655" t="s">
        <v>214</v>
      </c>
      <c r="AZ655" t="s">
        <v>214</v>
      </c>
      <c r="BA655" t="s">
        <v>5735</v>
      </c>
      <c r="BB655">
        <v>0</v>
      </c>
    </row>
    <row r="656" spans="1:54" x14ac:dyDescent="0.25">
      <c r="A656">
        <v>326388</v>
      </c>
      <c r="B656" t="s">
        <v>213</v>
      </c>
      <c r="Z656" t="s">
        <v>214</v>
      </c>
      <c r="AG656" t="s">
        <v>214</v>
      </c>
      <c r="AI656" t="s">
        <v>214</v>
      </c>
      <c r="AK656" t="s">
        <v>214</v>
      </c>
      <c r="AP656" t="s">
        <v>214</v>
      </c>
      <c r="AQ656" t="s">
        <v>214</v>
      </c>
      <c r="AR656" t="s">
        <v>214</v>
      </c>
      <c r="AS656" t="s">
        <v>214</v>
      </c>
      <c r="AT656" t="s">
        <v>214</v>
      </c>
      <c r="AU656" t="s">
        <v>214</v>
      </c>
      <c r="AV656" t="s">
        <v>214</v>
      </c>
      <c r="AW656" t="s">
        <v>214</v>
      </c>
      <c r="AX656" t="s">
        <v>214</v>
      </c>
      <c r="AY656" t="s">
        <v>214</v>
      </c>
      <c r="AZ656" t="s">
        <v>214</v>
      </c>
      <c r="BA656" t="s">
        <v>5735</v>
      </c>
      <c r="BB656">
        <v>0</v>
      </c>
    </row>
    <row r="657" spans="1:54" x14ac:dyDescent="0.25">
      <c r="A657">
        <v>326991</v>
      </c>
      <c r="B657" t="s">
        <v>213</v>
      </c>
      <c r="AC657" t="s">
        <v>214</v>
      </c>
      <c r="AG657" t="s">
        <v>214</v>
      </c>
      <c r="AO657" t="s">
        <v>214</v>
      </c>
      <c r="AP657" t="s">
        <v>214</v>
      </c>
      <c r="AQ657" t="s">
        <v>214</v>
      </c>
      <c r="AR657" t="s">
        <v>214</v>
      </c>
      <c r="AT657" t="s">
        <v>214</v>
      </c>
      <c r="AU657" t="s">
        <v>214</v>
      </c>
      <c r="AV657" t="s">
        <v>214</v>
      </c>
      <c r="AW657" t="s">
        <v>214</v>
      </c>
      <c r="AX657" t="s">
        <v>214</v>
      </c>
      <c r="AY657" t="s">
        <v>214</v>
      </c>
      <c r="AZ657" t="s">
        <v>214</v>
      </c>
      <c r="BA657" t="s">
        <v>5735</v>
      </c>
      <c r="BB657">
        <v>0</v>
      </c>
    </row>
    <row r="658" spans="1:54" x14ac:dyDescent="0.25">
      <c r="A658">
        <v>327124</v>
      </c>
      <c r="B658" t="s">
        <v>213</v>
      </c>
      <c r="AE658" t="s">
        <v>214</v>
      </c>
      <c r="AI658" t="s">
        <v>214</v>
      </c>
      <c r="AK658" t="s">
        <v>214</v>
      </c>
      <c r="AM658" t="s">
        <v>214</v>
      </c>
      <c r="AO658" t="s">
        <v>214</v>
      </c>
      <c r="AP658" t="s">
        <v>214</v>
      </c>
      <c r="AQ658" t="s">
        <v>214</v>
      </c>
      <c r="AR658" t="s">
        <v>214</v>
      </c>
      <c r="AS658" t="s">
        <v>214</v>
      </c>
      <c r="AT658" t="s">
        <v>214</v>
      </c>
      <c r="AU658" t="s">
        <v>214</v>
      </c>
      <c r="AV658" t="s">
        <v>214</v>
      </c>
      <c r="AW658" t="s">
        <v>214</v>
      </c>
      <c r="AX658" t="s">
        <v>214</v>
      </c>
      <c r="AY658" t="s">
        <v>214</v>
      </c>
      <c r="AZ658" t="s">
        <v>214</v>
      </c>
      <c r="BA658" t="s">
        <v>5735</v>
      </c>
      <c r="BB658">
        <v>0</v>
      </c>
    </row>
    <row r="659" spans="1:54" x14ac:dyDescent="0.25">
      <c r="A659">
        <v>327457</v>
      </c>
      <c r="B659" t="s">
        <v>213</v>
      </c>
      <c r="AG659" t="s">
        <v>214</v>
      </c>
      <c r="AM659" t="s">
        <v>214</v>
      </c>
      <c r="AP659" t="s">
        <v>214</v>
      </c>
      <c r="AQ659" t="s">
        <v>214</v>
      </c>
      <c r="AR659" t="s">
        <v>214</v>
      </c>
      <c r="AT659" t="s">
        <v>214</v>
      </c>
      <c r="AU659" t="s">
        <v>214</v>
      </c>
      <c r="AV659" t="s">
        <v>214</v>
      </c>
      <c r="AW659" t="s">
        <v>214</v>
      </c>
      <c r="AX659" t="s">
        <v>214</v>
      </c>
      <c r="AY659" t="s">
        <v>214</v>
      </c>
      <c r="AZ659" t="s">
        <v>214</v>
      </c>
      <c r="BA659" t="s">
        <v>5735</v>
      </c>
      <c r="BB659">
        <v>0</v>
      </c>
    </row>
    <row r="660" spans="1:54" x14ac:dyDescent="0.25">
      <c r="A660">
        <v>327844</v>
      </c>
      <c r="B660" t="s">
        <v>213</v>
      </c>
      <c r="N660" t="s">
        <v>214</v>
      </c>
      <c r="AG660" t="s">
        <v>214</v>
      </c>
      <c r="AI660" t="s">
        <v>214</v>
      </c>
      <c r="AK660" t="s">
        <v>214</v>
      </c>
      <c r="AL660" t="s">
        <v>214</v>
      </c>
      <c r="AO660" t="s">
        <v>214</v>
      </c>
      <c r="AP660" t="s">
        <v>214</v>
      </c>
      <c r="AQ660" t="s">
        <v>214</v>
      </c>
      <c r="AR660" t="s">
        <v>214</v>
      </c>
      <c r="AS660" t="s">
        <v>214</v>
      </c>
      <c r="AT660" t="s">
        <v>214</v>
      </c>
      <c r="AU660" t="s">
        <v>214</v>
      </c>
      <c r="AV660" t="s">
        <v>214</v>
      </c>
      <c r="AW660" t="s">
        <v>214</v>
      </c>
      <c r="AX660" t="s">
        <v>214</v>
      </c>
      <c r="AY660" t="s">
        <v>214</v>
      </c>
      <c r="AZ660" t="s">
        <v>214</v>
      </c>
      <c r="BA660" t="s">
        <v>5735</v>
      </c>
      <c r="BB660">
        <v>0</v>
      </c>
    </row>
    <row r="661" spans="1:54" x14ac:dyDescent="0.25">
      <c r="A661">
        <v>328371</v>
      </c>
      <c r="B661" t="s">
        <v>213</v>
      </c>
      <c r="V661" t="s">
        <v>214</v>
      </c>
      <c r="AA661" t="s">
        <v>214</v>
      </c>
      <c r="AM661" t="s">
        <v>214</v>
      </c>
      <c r="AP661" t="s">
        <v>214</v>
      </c>
      <c r="AQ661" t="s">
        <v>214</v>
      </c>
      <c r="AR661" t="s">
        <v>214</v>
      </c>
      <c r="AS661" t="s">
        <v>214</v>
      </c>
      <c r="AT661" t="s">
        <v>214</v>
      </c>
      <c r="AU661" t="s">
        <v>214</v>
      </c>
      <c r="AV661" t="s">
        <v>214</v>
      </c>
      <c r="AW661" t="s">
        <v>214</v>
      </c>
      <c r="AX661" t="s">
        <v>214</v>
      </c>
      <c r="AY661" t="s">
        <v>214</v>
      </c>
      <c r="AZ661" t="s">
        <v>214</v>
      </c>
      <c r="BA661" t="s">
        <v>5735</v>
      </c>
      <c r="BB661">
        <v>0</v>
      </c>
    </row>
    <row r="662" spans="1:54" x14ac:dyDescent="0.25">
      <c r="A662">
        <v>328496</v>
      </c>
      <c r="B662" t="s">
        <v>213</v>
      </c>
      <c r="W662" t="s">
        <v>214</v>
      </c>
      <c r="AC662" t="s">
        <v>214</v>
      </c>
      <c r="AF662" t="s">
        <v>214</v>
      </c>
      <c r="AG662" t="s">
        <v>214</v>
      </c>
      <c r="AI662" t="s">
        <v>214</v>
      </c>
      <c r="AK662" t="s">
        <v>214</v>
      </c>
      <c r="AP662" t="s">
        <v>214</v>
      </c>
      <c r="AQ662" t="s">
        <v>214</v>
      </c>
      <c r="AR662" t="s">
        <v>214</v>
      </c>
      <c r="AT662" t="s">
        <v>214</v>
      </c>
      <c r="AU662" t="s">
        <v>214</v>
      </c>
      <c r="AV662" t="s">
        <v>214</v>
      </c>
      <c r="AW662" t="s">
        <v>214</v>
      </c>
      <c r="AX662" t="s">
        <v>214</v>
      </c>
      <c r="AY662" t="s">
        <v>214</v>
      </c>
      <c r="AZ662" t="s">
        <v>214</v>
      </c>
      <c r="BA662" t="s">
        <v>5735</v>
      </c>
      <c r="BB662">
        <v>0</v>
      </c>
    </row>
    <row r="663" spans="1:54" x14ac:dyDescent="0.25">
      <c r="A663">
        <v>329643</v>
      </c>
      <c r="B663" t="s">
        <v>213</v>
      </c>
      <c r="AC663" t="s">
        <v>214</v>
      </c>
      <c r="AG663" t="s">
        <v>214</v>
      </c>
      <c r="AI663" t="s">
        <v>214</v>
      </c>
      <c r="AK663" t="s">
        <v>214</v>
      </c>
      <c r="AM663" t="s">
        <v>214</v>
      </c>
      <c r="AO663" t="s">
        <v>214</v>
      </c>
      <c r="AP663" t="s">
        <v>214</v>
      </c>
      <c r="AQ663" t="s">
        <v>214</v>
      </c>
      <c r="AR663" t="s">
        <v>214</v>
      </c>
      <c r="AS663" t="s">
        <v>214</v>
      </c>
      <c r="AT663" t="s">
        <v>214</v>
      </c>
      <c r="AU663" t="s">
        <v>214</v>
      </c>
      <c r="AV663" t="s">
        <v>214</v>
      </c>
      <c r="AW663" t="s">
        <v>214</v>
      </c>
      <c r="AX663" t="s">
        <v>214</v>
      </c>
      <c r="AY663" t="s">
        <v>214</v>
      </c>
      <c r="AZ663" t="s">
        <v>214</v>
      </c>
      <c r="BA663" t="s">
        <v>5735</v>
      </c>
      <c r="BB663">
        <v>0</v>
      </c>
    </row>
    <row r="664" spans="1:54" x14ac:dyDescent="0.25">
      <c r="A664">
        <v>329693</v>
      </c>
      <c r="B664" t="s">
        <v>213</v>
      </c>
      <c r="Z664" t="s">
        <v>214</v>
      </c>
      <c r="AE664" t="s">
        <v>214</v>
      </c>
      <c r="AJ664" t="s">
        <v>214</v>
      </c>
      <c r="AK664" t="s">
        <v>214</v>
      </c>
      <c r="AP664" t="s">
        <v>214</v>
      </c>
      <c r="AQ664" t="s">
        <v>214</v>
      </c>
      <c r="AR664" t="s">
        <v>214</v>
      </c>
      <c r="AT664" t="s">
        <v>214</v>
      </c>
      <c r="AU664" t="s">
        <v>214</v>
      </c>
      <c r="AV664" t="s">
        <v>214</v>
      </c>
      <c r="AW664" t="s">
        <v>214</v>
      </c>
      <c r="AX664" t="s">
        <v>214</v>
      </c>
      <c r="AY664" t="s">
        <v>214</v>
      </c>
      <c r="AZ664" t="s">
        <v>214</v>
      </c>
      <c r="BA664" t="s">
        <v>5735</v>
      </c>
      <c r="BB664">
        <v>0</v>
      </c>
    </row>
    <row r="665" spans="1:54" x14ac:dyDescent="0.25">
      <c r="A665">
        <v>330287</v>
      </c>
      <c r="B665" t="s">
        <v>213</v>
      </c>
      <c r="W665" t="s">
        <v>214</v>
      </c>
      <c r="X665" t="s">
        <v>214</v>
      </c>
      <c r="AE665" t="s">
        <v>214</v>
      </c>
      <c r="AI665" t="s">
        <v>214</v>
      </c>
      <c r="AK665" t="s">
        <v>214</v>
      </c>
      <c r="AM665" t="s">
        <v>214</v>
      </c>
      <c r="AO665" t="s">
        <v>214</v>
      </c>
      <c r="AP665" t="s">
        <v>214</v>
      </c>
      <c r="AQ665" t="s">
        <v>214</v>
      </c>
      <c r="AR665" t="s">
        <v>214</v>
      </c>
      <c r="AS665" t="s">
        <v>214</v>
      </c>
      <c r="AT665" t="s">
        <v>214</v>
      </c>
      <c r="AU665" t="s">
        <v>214</v>
      </c>
      <c r="AV665" t="s">
        <v>214</v>
      </c>
      <c r="AW665" t="s">
        <v>214</v>
      </c>
      <c r="AX665" t="s">
        <v>214</v>
      </c>
      <c r="AY665" t="s">
        <v>214</v>
      </c>
      <c r="AZ665" t="s">
        <v>214</v>
      </c>
      <c r="BA665" t="s">
        <v>5735</v>
      </c>
      <c r="BB665">
        <v>0</v>
      </c>
    </row>
    <row r="666" spans="1:54" x14ac:dyDescent="0.25">
      <c r="A666">
        <v>330518</v>
      </c>
      <c r="B666" t="s">
        <v>213</v>
      </c>
      <c r="AU666" t="s">
        <v>214</v>
      </c>
      <c r="AV666" t="s">
        <v>214</v>
      </c>
      <c r="AW666" t="s">
        <v>214</v>
      </c>
      <c r="AX666" t="s">
        <v>214</v>
      </c>
      <c r="AY666" t="s">
        <v>214</v>
      </c>
      <c r="AZ666" t="s">
        <v>214</v>
      </c>
      <c r="BA666" t="s">
        <v>5735</v>
      </c>
      <c r="BB666">
        <v>0</v>
      </c>
    </row>
    <row r="667" spans="1:54" x14ac:dyDescent="0.25">
      <c r="A667">
        <v>330808</v>
      </c>
      <c r="B667" t="s">
        <v>213</v>
      </c>
      <c r="AU667" t="s">
        <v>214</v>
      </c>
      <c r="AV667" t="s">
        <v>214</v>
      </c>
      <c r="AW667" t="s">
        <v>214</v>
      </c>
      <c r="AX667" t="s">
        <v>214</v>
      </c>
      <c r="AY667" t="s">
        <v>214</v>
      </c>
      <c r="AZ667" t="s">
        <v>214</v>
      </c>
      <c r="BA667" t="s">
        <v>5735</v>
      </c>
      <c r="BB667">
        <v>0</v>
      </c>
    </row>
    <row r="668" spans="1:54" x14ac:dyDescent="0.25">
      <c r="A668">
        <v>330960</v>
      </c>
      <c r="B668" t="s">
        <v>213</v>
      </c>
      <c r="Q668" t="s">
        <v>214</v>
      </c>
      <c r="W668" t="s">
        <v>214</v>
      </c>
      <c r="AI668" t="s">
        <v>214</v>
      </c>
      <c r="AK668" t="s">
        <v>214</v>
      </c>
      <c r="AL668" t="s">
        <v>214</v>
      </c>
      <c r="AM668" t="s">
        <v>214</v>
      </c>
      <c r="AO668" t="s">
        <v>214</v>
      </c>
      <c r="AP668" t="s">
        <v>214</v>
      </c>
      <c r="AQ668" t="s">
        <v>214</v>
      </c>
      <c r="AR668" t="s">
        <v>214</v>
      </c>
      <c r="AS668" t="s">
        <v>214</v>
      </c>
      <c r="AT668" t="s">
        <v>214</v>
      </c>
      <c r="AU668" t="s">
        <v>214</v>
      </c>
      <c r="AV668" t="s">
        <v>214</v>
      </c>
      <c r="AW668" t="s">
        <v>214</v>
      </c>
      <c r="AX668" t="s">
        <v>214</v>
      </c>
      <c r="AY668" t="s">
        <v>214</v>
      </c>
      <c r="AZ668" t="s">
        <v>214</v>
      </c>
      <c r="BA668" t="s">
        <v>5735</v>
      </c>
      <c r="BB668">
        <v>0</v>
      </c>
    </row>
    <row r="669" spans="1:54" x14ac:dyDescent="0.25">
      <c r="A669">
        <v>331650</v>
      </c>
      <c r="B669" t="s">
        <v>213</v>
      </c>
      <c r="Z669" t="s">
        <v>214</v>
      </c>
      <c r="AF669" t="s">
        <v>214</v>
      </c>
      <c r="AG669" t="s">
        <v>214</v>
      </c>
      <c r="AJ669" t="s">
        <v>214</v>
      </c>
      <c r="AO669" t="s">
        <v>214</v>
      </c>
      <c r="AP669" t="s">
        <v>214</v>
      </c>
      <c r="AQ669" t="s">
        <v>214</v>
      </c>
      <c r="AR669" t="s">
        <v>214</v>
      </c>
      <c r="AS669" t="s">
        <v>214</v>
      </c>
      <c r="AT669" t="s">
        <v>214</v>
      </c>
      <c r="AU669" t="s">
        <v>214</v>
      </c>
      <c r="AV669" t="s">
        <v>214</v>
      </c>
      <c r="AW669" t="s">
        <v>214</v>
      </c>
      <c r="AX669" t="s">
        <v>214</v>
      </c>
      <c r="AY669" t="s">
        <v>214</v>
      </c>
      <c r="AZ669" t="s">
        <v>214</v>
      </c>
      <c r="BA669" t="s">
        <v>5735</v>
      </c>
      <c r="BB669">
        <v>0</v>
      </c>
    </row>
    <row r="670" spans="1:54" x14ac:dyDescent="0.25">
      <c r="A670">
        <v>332048</v>
      </c>
      <c r="B670" t="s">
        <v>213</v>
      </c>
      <c r="AR670" t="s">
        <v>214</v>
      </c>
      <c r="AU670" t="s">
        <v>214</v>
      </c>
      <c r="AV670" t="s">
        <v>214</v>
      </c>
      <c r="AW670" t="s">
        <v>214</v>
      </c>
      <c r="AX670" t="s">
        <v>214</v>
      </c>
      <c r="AY670" t="s">
        <v>214</v>
      </c>
      <c r="AZ670" t="s">
        <v>214</v>
      </c>
      <c r="BA670" t="s">
        <v>5735</v>
      </c>
      <c r="BB670">
        <v>0</v>
      </c>
    </row>
    <row r="671" spans="1:54" x14ac:dyDescent="0.25">
      <c r="A671">
        <v>333307</v>
      </c>
      <c r="B671" t="s">
        <v>213</v>
      </c>
      <c r="AD671" t="s">
        <v>214</v>
      </c>
      <c r="AG671" t="s">
        <v>214</v>
      </c>
      <c r="AH671" t="s">
        <v>214</v>
      </c>
      <c r="AP671" t="s">
        <v>214</v>
      </c>
      <c r="AQ671" t="s">
        <v>214</v>
      </c>
      <c r="AR671" t="s">
        <v>214</v>
      </c>
      <c r="AT671" t="s">
        <v>214</v>
      </c>
      <c r="AU671" t="s">
        <v>214</v>
      </c>
      <c r="AV671" t="s">
        <v>214</v>
      </c>
      <c r="AW671" t="s">
        <v>214</v>
      </c>
      <c r="AX671" t="s">
        <v>214</v>
      </c>
      <c r="AY671" t="s">
        <v>214</v>
      </c>
      <c r="AZ671" t="s">
        <v>214</v>
      </c>
      <c r="BA671" t="s">
        <v>5735</v>
      </c>
      <c r="BB671">
        <v>0</v>
      </c>
    </row>
    <row r="672" spans="1:54" x14ac:dyDescent="0.25">
      <c r="A672">
        <v>333409</v>
      </c>
      <c r="B672" t="s">
        <v>213</v>
      </c>
      <c r="Y672" t="s">
        <v>214</v>
      </c>
      <c r="AG672" t="s">
        <v>214</v>
      </c>
      <c r="AJ672" t="s">
        <v>214</v>
      </c>
      <c r="AO672" t="s">
        <v>214</v>
      </c>
      <c r="AP672" t="s">
        <v>214</v>
      </c>
      <c r="AQ672" t="s">
        <v>214</v>
      </c>
      <c r="AR672" t="s">
        <v>214</v>
      </c>
      <c r="AT672" t="s">
        <v>214</v>
      </c>
      <c r="AU672" t="s">
        <v>214</v>
      </c>
      <c r="AV672" t="s">
        <v>214</v>
      </c>
      <c r="AW672" t="s">
        <v>214</v>
      </c>
      <c r="AX672" t="s">
        <v>214</v>
      </c>
      <c r="AY672" t="s">
        <v>214</v>
      </c>
      <c r="AZ672" t="s">
        <v>214</v>
      </c>
      <c r="BA672" t="s">
        <v>5735</v>
      </c>
      <c r="BB672">
        <v>0</v>
      </c>
    </row>
    <row r="673" spans="1:54" x14ac:dyDescent="0.25">
      <c r="A673">
        <v>333490</v>
      </c>
      <c r="B673" t="s">
        <v>213</v>
      </c>
      <c r="W673" t="s">
        <v>214</v>
      </c>
      <c r="AC673" t="s">
        <v>214</v>
      </c>
      <c r="AE673" t="s">
        <v>214</v>
      </c>
      <c r="AH673" t="s">
        <v>214</v>
      </c>
      <c r="AI673" t="s">
        <v>214</v>
      </c>
      <c r="AO673" t="s">
        <v>214</v>
      </c>
      <c r="AP673" t="s">
        <v>214</v>
      </c>
      <c r="AQ673" t="s">
        <v>214</v>
      </c>
      <c r="AR673" t="s">
        <v>214</v>
      </c>
      <c r="AS673" t="s">
        <v>214</v>
      </c>
      <c r="AT673" t="s">
        <v>214</v>
      </c>
      <c r="AU673" t="s">
        <v>214</v>
      </c>
      <c r="AV673" t="s">
        <v>214</v>
      </c>
      <c r="AW673" t="s">
        <v>214</v>
      </c>
      <c r="AX673" t="s">
        <v>214</v>
      </c>
      <c r="AY673" t="s">
        <v>214</v>
      </c>
      <c r="AZ673" t="s">
        <v>214</v>
      </c>
      <c r="BA673" t="s">
        <v>5735</v>
      </c>
      <c r="BB673">
        <v>0</v>
      </c>
    </row>
    <row r="674" spans="1:54" x14ac:dyDescent="0.25">
      <c r="A674">
        <v>333613</v>
      </c>
      <c r="B674" t="s">
        <v>213</v>
      </c>
      <c r="Z674" t="s">
        <v>214</v>
      </c>
      <c r="AG674" t="s">
        <v>214</v>
      </c>
      <c r="AP674" t="s">
        <v>214</v>
      </c>
      <c r="AQ674" t="s">
        <v>214</v>
      </c>
      <c r="AT674" t="s">
        <v>214</v>
      </c>
      <c r="AU674" t="s">
        <v>214</v>
      </c>
      <c r="AV674" t="s">
        <v>214</v>
      </c>
      <c r="AW674" t="s">
        <v>214</v>
      </c>
      <c r="AX674" t="s">
        <v>214</v>
      </c>
      <c r="AY674" t="s">
        <v>214</v>
      </c>
      <c r="AZ674" t="s">
        <v>214</v>
      </c>
      <c r="BA674" t="s">
        <v>5735</v>
      </c>
      <c r="BB674">
        <v>0</v>
      </c>
    </row>
    <row r="675" spans="1:54" x14ac:dyDescent="0.25">
      <c r="A675">
        <v>337272</v>
      </c>
      <c r="B675" t="s">
        <v>213</v>
      </c>
      <c r="V675" t="s">
        <v>214</v>
      </c>
      <c r="AF675" t="s">
        <v>214</v>
      </c>
      <c r="AH675" t="s">
        <v>214</v>
      </c>
      <c r="AL675" t="s">
        <v>214</v>
      </c>
      <c r="AM675" t="s">
        <v>214</v>
      </c>
      <c r="AO675" t="s">
        <v>214</v>
      </c>
      <c r="AP675" t="s">
        <v>214</v>
      </c>
      <c r="AQ675" t="s">
        <v>214</v>
      </c>
      <c r="AR675" t="s">
        <v>214</v>
      </c>
      <c r="AS675" t="s">
        <v>214</v>
      </c>
      <c r="AT675" t="s">
        <v>214</v>
      </c>
      <c r="AU675" t="s">
        <v>214</v>
      </c>
      <c r="AV675" t="s">
        <v>214</v>
      </c>
      <c r="AW675" t="s">
        <v>214</v>
      </c>
      <c r="AX675" t="s">
        <v>214</v>
      </c>
      <c r="AY675" t="s">
        <v>214</v>
      </c>
      <c r="AZ675" t="s">
        <v>214</v>
      </c>
      <c r="BA675" t="s">
        <v>5735</v>
      </c>
      <c r="BB675">
        <v>0</v>
      </c>
    </row>
    <row r="676" spans="1:54" x14ac:dyDescent="0.25">
      <c r="A676">
        <v>316951</v>
      </c>
      <c r="B676" t="s">
        <v>213</v>
      </c>
      <c r="AG676" t="s">
        <v>214</v>
      </c>
      <c r="AN676" t="s">
        <v>214</v>
      </c>
      <c r="AQ676" t="s">
        <v>214</v>
      </c>
      <c r="AV676" t="s">
        <v>214</v>
      </c>
      <c r="BA676" t="s">
        <v>5735</v>
      </c>
      <c r="BB676">
        <v>0</v>
      </c>
    </row>
    <row r="677" spans="1:54" x14ac:dyDescent="0.25">
      <c r="A677">
        <v>301200</v>
      </c>
      <c r="B677" t="s">
        <v>213</v>
      </c>
      <c r="AY677" t="s">
        <v>214</v>
      </c>
      <c r="BA677" t="s">
        <v>5735</v>
      </c>
      <c r="BB677">
        <v>0</v>
      </c>
    </row>
    <row r="678" spans="1:54" x14ac:dyDescent="0.25">
      <c r="A678">
        <v>301807</v>
      </c>
      <c r="B678" t="s">
        <v>213</v>
      </c>
      <c r="AP678" t="s">
        <v>214</v>
      </c>
      <c r="AQ678" t="s">
        <v>214</v>
      </c>
      <c r="AR678" t="s">
        <v>214</v>
      </c>
      <c r="BA678" t="s">
        <v>5735</v>
      </c>
      <c r="BB678">
        <v>0</v>
      </c>
    </row>
    <row r="679" spans="1:54" x14ac:dyDescent="0.25">
      <c r="A679">
        <v>302256</v>
      </c>
      <c r="B679" t="s">
        <v>213</v>
      </c>
      <c r="S679" t="s">
        <v>214</v>
      </c>
      <c r="BA679" t="s">
        <v>5735</v>
      </c>
      <c r="BB679">
        <v>0</v>
      </c>
    </row>
    <row r="680" spans="1:54" x14ac:dyDescent="0.25">
      <c r="A680">
        <v>302489</v>
      </c>
      <c r="B680" t="s">
        <v>213</v>
      </c>
      <c r="AQ680" t="s">
        <v>214</v>
      </c>
      <c r="BA680" t="s">
        <v>5735</v>
      </c>
      <c r="BB680">
        <v>0</v>
      </c>
    </row>
    <row r="681" spans="1:54" x14ac:dyDescent="0.25">
      <c r="A681">
        <v>303654</v>
      </c>
      <c r="B681" t="s">
        <v>213</v>
      </c>
      <c r="AO681" t="s">
        <v>214</v>
      </c>
      <c r="AP681" t="s">
        <v>214</v>
      </c>
      <c r="AS681" t="s">
        <v>214</v>
      </c>
      <c r="AT681" t="s">
        <v>214</v>
      </c>
      <c r="AU681" t="s">
        <v>214</v>
      </c>
      <c r="AV681" t="s">
        <v>214</v>
      </c>
      <c r="BA681" t="s">
        <v>5735</v>
      </c>
      <c r="BB681">
        <v>0</v>
      </c>
    </row>
    <row r="682" spans="1:54" x14ac:dyDescent="0.25">
      <c r="A682">
        <v>310970</v>
      </c>
      <c r="B682" t="s">
        <v>213</v>
      </c>
      <c r="AQ682" t="s">
        <v>214</v>
      </c>
      <c r="BA682" t="s">
        <v>5735</v>
      </c>
      <c r="BB682">
        <v>0</v>
      </c>
    </row>
    <row r="683" spans="1:54" x14ac:dyDescent="0.25">
      <c r="A683">
        <v>312640</v>
      </c>
      <c r="B683" t="s">
        <v>213</v>
      </c>
      <c r="AQ683" t="s">
        <v>214</v>
      </c>
      <c r="AY683" t="s">
        <v>214</v>
      </c>
      <c r="BA683" t="s">
        <v>5735</v>
      </c>
      <c r="BB683">
        <v>0</v>
      </c>
    </row>
    <row r="684" spans="1:54" x14ac:dyDescent="0.25">
      <c r="A684">
        <v>315431</v>
      </c>
      <c r="B684" t="s">
        <v>213</v>
      </c>
      <c r="AP684" t="s">
        <v>214</v>
      </c>
      <c r="BA684" t="s">
        <v>5735</v>
      </c>
      <c r="BB684">
        <v>0</v>
      </c>
    </row>
    <row r="685" spans="1:54" x14ac:dyDescent="0.25">
      <c r="A685">
        <v>315738</v>
      </c>
      <c r="B685" t="s">
        <v>213</v>
      </c>
      <c r="AQ685" t="s">
        <v>214</v>
      </c>
      <c r="BA685" t="s">
        <v>5735</v>
      </c>
      <c r="BB685">
        <v>0</v>
      </c>
    </row>
    <row r="686" spans="1:54" x14ac:dyDescent="0.25">
      <c r="A686">
        <v>319008</v>
      </c>
      <c r="B686" t="s">
        <v>213</v>
      </c>
      <c r="AG686" t="s">
        <v>214</v>
      </c>
      <c r="AH686" t="s">
        <v>214</v>
      </c>
      <c r="AP686" t="s">
        <v>214</v>
      </c>
      <c r="AQ686" t="s">
        <v>214</v>
      </c>
      <c r="AW686" t="s">
        <v>214</v>
      </c>
      <c r="AY686" t="s">
        <v>214</v>
      </c>
      <c r="BA686" t="s">
        <v>5735</v>
      </c>
      <c r="BB686">
        <v>0</v>
      </c>
    </row>
    <row r="687" spans="1:54" x14ac:dyDescent="0.25">
      <c r="A687">
        <v>320017</v>
      </c>
      <c r="B687" t="s">
        <v>213</v>
      </c>
      <c r="AA687" t="s">
        <v>214</v>
      </c>
      <c r="AP687" t="s">
        <v>214</v>
      </c>
      <c r="AQ687" t="s">
        <v>214</v>
      </c>
      <c r="AW687" t="s">
        <v>214</v>
      </c>
      <c r="BA687" t="s">
        <v>5735</v>
      </c>
      <c r="BB687">
        <v>0</v>
      </c>
    </row>
    <row r="688" spans="1:54" x14ac:dyDescent="0.25">
      <c r="A688">
        <v>322628</v>
      </c>
      <c r="B688" t="s">
        <v>213</v>
      </c>
      <c r="AG688" t="s">
        <v>214</v>
      </c>
      <c r="AJ688" t="s">
        <v>214</v>
      </c>
      <c r="AW688" t="s">
        <v>214</v>
      </c>
      <c r="BA688" t="s">
        <v>5735</v>
      </c>
      <c r="BB688">
        <v>0</v>
      </c>
    </row>
    <row r="689" spans="1:54" x14ac:dyDescent="0.25">
      <c r="A689">
        <v>322791</v>
      </c>
      <c r="B689" t="s">
        <v>213</v>
      </c>
      <c r="AG689" t="s">
        <v>214</v>
      </c>
      <c r="AK689" t="s">
        <v>214</v>
      </c>
      <c r="AP689" t="s">
        <v>214</v>
      </c>
      <c r="AQ689" t="s">
        <v>214</v>
      </c>
      <c r="BA689" t="s">
        <v>5735</v>
      </c>
      <c r="BB689">
        <v>0</v>
      </c>
    </row>
    <row r="690" spans="1:54" x14ac:dyDescent="0.25">
      <c r="A690">
        <v>323302</v>
      </c>
      <c r="B690" t="s">
        <v>213</v>
      </c>
      <c r="AP690" t="s">
        <v>214</v>
      </c>
      <c r="AV690" t="s">
        <v>214</v>
      </c>
      <c r="BA690" t="s">
        <v>5735</v>
      </c>
      <c r="BB690">
        <v>0</v>
      </c>
    </row>
    <row r="691" spans="1:54" x14ac:dyDescent="0.25">
      <c r="A691">
        <v>323577</v>
      </c>
      <c r="B691" t="s">
        <v>213</v>
      </c>
      <c r="AJ691" t="s">
        <v>214</v>
      </c>
      <c r="AQ691" t="s">
        <v>214</v>
      </c>
      <c r="BA691" t="s">
        <v>5735</v>
      </c>
      <c r="BB691">
        <v>0</v>
      </c>
    </row>
    <row r="692" spans="1:54" x14ac:dyDescent="0.25">
      <c r="A692">
        <v>323669</v>
      </c>
      <c r="B692" t="s">
        <v>213</v>
      </c>
      <c r="AP692" t="s">
        <v>214</v>
      </c>
      <c r="AQ692" t="s">
        <v>214</v>
      </c>
      <c r="BA692" t="s">
        <v>5735</v>
      </c>
      <c r="BB692">
        <v>0</v>
      </c>
    </row>
    <row r="693" spans="1:54" x14ac:dyDescent="0.25">
      <c r="A693">
        <v>324109</v>
      </c>
      <c r="B693" t="s">
        <v>213</v>
      </c>
      <c r="AC693" t="s">
        <v>214</v>
      </c>
      <c r="AP693" t="s">
        <v>214</v>
      </c>
      <c r="AQ693" t="s">
        <v>214</v>
      </c>
      <c r="BA693" t="s">
        <v>5735</v>
      </c>
      <c r="BB693">
        <v>0</v>
      </c>
    </row>
    <row r="694" spans="1:54" x14ac:dyDescent="0.25">
      <c r="A694">
        <v>324926</v>
      </c>
      <c r="B694" t="s">
        <v>213</v>
      </c>
      <c r="AG694" t="s">
        <v>214</v>
      </c>
      <c r="BA694" t="s">
        <v>5735</v>
      </c>
      <c r="BB694">
        <v>0</v>
      </c>
    </row>
    <row r="695" spans="1:54" x14ac:dyDescent="0.25">
      <c r="A695">
        <v>326655</v>
      </c>
      <c r="B695" t="s">
        <v>213</v>
      </c>
      <c r="W695" t="s">
        <v>214</v>
      </c>
      <c r="AH695" t="s">
        <v>214</v>
      </c>
      <c r="AK695" t="s">
        <v>214</v>
      </c>
      <c r="AM695" t="s">
        <v>214</v>
      </c>
      <c r="AP695" t="s">
        <v>214</v>
      </c>
      <c r="AT695" t="s">
        <v>214</v>
      </c>
      <c r="AU695" t="s">
        <v>214</v>
      </c>
      <c r="AW695" t="s">
        <v>214</v>
      </c>
      <c r="AX695" t="s">
        <v>214</v>
      </c>
      <c r="AY695" t="s">
        <v>214</v>
      </c>
      <c r="BA695" t="s">
        <v>5735</v>
      </c>
      <c r="BB695">
        <v>0</v>
      </c>
    </row>
    <row r="696" spans="1:54" x14ac:dyDescent="0.25">
      <c r="A696">
        <v>327509</v>
      </c>
      <c r="B696" t="s">
        <v>213</v>
      </c>
      <c r="AQ696" t="s">
        <v>214</v>
      </c>
      <c r="BA696" t="s">
        <v>5735</v>
      </c>
      <c r="BB696">
        <v>0</v>
      </c>
    </row>
    <row r="697" spans="1:54" x14ac:dyDescent="0.25">
      <c r="A697">
        <v>327748</v>
      </c>
      <c r="B697" t="s">
        <v>213</v>
      </c>
      <c r="AY697" t="s">
        <v>214</v>
      </c>
      <c r="BA697" t="s">
        <v>5735</v>
      </c>
      <c r="BB697">
        <v>0</v>
      </c>
    </row>
    <row r="698" spans="1:54" x14ac:dyDescent="0.25">
      <c r="A698">
        <v>331182</v>
      </c>
      <c r="B698" t="s">
        <v>213</v>
      </c>
      <c r="AM698" t="s">
        <v>214</v>
      </c>
      <c r="AW698" t="s">
        <v>214</v>
      </c>
      <c r="BA698" t="s">
        <v>5735</v>
      </c>
      <c r="BB698">
        <v>0</v>
      </c>
    </row>
    <row r="699" spans="1:54" x14ac:dyDescent="0.25">
      <c r="A699">
        <v>333699</v>
      </c>
      <c r="B699" t="s">
        <v>213</v>
      </c>
      <c r="AJ699" t="s">
        <v>214</v>
      </c>
      <c r="AP699" t="s">
        <v>214</v>
      </c>
      <c r="AQ699" t="s">
        <v>214</v>
      </c>
      <c r="AV699" t="s">
        <v>214</v>
      </c>
      <c r="AX699" t="s">
        <v>214</v>
      </c>
      <c r="BA699" t="s">
        <v>5735</v>
      </c>
      <c r="BB699">
        <v>0</v>
      </c>
    </row>
    <row r="700" spans="1:54" x14ac:dyDescent="0.25">
      <c r="A700">
        <v>316003</v>
      </c>
      <c r="B700" t="s">
        <v>213</v>
      </c>
      <c r="AQ700" t="s">
        <v>214</v>
      </c>
      <c r="BA700" t="s">
        <v>5735</v>
      </c>
      <c r="BB700">
        <v>0</v>
      </c>
    </row>
    <row r="701" spans="1:54" x14ac:dyDescent="0.25">
      <c r="A701">
        <v>320521</v>
      </c>
      <c r="B701" t="s">
        <v>213</v>
      </c>
      <c r="AA701" t="s">
        <v>214</v>
      </c>
      <c r="AB701" t="s">
        <v>214</v>
      </c>
      <c r="AG701" t="s">
        <v>214</v>
      </c>
      <c r="AL701" t="s">
        <v>214</v>
      </c>
      <c r="AM701" t="s">
        <v>214</v>
      </c>
      <c r="AN701" t="s">
        <v>214</v>
      </c>
      <c r="AP701" t="s">
        <v>214</v>
      </c>
      <c r="AQ701" t="s">
        <v>214</v>
      </c>
      <c r="AR701" t="s">
        <v>214</v>
      </c>
      <c r="AS701" t="s">
        <v>214</v>
      </c>
      <c r="AT701" t="s">
        <v>214</v>
      </c>
      <c r="AU701" t="s">
        <v>214</v>
      </c>
      <c r="AV701" t="s">
        <v>214</v>
      </c>
      <c r="AW701" t="s">
        <v>214</v>
      </c>
      <c r="AX701" t="s">
        <v>214</v>
      </c>
      <c r="AY701" t="s">
        <v>214</v>
      </c>
      <c r="AZ701" t="s">
        <v>214</v>
      </c>
      <c r="BA701" t="s">
        <v>5733</v>
      </c>
      <c r="BB701">
        <v>0</v>
      </c>
    </row>
    <row r="702" spans="1:54" x14ac:dyDescent="0.25">
      <c r="A702">
        <v>308000</v>
      </c>
      <c r="B702" t="s">
        <v>213</v>
      </c>
      <c r="AH702" t="s">
        <v>214</v>
      </c>
      <c r="AJ702" t="s">
        <v>214</v>
      </c>
      <c r="AK702" t="s">
        <v>214</v>
      </c>
      <c r="AN702" t="s">
        <v>214</v>
      </c>
      <c r="AP702" t="s">
        <v>214</v>
      </c>
      <c r="AQ702" t="s">
        <v>214</v>
      </c>
      <c r="AS702" t="s">
        <v>214</v>
      </c>
      <c r="AU702" t="s">
        <v>214</v>
      </c>
      <c r="AV702" t="s">
        <v>214</v>
      </c>
      <c r="AX702" t="s">
        <v>214</v>
      </c>
      <c r="AY702" t="s">
        <v>214</v>
      </c>
      <c r="AZ702" t="s">
        <v>214</v>
      </c>
      <c r="BA702" t="s">
        <v>5733</v>
      </c>
      <c r="BB702">
        <v>0</v>
      </c>
    </row>
    <row r="703" spans="1:54" x14ac:dyDescent="0.25">
      <c r="A703">
        <v>321160</v>
      </c>
      <c r="B703" t="s">
        <v>213</v>
      </c>
      <c r="W703" t="s">
        <v>214</v>
      </c>
      <c r="AG703" t="s">
        <v>214</v>
      </c>
      <c r="AN703" t="s">
        <v>214</v>
      </c>
      <c r="AO703" t="s">
        <v>214</v>
      </c>
      <c r="AP703" t="s">
        <v>214</v>
      </c>
      <c r="AQ703" t="s">
        <v>214</v>
      </c>
      <c r="AR703" t="s">
        <v>214</v>
      </c>
      <c r="AT703" t="s">
        <v>214</v>
      </c>
      <c r="AU703" t="s">
        <v>214</v>
      </c>
      <c r="AV703" t="s">
        <v>214</v>
      </c>
      <c r="AW703" t="s">
        <v>214</v>
      </c>
      <c r="AX703" t="s">
        <v>214</v>
      </c>
      <c r="AY703" t="s">
        <v>214</v>
      </c>
      <c r="AZ703" t="s">
        <v>214</v>
      </c>
      <c r="BA703" t="s">
        <v>5733</v>
      </c>
      <c r="BB703">
        <v>0</v>
      </c>
    </row>
    <row r="704" spans="1:54" x14ac:dyDescent="0.25">
      <c r="A704">
        <v>307444</v>
      </c>
      <c r="B704" t="s">
        <v>213</v>
      </c>
      <c r="Z704" t="s">
        <v>214</v>
      </c>
      <c r="AG704" t="s">
        <v>214</v>
      </c>
      <c r="AH704" t="s">
        <v>214</v>
      </c>
      <c r="AM704" t="s">
        <v>214</v>
      </c>
      <c r="AN704" t="s">
        <v>214</v>
      </c>
      <c r="AO704" t="s">
        <v>214</v>
      </c>
      <c r="AP704" t="s">
        <v>214</v>
      </c>
      <c r="AQ704" t="s">
        <v>214</v>
      </c>
      <c r="AR704" t="s">
        <v>214</v>
      </c>
      <c r="AS704" t="s">
        <v>214</v>
      </c>
      <c r="AT704" t="s">
        <v>214</v>
      </c>
      <c r="AU704" t="s">
        <v>214</v>
      </c>
      <c r="AV704" t="s">
        <v>214</v>
      </c>
      <c r="AW704" t="s">
        <v>214</v>
      </c>
      <c r="AX704" t="s">
        <v>214</v>
      </c>
      <c r="AY704" t="s">
        <v>214</v>
      </c>
      <c r="AZ704" t="s">
        <v>214</v>
      </c>
      <c r="BA704" t="s">
        <v>5733</v>
      </c>
      <c r="BB704">
        <v>0</v>
      </c>
    </row>
    <row r="705" spans="1:54" x14ac:dyDescent="0.25">
      <c r="A705">
        <v>301367</v>
      </c>
      <c r="B705" t="s">
        <v>213</v>
      </c>
      <c r="R705" t="s">
        <v>214</v>
      </c>
      <c r="AG705" t="s">
        <v>214</v>
      </c>
      <c r="AI705" t="s">
        <v>214</v>
      </c>
      <c r="AK705" t="s">
        <v>214</v>
      </c>
      <c r="AN705" t="s">
        <v>214</v>
      </c>
      <c r="AO705" t="s">
        <v>214</v>
      </c>
      <c r="AP705" t="s">
        <v>214</v>
      </c>
      <c r="AQ705" t="s">
        <v>214</v>
      </c>
      <c r="AR705" t="s">
        <v>214</v>
      </c>
      <c r="AT705" t="s">
        <v>214</v>
      </c>
      <c r="AU705" t="s">
        <v>214</v>
      </c>
      <c r="AV705" t="s">
        <v>214</v>
      </c>
      <c r="AW705" t="s">
        <v>214</v>
      </c>
      <c r="AX705" t="s">
        <v>214</v>
      </c>
      <c r="AY705" t="s">
        <v>214</v>
      </c>
      <c r="AZ705" t="s">
        <v>214</v>
      </c>
      <c r="BA705" t="s">
        <v>5733</v>
      </c>
      <c r="BB705">
        <v>0</v>
      </c>
    </row>
    <row r="706" spans="1:54" x14ac:dyDescent="0.25">
      <c r="A706">
        <v>302744</v>
      </c>
      <c r="B706" t="s">
        <v>213</v>
      </c>
      <c r="W706" t="s">
        <v>214</v>
      </c>
      <c r="Z706" t="s">
        <v>214</v>
      </c>
      <c r="AN706" t="s">
        <v>214</v>
      </c>
      <c r="AO706" t="s">
        <v>214</v>
      </c>
      <c r="AP706" t="s">
        <v>214</v>
      </c>
      <c r="AQ706" t="s">
        <v>214</v>
      </c>
      <c r="AR706" t="s">
        <v>214</v>
      </c>
      <c r="AT706" t="s">
        <v>214</v>
      </c>
      <c r="AU706" t="s">
        <v>214</v>
      </c>
      <c r="AV706" t="s">
        <v>214</v>
      </c>
      <c r="AW706" t="s">
        <v>214</v>
      </c>
      <c r="AX706" t="s">
        <v>214</v>
      </c>
      <c r="AY706" t="s">
        <v>214</v>
      </c>
      <c r="AZ706" t="s">
        <v>214</v>
      </c>
      <c r="BA706" t="s">
        <v>5733</v>
      </c>
      <c r="BB706">
        <v>0</v>
      </c>
    </row>
    <row r="707" spans="1:54" x14ac:dyDescent="0.25">
      <c r="A707">
        <v>323848</v>
      </c>
      <c r="B707" t="s">
        <v>213</v>
      </c>
      <c r="AD707" t="s">
        <v>214</v>
      </c>
      <c r="AG707" t="s">
        <v>214</v>
      </c>
      <c r="AL707" t="s">
        <v>214</v>
      </c>
      <c r="AN707" t="s">
        <v>214</v>
      </c>
      <c r="AQ707" t="s">
        <v>214</v>
      </c>
      <c r="AR707" t="s">
        <v>214</v>
      </c>
      <c r="AU707" t="s">
        <v>214</v>
      </c>
      <c r="AV707" t="s">
        <v>214</v>
      </c>
      <c r="AW707" t="s">
        <v>214</v>
      </c>
      <c r="AY707" t="s">
        <v>214</v>
      </c>
      <c r="AZ707" t="s">
        <v>214</v>
      </c>
      <c r="BA707" t="s">
        <v>5733</v>
      </c>
      <c r="BB707">
        <v>0</v>
      </c>
    </row>
    <row r="708" spans="1:54" x14ac:dyDescent="0.25">
      <c r="A708">
        <v>323665</v>
      </c>
      <c r="B708" t="s">
        <v>213</v>
      </c>
      <c r="AC708" t="s">
        <v>214</v>
      </c>
      <c r="AF708" t="s">
        <v>214</v>
      </c>
      <c r="AG708" t="s">
        <v>214</v>
      </c>
      <c r="AI708" t="s">
        <v>214</v>
      </c>
      <c r="AK708" t="s">
        <v>214</v>
      </c>
      <c r="AN708" t="s">
        <v>214</v>
      </c>
      <c r="AO708" t="s">
        <v>214</v>
      </c>
      <c r="AP708" t="s">
        <v>214</v>
      </c>
      <c r="AQ708" t="s">
        <v>214</v>
      </c>
      <c r="AR708" t="s">
        <v>214</v>
      </c>
      <c r="AS708" t="s">
        <v>214</v>
      </c>
      <c r="AT708" t="s">
        <v>214</v>
      </c>
      <c r="AU708" t="s">
        <v>214</v>
      </c>
      <c r="AV708" t="s">
        <v>214</v>
      </c>
      <c r="AW708" t="s">
        <v>214</v>
      </c>
      <c r="AX708" t="s">
        <v>214</v>
      </c>
      <c r="AY708" t="s">
        <v>214</v>
      </c>
      <c r="AZ708" t="s">
        <v>214</v>
      </c>
      <c r="BA708" t="s">
        <v>5733</v>
      </c>
      <c r="BB708">
        <v>0</v>
      </c>
    </row>
    <row r="709" spans="1:54" x14ac:dyDescent="0.25">
      <c r="A709">
        <v>331027</v>
      </c>
      <c r="B709" t="s">
        <v>213</v>
      </c>
      <c r="W709" t="s">
        <v>214</v>
      </c>
      <c r="AB709" t="s">
        <v>214</v>
      </c>
      <c r="AK709" t="s">
        <v>214</v>
      </c>
      <c r="AM709" t="s">
        <v>214</v>
      </c>
      <c r="AO709" t="s">
        <v>214</v>
      </c>
      <c r="AP709" t="s">
        <v>214</v>
      </c>
      <c r="AQ709" t="s">
        <v>214</v>
      </c>
      <c r="AR709" t="s">
        <v>214</v>
      </c>
      <c r="AS709" t="s">
        <v>214</v>
      </c>
      <c r="AT709" t="s">
        <v>214</v>
      </c>
      <c r="AU709" t="s">
        <v>214</v>
      </c>
      <c r="AV709" t="s">
        <v>214</v>
      </c>
      <c r="AW709" t="s">
        <v>214</v>
      </c>
      <c r="AX709" t="s">
        <v>214</v>
      </c>
      <c r="AY709" t="s">
        <v>214</v>
      </c>
      <c r="AZ709" t="s">
        <v>214</v>
      </c>
      <c r="BA709" t="s">
        <v>5733</v>
      </c>
      <c r="BB709">
        <v>0</v>
      </c>
    </row>
    <row r="710" spans="1:54" x14ac:dyDescent="0.25">
      <c r="A710">
        <v>317872</v>
      </c>
      <c r="B710" t="s">
        <v>213</v>
      </c>
      <c r="P710" t="s">
        <v>214</v>
      </c>
      <c r="W710" t="s">
        <v>214</v>
      </c>
      <c r="Z710" t="s">
        <v>214</v>
      </c>
      <c r="AC710" t="s">
        <v>214</v>
      </c>
      <c r="AI710" t="s">
        <v>214</v>
      </c>
      <c r="AK710" t="s">
        <v>214</v>
      </c>
      <c r="AO710" t="s">
        <v>214</v>
      </c>
      <c r="AP710" t="s">
        <v>214</v>
      </c>
      <c r="AQ710" t="s">
        <v>214</v>
      </c>
      <c r="AR710" t="s">
        <v>214</v>
      </c>
      <c r="AS710" t="s">
        <v>214</v>
      </c>
      <c r="AT710" t="s">
        <v>214</v>
      </c>
      <c r="AU710" t="s">
        <v>214</v>
      </c>
      <c r="AV710" t="s">
        <v>214</v>
      </c>
      <c r="AW710" t="s">
        <v>214</v>
      </c>
      <c r="AX710" t="s">
        <v>214</v>
      </c>
      <c r="AY710" t="s">
        <v>214</v>
      </c>
      <c r="AZ710" t="s">
        <v>214</v>
      </c>
      <c r="BA710" t="s">
        <v>5733</v>
      </c>
      <c r="BB710">
        <v>0</v>
      </c>
    </row>
    <row r="711" spans="1:54" x14ac:dyDescent="0.25">
      <c r="A711">
        <v>300441</v>
      </c>
      <c r="B711" t="s">
        <v>213</v>
      </c>
      <c r="AI711" t="s">
        <v>214</v>
      </c>
      <c r="AK711" t="s">
        <v>214</v>
      </c>
      <c r="AO711" t="s">
        <v>214</v>
      </c>
      <c r="AP711" t="s">
        <v>214</v>
      </c>
      <c r="AV711" t="s">
        <v>214</v>
      </c>
      <c r="AW711" t="s">
        <v>214</v>
      </c>
      <c r="AY711" t="s">
        <v>214</v>
      </c>
      <c r="AZ711" t="s">
        <v>214</v>
      </c>
      <c r="BA711" t="s">
        <v>5733</v>
      </c>
      <c r="BB711">
        <v>0</v>
      </c>
    </row>
    <row r="712" spans="1:54" x14ac:dyDescent="0.25">
      <c r="A712">
        <v>303919</v>
      </c>
      <c r="B712" t="s">
        <v>213</v>
      </c>
      <c r="Z712" t="s">
        <v>214</v>
      </c>
      <c r="AG712" t="s">
        <v>214</v>
      </c>
      <c r="AH712" t="s">
        <v>214</v>
      </c>
      <c r="AO712" t="s">
        <v>214</v>
      </c>
      <c r="AP712" t="s">
        <v>214</v>
      </c>
      <c r="AQ712" t="s">
        <v>214</v>
      </c>
      <c r="AR712" t="s">
        <v>214</v>
      </c>
      <c r="AT712" t="s">
        <v>214</v>
      </c>
      <c r="AU712" t="s">
        <v>214</v>
      </c>
      <c r="AV712" t="s">
        <v>214</v>
      </c>
      <c r="AW712" t="s">
        <v>214</v>
      </c>
      <c r="AX712" t="s">
        <v>214</v>
      </c>
      <c r="AY712" t="s">
        <v>214</v>
      </c>
      <c r="AZ712" t="s">
        <v>214</v>
      </c>
      <c r="BA712" t="s">
        <v>5733</v>
      </c>
      <c r="BB712">
        <v>0</v>
      </c>
    </row>
    <row r="713" spans="1:54" x14ac:dyDescent="0.25">
      <c r="A713">
        <v>308302</v>
      </c>
      <c r="B713" t="s">
        <v>213</v>
      </c>
      <c r="AG713" t="s">
        <v>214</v>
      </c>
      <c r="AM713" t="s">
        <v>214</v>
      </c>
      <c r="AP713" t="s">
        <v>214</v>
      </c>
      <c r="AQ713" t="s">
        <v>214</v>
      </c>
      <c r="AR713" t="s">
        <v>214</v>
      </c>
      <c r="AT713" t="s">
        <v>214</v>
      </c>
      <c r="AU713" t="s">
        <v>214</v>
      </c>
      <c r="AV713" t="s">
        <v>214</v>
      </c>
      <c r="AW713" t="s">
        <v>214</v>
      </c>
      <c r="AX713" t="s">
        <v>214</v>
      </c>
      <c r="AY713" t="s">
        <v>214</v>
      </c>
      <c r="AZ713" t="s">
        <v>214</v>
      </c>
      <c r="BA713" t="s">
        <v>5733</v>
      </c>
      <c r="BB713">
        <v>0</v>
      </c>
    </row>
    <row r="714" spans="1:54" x14ac:dyDescent="0.25">
      <c r="A714">
        <v>310065</v>
      </c>
      <c r="B714" t="s">
        <v>213</v>
      </c>
      <c r="AM714" t="s">
        <v>214</v>
      </c>
      <c r="AP714" t="s">
        <v>214</v>
      </c>
      <c r="AQ714" t="s">
        <v>214</v>
      </c>
      <c r="AY714" t="s">
        <v>214</v>
      </c>
      <c r="AZ714" t="s">
        <v>214</v>
      </c>
      <c r="BA714" t="s">
        <v>5733</v>
      </c>
      <c r="BB714">
        <v>0</v>
      </c>
    </row>
    <row r="715" spans="1:54" x14ac:dyDescent="0.25">
      <c r="A715">
        <v>311929</v>
      </c>
      <c r="B715" t="s">
        <v>213</v>
      </c>
      <c r="AG715" t="s">
        <v>214</v>
      </c>
      <c r="AM715" t="s">
        <v>214</v>
      </c>
      <c r="AP715" t="s">
        <v>214</v>
      </c>
      <c r="AQ715" t="s">
        <v>214</v>
      </c>
      <c r="AR715" t="s">
        <v>214</v>
      </c>
      <c r="AT715" t="s">
        <v>214</v>
      </c>
      <c r="AU715" t="s">
        <v>214</v>
      </c>
      <c r="AV715" t="s">
        <v>214</v>
      </c>
      <c r="AW715" t="s">
        <v>214</v>
      </c>
      <c r="AX715" t="s">
        <v>214</v>
      </c>
      <c r="AY715" t="s">
        <v>214</v>
      </c>
      <c r="AZ715" t="s">
        <v>214</v>
      </c>
      <c r="BA715" t="s">
        <v>5733</v>
      </c>
      <c r="BB715">
        <v>0</v>
      </c>
    </row>
    <row r="716" spans="1:54" x14ac:dyDescent="0.25">
      <c r="A716">
        <v>319934</v>
      </c>
      <c r="B716" t="s">
        <v>213</v>
      </c>
      <c r="AH716" t="s">
        <v>214</v>
      </c>
      <c r="AP716" t="s">
        <v>214</v>
      </c>
      <c r="AQ716" t="s">
        <v>214</v>
      </c>
      <c r="AT716" t="s">
        <v>214</v>
      </c>
      <c r="AU716" t="s">
        <v>214</v>
      </c>
      <c r="AV716" t="s">
        <v>214</v>
      </c>
      <c r="AX716" t="s">
        <v>214</v>
      </c>
      <c r="AY716" t="s">
        <v>214</v>
      </c>
      <c r="AZ716" t="s">
        <v>214</v>
      </c>
      <c r="BA716" t="s">
        <v>5733</v>
      </c>
      <c r="BB716">
        <v>0</v>
      </c>
    </row>
    <row r="717" spans="1:54" x14ac:dyDescent="0.25">
      <c r="A717">
        <v>320641</v>
      </c>
      <c r="B717" t="s">
        <v>213</v>
      </c>
      <c r="W717" t="s">
        <v>214</v>
      </c>
      <c r="AC717" t="s">
        <v>214</v>
      </c>
      <c r="AM717" t="s">
        <v>214</v>
      </c>
      <c r="AP717" t="s">
        <v>214</v>
      </c>
      <c r="AQ717" t="s">
        <v>214</v>
      </c>
      <c r="AR717" t="s">
        <v>214</v>
      </c>
      <c r="AT717" t="s">
        <v>214</v>
      </c>
      <c r="AU717" t="s">
        <v>214</v>
      </c>
      <c r="AV717" t="s">
        <v>214</v>
      </c>
      <c r="AW717" t="s">
        <v>214</v>
      </c>
      <c r="AY717" t="s">
        <v>214</v>
      </c>
      <c r="AZ717" t="s">
        <v>214</v>
      </c>
      <c r="BA717" t="s">
        <v>5733</v>
      </c>
      <c r="BB717">
        <v>0</v>
      </c>
    </row>
    <row r="718" spans="1:54" x14ac:dyDescent="0.25">
      <c r="A718">
        <v>321430</v>
      </c>
      <c r="B718" t="s">
        <v>213</v>
      </c>
      <c r="W718" t="s">
        <v>214</v>
      </c>
      <c r="AE718" t="s">
        <v>214</v>
      </c>
      <c r="AG718" t="s">
        <v>214</v>
      </c>
      <c r="AM718" t="s">
        <v>214</v>
      </c>
      <c r="AO718" t="s">
        <v>214</v>
      </c>
      <c r="AP718" t="s">
        <v>214</v>
      </c>
      <c r="AQ718" t="s">
        <v>214</v>
      </c>
      <c r="AR718" t="s">
        <v>214</v>
      </c>
      <c r="AS718" t="s">
        <v>214</v>
      </c>
      <c r="AT718" t="s">
        <v>214</v>
      </c>
      <c r="AU718" t="s">
        <v>214</v>
      </c>
      <c r="AV718" t="s">
        <v>214</v>
      </c>
      <c r="AW718" t="s">
        <v>214</v>
      </c>
      <c r="AX718" t="s">
        <v>214</v>
      </c>
      <c r="AY718" t="s">
        <v>214</v>
      </c>
      <c r="AZ718" t="s">
        <v>214</v>
      </c>
      <c r="BA718" t="s">
        <v>5733</v>
      </c>
      <c r="BB718">
        <v>0</v>
      </c>
    </row>
    <row r="719" spans="1:54" x14ac:dyDescent="0.25">
      <c r="A719">
        <v>325999</v>
      </c>
      <c r="B719" t="s">
        <v>213</v>
      </c>
      <c r="AH719" t="s">
        <v>214</v>
      </c>
      <c r="AQ719" t="s">
        <v>214</v>
      </c>
      <c r="AR719" t="s">
        <v>214</v>
      </c>
      <c r="AW719" t="s">
        <v>214</v>
      </c>
      <c r="AX719" t="s">
        <v>214</v>
      </c>
      <c r="AY719" t="s">
        <v>214</v>
      </c>
      <c r="AZ719" t="s">
        <v>214</v>
      </c>
      <c r="BA719" t="s">
        <v>5733</v>
      </c>
      <c r="BB719">
        <v>0</v>
      </c>
    </row>
    <row r="720" spans="1:54" x14ac:dyDescent="0.25">
      <c r="A720">
        <v>326086</v>
      </c>
      <c r="B720" t="s">
        <v>213</v>
      </c>
      <c r="AG720" t="s">
        <v>214</v>
      </c>
      <c r="AL720" t="s">
        <v>214</v>
      </c>
      <c r="AM720" t="s">
        <v>214</v>
      </c>
      <c r="AP720" t="s">
        <v>214</v>
      </c>
      <c r="AQ720" t="s">
        <v>214</v>
      </c>
      <c r="AR720" t="s">
        <v>214</v>
      </c>
      <c r="AU720" t="s">
        <v>214</v>
      </c>
      <c r="AV720" t="s">
        <v>214</v>
      </c>
      <c r="AW720" t="s">
        <v>214</v>
      </c>
      <c r="AX720" t="s">
        <v>214</v>
      </c>
      <c r="AY720" t="s">
        <v>214</v>
      </c>
      <c r="AZ720" t="s">
        <v>214</v>
      </c>
      <c r="BA720" t="s">
        <v>5733</v>
      </c>
      <c r="BB720">
        <v>0</v>
      </c>
    </row>
    <row r="721" spans="1:54" x14ac:dyDescent="0.25">
      <c r="A721">
        <v>327251</v>
      </c>
      <c r="B721" t="s">
        <v>213</v>
      </c>
      <c r="AM721" t="s">
        <v>214</v>
      </c>
      <c r="AQ721" t="s">
        <v>214</v>
      </c>
      <c r="AR721" t="s">
        <v>214</v>
      </c>
      <c r="AT721" t="s">
        <v>214</v>
      </c>
      <c r="AU721" t="s">
        <v>214</v>
      </c>
      <c r="AX721" t="s">
        <v>214</v>
      </c>
      <c r="AY721" t="s">
        <v>214</v>
      </c>
      <c r="AZ721" t="s">
        <v>214</v>
      </c>
      <c r="BA721" t="s">
        <v>5733</v>
      </c>
      <c r="BB721">
        <v>0</v>
      </c>
    </row>
    <row r="722" spans="1:54" x14ac:dyDescent="0.25">
      <c r="A722">
        <v>328552</v>
      </c>
      <c r="B722" t="s">
        <v>213</v>
      </c>
      <c r="AP722" t="s">
        <v>214</v>
      </c>
      <c r="AY722" t="s">
        <v>214</v>
      </c>
      <c r="AZ722" t="s">
        <v>214</v>
      </c>
      <c r="BA722" t="s">
        <v>5733</v>
      </c>
      <c r="BB722">
        <v>0</v>
      </c>
    </row>
    <row r="723" spans="1:54" x14ac:dyDescent="0.25">
      <c r="A723">
        <v>308766</v>
      </c>
      <c r="B723" t="s">
        <v>213</v>
      </c>
      <c r="H723" t="s">
        <v>214</v>
      </c>
      <c r="AH723" t="s">
        <v>214</v>
      </c>
      <c r="AJ723" t="s">
        <v>214</v>
      </c>
      <c r="AO723" t="s">
        <v>214</v>
      </c>
      <c r="AP723" t="s">
        <v>214</v>
      </c>
      <c r="AQ723" t="s">
        <v>214</v>
      </c>
      <c r="AR723" t="s">
        <v>214</v>
      </c>
      <c r="AT723" t="s">
        <v>214</v>
      </c>
      <c r="AU723" t="s">
        <v>214</v>
      </c>
      <c r="AV723" t="s">
        <v>214</v>
      </c>
      <c r="AW723" t="s">
        <v>214</v>
      </c>
      <c r="AX723" t="s">
        <v>214</v>
      </c>
      <c r="AY723" t="s">
        <v>214</v>
      </c>
      <c r="AZ723" t="s">
        <v>214</v>
      </c>
      <c r="BA723" t="s">
        <v>5733</v>
      </c>
      <c r="BB723">
        <v>0</v>
      </c>
    </row>
    <row r="724" spans="1:54" x14ac:dyDescent="0.25">
      <c r="A724">
        <v>326202</v>
      </c>
      <c r="B724" t="s">
        <v>213</v>
      </c>
      <c r="AG724" t="s">
        <v>214</v>
      </c>
      <c r="AK724" t="s">
        <v>214</v>
      </c>
      <c r="AO724" t="s">
        <v>214</v>
      </c>
      <c r="AP724" t="s">
        <v>214</v>
      </c>
      <c r="AQ724" t="s">
        <v>214</v>
      </c>
      <c r="AR724" t="s">
        <v>214</v>
      </c>
      <c r="AS724" t="s">
        <v>214</v>
      </c>
      <c r="AT724" t="s">
        <v>214</v>
      </c>
      <c r="AU724" t="s">
        <v>214</v>
      </c>
      <c r="AV724" t="s">
        <v>214</v>
      </c>
      <c r="AW724" t="s">
        <v>214</v>
      </c>
      <c r="AX724" t="s">
        <v>214</v>
      </c>
      <c r="AY724" t="s">
        <v>214</v>
      </c>
      <c r="AZ724" t="s">
        <v>214</v>
      </c>
      <c r="BA724" t="s">
        <v>5733</v>
      </c>
      <c r="BB724">
        <v>0</v>
      </c>
    </row>
    <row r="725" spans="1:54" x14ac:dyDescent="0.25">
      <c r="A725">
        <v>302779</v>
      </c>
      <c r="B725" t="s">
        <v>213</v>
      </c>
      <c r="AE725" t="s">
        <v>214</v>
      </c>
      <c r="AJ725" t="s">
        <v>214</v>
      </c>
      <c r="AQ725" t="s">
        <v>214</v>
      </c>
      <c r="AR725" t="s">
        <v>214</v>
      </c>
      <c r="AU725" t="s">
        <v>214</v>
      </c>
      <c r="AV725" t="s">
        <v>214</v>
      </c>
      <c r="AW725" t="s">
        <v>214</v>
      </c>
      <c r="AZ725" t="s">
        <v>214</v>
      </c>
      <c r="BA725" t="s">
        <v>5733</v>
      </c>
      <c r="BB725">
        <v>0</v>
      </c>
    </row>
    <row r="726" spans="1:54" x14ac:dyDescent="0.25">
      <c r="A726">
        <v>315175</v>
      </c>
      <c r="B726" t="s">
        <v>213</v>
      </c>
      <c r="Z726" t="s">
        <v>214</v>
      </c>
      <c r="AG726" t="s">
        <v>214</v>
      </c>
      <c r="AM726" t="s">
        <v>214</v>
      </c>
      <c r="AP726" t="s">
        <v>214</v>
      </c>
      <c r="AQ726" t="s">
        <v>214</v>
      </c>
      <c r="AR726" t="s">
        <v>214</v>
      </c>
      <c r="AT726" t="s">
        <v>214</v>
      </c>
      <c r="AU726" t="s">
        <v>214</v>
      </c>
      <c r="AV726" t="s">
        <v>214</v>
      </c>
      <c r="AW726" t="s">
        <v>214</v>
      </c>
      <c r="AX726" t="s">
        <v>214</v>
      </c>
      <c r="AY726" t="s">
        <v>214</v>
      </c>
      <c r="AZ726" t="s">
        <v>214</v>
      </c>
      <c r="BA726" t="s">
        <v>5733</v>
      </c>
      <c r="BB726">
        <v>0</v>
      </c>
    </row>
    <row r="727" spans="1:54" x14ac:dyDescent="0.25">
      <c r="A727">
        <v>316979</v>
      </c>
      <c r="B727" t="s">
        <v>213</v>
      </c>
      <c r="AJ727" t="s">
        <v>214</v>
      </c>
      <c r="AL727" t="s">
        <v>214</v>
      </c>
      <c r="AO727" t="s">
        <v>214</v>
      </c>
      <c r="AQ727" t="s">
        <v>214</v>
      </c>
      <c r="AT727" t="s">
        <v>214</v>
      </c>
      <c r="AV727" t="s">
        <v>214</v>
      </c>
      <c r="AW727" t="s">
        <v>214</v>
      </c>
      <c r="AX727" t="s">
        <v>214</v>
      </c>
      <c r="AY727" t="s">
        <v>214</v>
      </c>
      <c r="AZ727" t="s">
        <v>214</v>
      </c>
      <c r="BA727" t="s">
        <v>5733</v>
      </c>
      <c r="BB727">
        <v>0</v>
      </c>
    </row>
    <row r="728" spans="1:54" x14ac:dyDescent="0.25">
      <c r="A728">
        <v>321979</v>
      </c>
      <c r="B728" t="s">
        <v>213</v>
      </c>
      <c r="AG728" t="s">
        <v>214</v>
      </c>
      <c r="AH728" t="s">
        <v>214</v>
      </c>
      <c r="AJ728" t="s">
        <v>214</v>
      </c>
      <c r="AO728" t="s">
        <v>214</v>
      </c>
      <c r="AP728" t="s">
        <v>214</v>
      </c>
      <c r="AQ728" t="s">
        <v>214</v>
      </c>
      <c r="AR728" t="s">
        <v>214</v>
      </c>
      <c r="AT728" t="s">
        <v>214</v>
      </c>
      <c r="AU728" t="s">
        <v>214</v>
      </c>
      <c r="AV728" t="s">
        <v>214</v>
      </c>
      <c r="AW728" t="s">
        <v>214</v>
      </c>
      <c r="AX728" t="s">
        <v>214</v>
      </c>
      <c r="AY728" t="s">
        <v>214</v>
      </c>
      <c r="AZ728" t="s">
        <v>214</v>
      </c>
      <c r="BA728" t="s">
        <v>5733</v>
      </c>
      <c r="BB728">
        <v>0</v>
      </c>
    </row>
    <row r="729" spans="1:54" x14ac:dyDescent="0.25">
      <c r="A729">
        <v>322059</v>
      </c>
      <c r="B729" t="s">
        <v>213</v>
      </c>
      <c r="AJ729" t="s">
        <v>214</v>
      </c>
      <c r="AR729" t="s">
        <v>214</v>
      </c>
      <c r="AT729" t="s">
        <v>214</v>
      </c>
      <c r="AU729" t="s">
        <v>214</v>
      </c>
      <c r="AV729" t="s">
        <v>214</v>
      </c>
      <c r="AW729" t="s">
        <v>214</v>
      </c>
      <c r="AX729" t="s">
        <v>214</v>
      </c>
      <c r="AY729" t="s">
        <v>214</v>
      </c>
      <c r="AZ729" t="s">
        <v>214</v>
      </c>
      <c r="BA729" t="s">
        <v>5733</v>
      </c>
      <c r="BB729">
        <v>0</v>
      </c>
    </row>
    <row r="730" spans="1:54" x14ac:dyDescent="0.25">
      <c r="A730">
        <v>328285</v>
      </c>
      <c r="B730" t="s">
        <v>213</v>
      </c>
      <c r="AD730" t="s">
        <v>214</v>
      </c>
      <c r="AG730" t="s">
        <v>214</v>
      </c>
      <c r="AI730" t="s">
        <v>214</v>
      </c>
      <c r="AP730" t="s">
        <v>214</v>
      </c>
      <c r="AQ730" t="s">
        <v>214</v>
      </c>
      <c r="AU730" t="s">
        <v>214</v>
      </c>
      <c r="AV730" t="s">
        <v>214</v>
      </c>
      <c r="AW730" t="s">
        <v>214</v>
      </c>
      <c r="AX730" t="s">
        <v>214</v>
      </c>
      <c r="AY730" t="s">
        <v>214</v>
      </c>
      <c r="AZ730" t="s">
        <v>214</v>
      </c>
      <c r="BA730" t="s">
        <v>5733</v>
      </c>
      <c r="BB730">
        <v>0</v>
      </c>
    </row>
    <row r="731" spans="1:54" x14ac:dyDescent="0.25">
      <c r="A731">
        <v>331185</v>
      </c>
      <c r="B731" t="s">
        <v>213</v>
      </c>
      <c r="AF731" t="s">
        <v>214</v>
      </c>
      <c r="AG731" t="s">
        <v>214</v>
      </c>
      <c r="AJ731" t="s">
        <v>214</v>
      </c>
      <c r="AO731" t="s">
        <v>214</v>
      </c>
      <c r="AP731" t="s">
        <v>214</v>
      </c>
      <c r="AQ731" t="s">
        <v>214</v>
      </c>
      <c r="AR731" t="s">
        <v>214</v>
      </c>
      <c r="AT731" t="s">
        <v>214</v>
      </c>
      <c r="AU731" t="s">
        <v>214</v>
      </c>
      <c r="AV731" t="s">
        <v>214</v>
      </c>
      <c r="AW731" t="s">
        <v>214</v>
      </c>
      <c r="AX731" t="s">
        <v>214</v>
      </c>
      <c r="AY731" t="s">
        <v>214</v>
      </c>
      <c r="AZ731" t="s">
        <v>214</v>
      </c>
      <c r="BA731" t="s">
        <v>5733</v>
      </c>
      <c r="BB731">
        <v>0</v>
      </c>
    </row>
    <row r="732" spans="1:54" x14ac:dyDescent="0.25">
      <c r="A732">
        <v>307596</v>
      </c>
      <c r="B732" t="s">
        <v>213</v>
      </c>
      <c r="AE732" t="s">
        <v>214</v>
      </c>
      <c r="AG732" t="s">
        <v>214</v>
      </c>
      <c r="AK732" t="s">
        <v>214</v>
      </c>
      <c r="AM732" t="s">
        <v>214</v>
      </c>
      <c r="AO732" t="s">
        <v>214</v>
      </c>
      <c r="AP732" t="s">
        <v>214</v>
      </c>
      <c r="AQ732" t="s">
        <v>214</v>
      </c>
      <c r="AR732" t="s">
        <v>214</v>
      </c>
      <c r="AS732" t="s">
        <v>214</v>
      </c>
      <c r="AU732" t="s">
        <v>214</v>
      </c>
      <c r="AV732" t="s">
        <v>214</v>
      </c>
      <c r="AW732" t="s">
        <v>214</v>
      </c>
      <c r="AX732" t="s">
        <v>214</v>
      </c>
      <c r="AY732" t="s">
        <v>214</v>
      </c>
      <c r="AZ732" t="s">
        <v>214</v>
      </c>
      <c r="BA732" t="s">
        <v>5733</v>
      </c>
      <c r="BB732">
        <v>0</v>
      </c>
    </row>
    <row r="733" spans="1:54" x14ac:dyDescent="0.25">
      <c r="A733">
        <v>307997</v>
      </c>
      <c r="B733" t="s">
        <v>213</v>
      </c>
      <c r="Z733" t="s">
        <v>214</v>
      </c>
      <c r="AG733" t="s">
        <v>214</v>
      </c>
      <c r="AH733" t="s">
        <v>214</v>
      </c>
      <c r="AI733" t="s">
        <v>214</v>
      </c>
      <c r="AJ733" t="s">
        <v>214</v>
      </c>
      <c r="AM733" t="s">
        <v>214</v>
      </c>
      <c r="AO733" t="s">
        <v>214</v>
      </c>
      <c r="AP733" t="s">
        <v>214</v>
      </c>
      <c r="AQ733" t="s">
        <v>214</v>
      </c>
      <c r="AR733" t="s">
        <v>214</v>
      </c>
      <c r="AS733" t="s">
        <v>214</v>
      </c>
      <c r="AT733" t="s">
        <v>214</v>
      </c>
      <c r="AU733" t="s">
        <v>214</v>
      </c>
      <c r="AV733" t="s">
        <v>214</v>
      </c>
      <c r="AW733" t="s">
        <v>214</v>
      </c>
      <c r="AX733" t="s">
        <v>214</v>
      </c>
      <c r="AY733" t="s">
        <v>214</v>
      </c>
      <c r="AZ733" t="s">
        <v>214</v>
      </c>
      <c r="BA733" t="s">
        <v>5733</v>
      </c>
      <c r="BB733">
        <v>0</v>
      </c>
    </row>
    <row r="734" spans="1:54" x14ac:dyDescent="0.25">
      <c r="A734">
        <v>313802</v>
      </c>
      <c r="B734" t="s">
        <v>213</v>
      </c>
      <c r="AC734" t="s">
        <v>214</v>
      </c>
      <c r="AI734" t="s">
        <v>214</v>
      </c>
      <c r="AK734" t="s">
        <v>214</v>
      </c>
      <c r="AL734" t="s">
        <v>214</v>
      </c>
      <c r="AM734" t="s">
        <v>214</v>
      </c>
      <c r="AO734" t="s">
        <v>214</v>
      </c>
      <c r="AP734" t="s">
        <v>214</v>
      </c>
      <c r="AQ734" t="s">
        <v>214</v>
      </c>
      <c r="AR734" t="s">
        <v>214</v>
      </c>
      <c r="AS734" t="s">
        <v>214</v>
      </c>
      <c r="AT734" t="s">
        <v>214</v>
      </c>
      <c r="AU734" t="s">
        <v>214</v>
      </c>
      <c r="AV734" t="s">
        <v>214</v>
      </c>
      <c r="AW734" t="s">
        <v>214</v>
      </c>
      <c r="AX734" t="s">
        <v>214</v>
      </c>
      <c r="AY734" t="s">
        <v>214</v>
      </c>
      <c r="AZ734" t="s">
        <v>214</v>
      </c>
      <c r="BA734" t="s">
        <v>5733</v>
      </c>
      <c r="BB734">
        <v>0</v>
      </c>
    </row>
    <row r="735" spans="1:54" x14ac:dyDescent="0.25">
      <c r="A735">
        <v>318200</v>
      </c>
      <c r="B735" t="s">
        <v>213</v>
      </c>
      <c r="X735" t="s">
        <v>214</v>
      </c>
      <c r="AF735" t="s">
        <v>214</v>
      </c>
      <c r="AG735" t="s">
        <v>214</v>
      </c>
      <c r="AJ735" t="s">
        <v>214</v>
      </c>
      <c r="AP735" t="s">
        <v>214</v>
      </c>
      <c r="AQ735" t="s">
        <v>214</v>
      </c>
      <c r="AR735" t="s">
        <v>214</v>
      </c>
      <c r="AS735" t="s">
        <v>214</v>
      </c>
      <c r="AT735" t="s">
        <v>214</v>
      </c>
      <c r="AU735" t="s">
        <v>214</v>
      </c>
      <c r="AV735" t="s">
        <v>214</v>
      </c>
      <c r="AW735" t="s">
        <v>214</v>
      </c>
      <c r="AX735" t="s">
        <v>214</v>
      </c>
      <c r="AY735" t="s">
        <v>214</v>
      </c>
      <c r="AZ735" t="s">
        <v>214</v>
      </c>
      <c r="BA735" t="s">
        <v>5733</v>
      </c>
      <c r="BB735">
        <v>0</v>
      </c>
    </row>
    <row r="736" spans="1:54" x14ac:dyDescent="0.25">
      <c r="A736">
        <v>319779</v>
      </c>
      <c r="B736" t="s">
        <v>213</v>
      </c>
      <c r="AC736" t="s">
        <v>214</v>
      </c>
      <c r="AI736" t="s">
        <v>214</v>
      </c>
      <c r="AL736" t="s">
        <v>214</v>
      </c>
      <c r="AO736" t="s">
        <v>214</v>
      </c>
      <c r="AP736" t="s">
        <v>214</v>
      </c>
      <c r="AQ736" t="s">
        <v>214</v>
      </c>
      <c r="AR736" t="s">
        <v>214</v>
      </c>
      <c r="AS736" t="s">
        <v>214</v>
      </c>
      <c r="AT736" t="s">
        <v>214</v>
      </c>
      <c r="AU736" t="s">
        <v>214</v>
      </c>
      <c r="AV736" t="s">
        <v>214</v>
      </c>
      <c r="AW736" t="s">
        <v>214</v>
      </c>
      <c r="AX736" t="s">
        <v>214</v>
      </c>
      <c r="AY736" t="s">
        <v>214</v>
      </c>
      <c r="AZ736" t="s">
        <v>214</v>
      </c>
      <c r="BA736" t="s">
        <v>5733</v>
      </c>
      <c r="BB736">
        <v>0</v>
      </c>
    </row>
    <row r="737" spans="1:54" x14ac:dyDescent="0.25">
      <c r="A737">
        <v>322576</v>
      </c>
      <c r="B737" t="s">
        <v>213</v>
      </c>
      <c r="X737" t="s">
        <v>214</v>
      </c>
      <c r="AD737" t="s">
        <v>214</v>
      </c>
      <c r="AE737" t="s">
        <v>214</v>
      </c>
      <c r="AG737" t="s">
        <v>214</v>
      </c>
      <c r="AI737" t="s">
        <v>214</v>
      </c>
      <c r="AO737" t="s">
        <v>214</v>
      </c>
      <c r="AP737" t="s">
        <v>214</v>
      </c>
      <c r="AQ737" t="s">
        <v>214</v>
      </c>
      <c r="AR737" t="s">
        <v>214</v>
      </c>
      <c r="AS737" t="s">
        <v>214</v>
      </c>
      <c r="AT737" t="s">
        <v>214</v>
      </c>
      <c r="AU737" t="s">
        <v>214</v>
      </c>
      <c r="AV737" t="s">
        <v>214</v>
      </c>
      <c r="AW737" t="s">
        <v>214</v>
      </c>
      <c r="AX737" t="s">
        <v>214</v>
      </c>
      <c r="AY737" t="s">
        <v>214</v>
      </c>
      <c r="AZ737" t="s">
        <v>214</v>
      </c>
      <c r="BA737" t="s">
        <v>5733</v>
      </c>
      <c r="BB737">
        <v>0</v>
      </c>
    </row>
    <row r="738" spans="1:54" x14ac:dyDescent="0.25">
      <c r="A738">
        <v>322953</v>
      </c>
      <c r="B738" t="s">
        <v>213</v>
      </c>
      <c r="Z738" t="s">
        <v>214</v>
      </c>
      <c r="AG738" t="s">
        <v>214</v>
      </c>
      <c r="AH738" t="s">
        <v>214</v>
      </c>
      <c r="AM738" t="s">
        <v>214</v>
      </c>
      <c r="AO738" t="s">
        <v>214</v>
      </c>
      <c r="AP738" t="s">
        <v>214</v>
      </c>
      <c r="AQ738" t="s">
        <v>214</v>
      </c>
      <c r="AR738" t="s">
        <v>214</v>
      </c>
      <c r="AS738" t="s">
        <v>214</v>
      </c>
      <c r="AT738" t="s">
        <v>214</v>
      </c>
      <c r="AU738" t="s">
        <v>214</v>
      </c>
      <c r="AV738" t="s">
        <v>214</v>
      </c>
      <c r="AW738" t="s">
        <v>214</v>
      </c>
      <c r="AX738" t="s">
        <v>214</v>
      </c>
      <c r="AY738" t="s">
        <v>214</v>
      </c>
      <c r="AZ738" t="s">
        <v>214</v>
      </c>
      <c r="BA738" t="s">
        <v>5733</v>
      </c>
      <c r="BB738">
        <v>0</v>
      </c>
    </row>
    <row r="739" spans="1:54" x14ac:dyDescent="0.25">
      <c r="A739">
        <v>322972</v>
      </c>
      <c r="B739" t="s">
        <v>213</v>
      </c>
      <c r="AD739" t="s">
        <v>214</v>
      </c>
      <c r="AK739" t="s">
        <v>214</v>
      </c>
      <c r="AO739" t="s">
        <v>214</v>
      </c>
      <c r="AP739" t="s">
        <v>214</v>
      </c>
      <c r="AQ739" t="s">
        <v>214</v>
      </c>
      <c r="AR739" t="s">
        <v>214</v>
      </c>
      <c r="AT739" t="s">
        <v>214</v>
      </c>
      <c r="AU739" t="s">
        <v>214</v>
      </c>
      <c r="AV739" t="s">
        <v>214</v>
      </c>
      <c r="AW739" t="s">
        <v>214</v>
      </c>
      <c r="AX739" t="s">
        <v>214</v>
      </c>
      <c r="AY739" t="s">
        <v>214</v>
      </c>
      <c r="AZ739" t="s">
        <v>214</v>
      </c>
      <c r="BA739" t="s">
        <v>5733</v>
      </c>
      <c r="BB739">
        <v>0</v>
      </c>
    </row>
    <row r="740" spans="1:54" x14ac:dyDescent="0.25">
      <c r="A740">
        <v>323292</v>
      </c>
      <c r="B740" t="s">
        <v>213</v>
      </c>
      <c r="AE740" t="s">
        <v>214</v>
      </c>
      <c r="AG740" t="s">
        <v>214</v>
      </c>
      <c r="AJ740" t="s">
        <v>214</v>
      </c>
      <c r="AK740" t="s">
        <v>214</v>
      </c>
      <c r="AM740" t="s">
        <v>214</v>
      </c>
      <c r="AO740" t="s">
        <v>214</v>
      </c>
      <c r="AP740" t="s">
        <v>214</v>
      </c>
      <c r="AQ740" t="s">
        <v>214</v>
      </c>
      <c r="AR740" t="s">
        <v>214</v>
      </c>
      <c r="AU740" t="s">
        <v>214</v>
      </c>
      <c r="AV740" t="s">
        <v>214</v>
      </c>
      <c r="AW740" t="s">
        <v>214</v>
      </c>
      <c r="AX740" t="s">
        <v>214</v>
      </c>
      <c r="AY740" t="s">
        <v>214</v>
      </c>
      <c r="AZ740" t="s">
        <v>214</v>
      </c>
      <c r="BA740" t="s">
        <v>5733</v>
      </c>
      <c r="BB740">
        <v>0</v>
      </c>
    </row>
    <row r="741" spans="1:54" x14ac:dyDescent="0.25">
      <c r="A741">
        <v>323303</v>
      </c>
      <c r="B741" t="s">
        <v>213</v>
      </c>
      <c r="N741" t="s">
        <v>214</v>
      </c>
      <c r="Z741" t="s">
        <v>214</v>
      </c>
      <c r="AE741" t="s">
        <v>214</v>
      </c>
      <c r="AG741" t="s">
        <v>214</v>
      </c>
      <c r="AK741" t="s">
        <v>214</v>
      </c>
      <c r="AO741" t="s">
        <v>214</v>
      </c>
      <c r="AP741" t="s">
        <v>214</v>
      </c>
      <c r="AQ741" t="s">
        <v>214</v>
      </c>
      <c r="AR741" t="s">
        <v>214</v>
      </c>
      <c r="AS741" t="s">
        <v>214</v>
      </c>
      <c r="AU741" t="s">
        <v>214</v>
      </c>
      <c r="AV741" t="s">
        <v>214</v>
      </c>
      <c r="AW741" t="s">
        <v>214</v>
      </c>
      <c r="AX741" t="s">
        <v>214</v>
      </c>
      <c r="AY741" t="s">
        <v>214</v>
      </c>
      <c r="AZ741" t="s">
        <v>214</v>
      </c>
      <c r="BA741" t="s">
        <v>5733</v>
      </c>
      <c r="BB741">
        <v>0</v>
      </c>
    </row>
    <row r="742" spans="1:54" x14ac:dyDescent="0.25">
      <c r="A742">
        <v>324209</v>
      </c>
      <c r="B742" t="s">
        <v>213</v>
      </c>
      <c r="AI742" t="s">
        <v>214</v>
      </c>
      <c r="AP742" t="s">
        <v>214</v>
      </c>
      <c r="AQ742" t="s">
        <v>214</v>
      </c>
      <c r="AR742" t="s">
        <v>214</v>
      </c>
      <c r="AT742" t="s">
        <v>214</v>
      </c>
      <c r="AU742" t="s">
        <v>214</v>
      </c>
      <c r="AV742" t="s">
        <v>214</v>
      </c>
      <c r="AW742" t="s">
        <v>214</v>
      </c>
      <c r="AX742" t="s">
        <v>214</v>
      </c>
      <c r="AY742" t="s">
        <v>214</v>
      </c>
      <c r="AZ742" t="s">
        <v>214</v>
      </c>
      <c r="BA742" t="s">
        <v>5733</v>
      </c>
      <c r="BB742">
        <v>0</v>
      </c>
    </row>
    <row r="743" spans="1:54" x14ac:dyDescent="0.25">
      <c r="A743">
        <v>326878</v>
      </c>
      <c r="B743" t="s">
        <v>213</v>
      </c>
      <c r="Z743" t="s">
        <v>214</v>
      </c>
      <c r="AG743" t="s">
        <v>214</v>
      </c>
      <c r="AI743" t="s">
        <v>214</v>
      </c>
      <c r="AJ743" t="s">
        <v>214</v>
      </c>
      <c r="AM743" t="s">
        <v>214</v>
      </c>
      <c r="AP743" t="s">
        <v>214</v>
      </c>
      <c r="AQ743" t="s">
        <v>214</v>
      </c>
      <c r="AR743" t="s">
        <v>214</v>
      </c>
      <c r="AT743" t="s">
        <v>214</v>
      </c>
      <c r="AU743" t="s">
        <v>214</v>
      </c>
      <c r="AV743" t="s">
        <v>214</v>
      </c>
      <c r="AW743" t="s">
        <v>214</v>
      </c>
      <c r="AX743" t="s">
        <v>214</v>
      </c>
      <c r="AY743" t="s">
        <v>214</v>
      </c>
      <c r="AZ743" t="s">
        <v>214</v>
      </c>
      <c r="BA743" t="s">
        <v>5733</v>
      </c>
      <c r="BB743">
        <v>0</v>
      </c>
    </row>
    <row r="744" spans="1:54" x14ac:dyDescent="0.25">
      <c r="A744">
        <v>329359</v>
      </c>
      <c r="B744" t="s">
        <v>213</v>
      </c>
      <c r="AO744" t="s">
        <v>214</v>
      </c>
      <c r="AP744" t="s">
        <v>214</v>
      </c>
      <c r="AQ744" t="s">
        <v>214</v>
      </c>
      <c r="AR744" t="s">
        <v>214</v>
      </c>
      <c r="AT744" t="s">
        <v>214</v>
      </c>
      <c r="AU744" t="s">
        <v>214</v>
      </c>
      <c r="AV744" t="s">
        <v>214</v>
      </c>
      <c r="AW744" t="s">
        <v>214</v>
      </c>
      <c r="AX744" t="s">
        <v>214</v>
      </c>
      <c r="AY744" t="s">
        <v>214</v>
      </c>
      <c r="AZ744" t="s">
        <v>214</v>
      </c>
      <c r="BA744" t="s">
        <v>5733</v>
      </c>
      <c r="BB744">
        <v>0</v>
      </c>
    </row>
    <row r="745" spans="1:54" x14ac:dyDescent="0.25">
      <c r="A745">
        <v>324958</v>
      </c>
      <c r="B745" t="s">
        <v>213</v>
      </c>
      <c r="AH745" t="s">
        <v>214</v>
      </c>
      <c r="AN745" t="s">
        <v>214</v>
      </c>
      <c r="AP745" t="s">
        <v>214</v>
      </c>
      <c r="BA745" t="s">
        <v>5733</v>
      </c>
      <c r="BB745">
        <v>0</v>
      </c>
    </row>
    <row r="746" spans="1:54" x14ac:dyDescent="0.25">
      <c r="A746">
        <v>312092</v>
      </c>
      <c r="B746" t="s">
        <v>213</v>
      </c>
      <c r="P746" t="s">
        <v>214</v>
      </c>
      <c r="Z746" t="s">
        <v>214</v>
      </c>
      <c r="AC746" t="s">
        <v>214</v>
      </c>
      <c r="AI746" t="s">
        <v>214</v>
      </c>
      <c r="AP746" t="s">
        <v>214</v>
      </c>
      <c r="AQ746" t="s">
        <v>214</v>
      </c>
      <c r="AT746" t="s">
        <v>214</v>
      </c>
      <c r="AW746" t="s">
        <v>214</v>
      </c>
      <c r="AX746" t="s">
        <v>214</v>
      </c>
      <c r="AY746" t="s">
        <v>214</v>
      </c>
      <c r="BA746" t="s">
        <v>5733</v>
      </c>
      <c r="BB746">
        <v>0</v>
      </c>
    </row>
    <row r="747" spans="1:54" x14ac:dyDescent="0.25">
      <c r="A747">
        <v>300471</v>
      </c>
      <c r="B747" t="s">
        <v>213</v>
      </c>
      <c r="AQ747" t="s">
        <v>214</v>
      </c>
      <c r="BA747" t="s">
        <v>5733</v>
      </c>
      <c r="BB747">
        <v>0</v>
      </c>
    </row>
    <row r="748" spans="1:54" x14ac:dyDescent="0.25">
      <c r="A748">
        <v>300497</v>
      </c>
      <c r="B748" t="s">
        <v>213</v>
      </c>
      <c r="AQ748" t="s">
        <v>214</v>
      </c>
      <c r="AX748" t="s">
        <v>214</v>
      </c>
      <c r="BA748" t="s">
        <v>5733</v>
      </c>
      <c r="BB748">
        <v>0</v>
      </c>
    </row>
    <row r="749" spans="1:54" x14ac:dyDescent="0.25">
      <c r="A749">
        <v>301558</v>
      </c>
      <c r="B749" t="s">
        <v>213</v>
      </c>
      <c r="AM749" t="s">
        <v>214</v>
      </c>
      <c r="AV749" t="s">
        <v>214</v>
      </c>
      <c r="BA749" t="s">
        <v>5733</v>
      </c>
      <c r="BB749">
        <v>0</v>
      </c>
    </row>
    <row r="750" spans="1:54" x14ac:dyDescent="0.25">
      <c r="A750">
        <v>301814</v>
      </c>
      <c r="B750" t="s">
        <v>213</v>
      </c>
      <c r="AK750" t="s">
        <v>214</v>
      </c>
      <c r="AQ750" t="s">
        <v>214</v>
      </c>
      <c r="AU750" t="s">
        <v>214</v>
      </c>
      <c r="AW750" t="s">
        <v>214</v>
      </c>
      <c r="BA750" t="s">
        <v>5733</v>
      </c>
      <c r="BB750">
        <v>0</v>
      </c>
    </row>
    <row r="751" spans="1:54" x14ac:dyDescent="0.25">
      <c r="A751">
        <v>301815</v>
      </c>
      <c r="B751" t="s">
        <v>213</v>
      </c>
      <c r="AQ751" t="s">
        <v>214</v>
      </c>
      <c r="BA751" t="s">
        <v>5733</v>
      </c>
      <c r="BB751">
        <v>0</v>
      </c>
    </row>
    <row r="752" spans="1:54" x14ac:dyDescent="0.25">
      <c r="A752">
        <v>302723</v>
      </c>
      <c r="B752" t="s">
        <v>213</v>
      </c>
      <c r="N752" t="s">
        <v>214</v>
      </c>
      <c r="Z752" t="s">
        <v>214</v>
      </c>
      <c r="AA752" t="s">
        <v>214</v>
      </c>
      <c r="AM752" t="s">
        <v>214</v>
      </c>
      <c r="AO752" t="s">
        <v>214</v>
      </c>
      <c r="AP752" t="s">
        <v>214</v>
      </c>
      <c r="AQ752" t="s">
        <v>214</v>
      </c>
      <c r="AS752" t="s">
        <v>214</v>
      </c>
      <c r="AY752" t="s">
        <v>214</v>
      </c>
      <c r="BA752" t="s">
        <v>5733</v>
      </c>
      <c r="BB752">
        <v>0</v>
      </c>
    </row>
    <row r="753" spans="1:54" x14ac:dyDescent="0.25">
      <c r="A753">
        <v>302946</v>
      </c>
      <c r="B753" t="s">
        <v>213</v>
      </c>
      <c r="AP753" t="s">
        <v>214</v>
      </c>
      <c r="BA753" t="s">
        <v>5733</v>
      </c>
      <c r="BB753">
        <v>0</v>
      </c>
    </row>
    <row r="754" spans="1:54" x14ac:dyDescent="0.25">
      <c r="A754">
        <v>303332</v>
      </c>
      <c r="B754" t="s">
        <v>213</v>
      </c>
      <c r="AQ754" t="s">
        <v>214</v>
      </c>
      <c r="AY754" t="s">
        <v>214</v>
      </c>
      <c r="BA754" t="s">
        <v>5733</v>
      </c>
      <c r="BB754">
        <v>0</v>
      </c>
    </row>
    <row r="755" spans="1:54" x14ac:dyDescent="0.25">
      <c r="A755">
        <v>304338</v>
      </c>
      <c r="B755" t="s">
        <v>213</v>
      </c>
      <c r="AP755" t="s">
        <v>214</v>
      </c>
      <c r="AQ755" t="s">
        <v>214</v>
      </c>
      <c r="BA755" t="s">
        <v>5733</v>
      </c>
      <c r="BB755">
        <v>0</v>
      </c>
    </row>
    <row r="756" spans="1:54" x14ac:dyDescent="0.25">
      <c r="A756">
        <v>304436</v>
      </c>
      <c r="B756" t="s">
        <v>213</v>
      </c>
      <c r="AG756" t="s">
        <v>214</v>
      </c>
      <c r="AQ756" t="s">
        <v>214</v>
      </c>
      <c r="AX756" t="s">
        <v>214</v>
      </c>
      <c r="AY756" t="s">
        <v>214</v>
      </c>
      <c r="BA756" t="s">
        <v>5733</v>
      </c>
      <c r="BB756">
        <v>0</v>
      </c>
    </row>
    <row r="757" spans="1:54" x14ac:dyDescent="0.25">
      <c r="A757">
        <v>304667</v>
      </c>
      <c r="B757" t="s">
        <v>213</v>
      </c>
      <c r="D757" t="s">
        <v>214</v>
      </c>
      <c r="G757" t="s">
        <v>214</v>
      </c>
      <c r="H757" t="s">
        <v>214</v>
      </c>
      <c r="L757" t="s">
        <v>214</v>
      </c>
      <c r="BA757" t="s">
        <v>5733</v>
      </c>
      <c r="BB757">
        <v>0</v>
      </c>
    </row>
    <row r="758" spans="1:54" x14ac:dyDescent="0.25">
      <c r="A758">
        <v>304734</v>
      </c>
      <c r="B758" t="s">
        <v>213</v>
      </c>
      <c r="AK758" t="s">
        <v>214</v>
      </c>
      <c r="AP758" t="s">
        <v>214</v>
      </c>
      <c r="AT758" t="s">
        <v>214</v>
      </c>
      <c r="AU758" t="s">
        <v>214</v>
      </c>
      <c r="AV758" t="s">
        <v>214</v>
      </c>
      <c r="AW758" t="s">
        <v>214</v>
      </c>
      <c r="AX758" t="s">
        <v>214</v>
      </c>
      <c r="AY758" t="s">
        <v>214</v>
      </c>
      <c r="BA758" t="s">
        <v>5733</v>
      </c>
      <c r="BB758">
        <v>0</v>
      </c>
    </row>
    <row r="759" spans="1:54" x14ac:dyDescent="0.25">
      <c r="A759">
        <v>304855</v>
      </c>
      <c r="B759" t="s">
        <v>213</v>
      </c>
      <c r="AJ759" t="s">
        <v>214</v>
      </c>
      <c r="AP759" t="s">
        <v>214</v>
      </c>
      <c r="AQ759" t="s">
        <v>214</v>
      </c>
      <c r="AX759" t="s">
        <v>214</v>
      </c>
      <c r="AY759" t="s">
        <v>214</v>
      </c>
      <c r="BA759" t="s">
        <v>5733</v>
      </c>
      <c r="BB759">
        <v>0</v>
      </c>
    </row>
    <row r="760" spans="1:54" x14ac:dyDescent="0.25">
      <c r="A760">
        <v>305255</v>
      </c>
      <c r="B760" t="s">
        <v>213</v>
      </c>
      <c r="AP760" t="s">
        <v>214</v>
      </c>
      <c r="AQ760" t="s">
        <v>214</v>
      </c>
      <c r="BA760" t="s">
        <v>5733</v>
      </c>
      <c r="BB760">
        <v>0</v>
      </c>
    </row>
    <row r="761" spans="1:54" x14ac:dyDescent="0.25">
      <c r="A761">
        <v>305317</v>
      </c>
      <c r="B761" t="s">
        <v>213</v>
      </c>
      <c r="AG761" t="s">
        <v>214</v>
      </c>
      <c r="AP761" t="s">
        <v>214</v>
      </c>
      <c r="AQ761" t="s">
        <v>214</v>
      </c>
      <c r="AY761" t="s">
        <v>214</v>
      </c>
      <c r="BA761" t="s">
        <v>5733</v>
      </c>
      <c r="BB761">
        <v>0</v>
      </c>
    </row>
    <row r="762" spans="1:54" x14ac:dyDescent="0.25">
      <c r="A762">
        <v>305442</v>
      </c>
      <c r="B762" t="s">
        <v>213</v>
      </c>
      <c r="AC762" t="s">
        <v>214</v>
      </c>
      <c r="AI762" t="s">
        <v>214</v>
      </c>
      <c r="AP762" t="s">
        <v>214</v>
      </c>
      <c r="AY762" t="s">
        <v>214</v>
      </c>
      <c r="BA762" t="s">
        <v>5733</v>
      </c>
      <c r="BB762">
        <v>0</v>
      </c>
    </row>
    <row r="763" spans="1:54" x14ac:dyDescent="0.25">
      <c r="A763">
        <v>305738</v>
      </c>
      <c r="B763" t="s">
        <v>213</v>
      </c>
      <c r="AP763" t="s">
        <v>214</v>
      </c>
      <c r="AQ763" t="s">
        <v>214</v>
      </c>
      <c r="AT763" t="s">
        <v>214</v>
      </c>
      <c r="BA763" t="s">
        <v>5733</v>
      </c>
      <c r="BB763">
        <v>0</v>
      </c>
    </row>
    <row r="764" spans="1:54" x14ac:dyDescent="0.25">
      <c r="A764">
        <v>306334</v>
      </c>
      <c r="B764" t="s">
        <v>213</v>
      </c>
      <c r="AH764" t="s">
        <v>214</v>
      </c>
      <c r="AQ764" t="s">
        <v>214</v>
      </c>
      <c r="AR764" t="s">
        <v>214</v>
      </c>
      <c r="AY764" t="s">
        <v>214</v>
      </c>
      <c r="BA764" t="s">
        <v>5733</v>
      </c>
      <c r="BB764">
        <v>0</v>
      </c>
    </row>
    <row r="765" spans="1:54" x14ac:dyDescent="0.25">
      <c r="A765">
        <v>306410</v>
      </c>
      <c r="B765" t="s">
        <v>213</v>
      </c>
      <c r="AO765" t="s">
        <v>214</v>
      </c>
      <c r="AP765" t="s">
        <v>214</v>
      </c>
      <c r="AQ765" t="s">
        <v>214</v>
      </c>
      <c r="AT765" t="s">
        <v>214</v>
      </c>
      <c r="AX765" t="s">
        <v>214</v>
      </c>
      <c r="BA765" t="s">
        <v>5733</v>
      </c>
      <c r="BB765">
        <v>0</v>
      </c>
    </row>
    <row r="766" spans="1:54" x14ac:dyDescent="0.25">
      <c r="A766">
        <v>306719</v>
      </c>
      <c r="B766" t="s">
        <v>213</v>
      </c>
      <c r="AA766" t="s">
        <v>214</v>
      </c>
      <c r="AI766" t="s">
        <v>214</v>
      </c>
      <c r="AJ766" t="s">
        <v>214</v>
      </c>
      <c r="AM766" t="s">
        <v>214</v>
      </c>
      <c r="AP766" t="s">
        <v>214</v>
      </c>
      <c r="AQ766" t="s">
        <v>214</v>
      </c>
      <c r="AR766" t="s">
        <v>214</v>
      </c>
      <c r="AW766" t="s">
        <v>214</v>
      </c>
      <c r="AX766" t="s">
        <v>214</v>
      </c>
      <c r="AY766" t="s">
        <v>214</v>
      </c>
      <c r="BA766" t="s">
        <v>5733</v>
      </c>
      <c r="BB766">
        <v>0</v>
      </c>
    </row>
    <row r="767" spans="1:54" x14ac:dyDescent="0.25">
      <c r="A767">
        <v>307541</v>
      </c>
      <c r="B767" t="s">
        <v>213</v>
      </c>
      <c r="AM767" t="s">
        <v>214</v>
      </c>
      <c r="AY767" t="s">
        <v>214</v>
      </c>
      <c r="BA767" t="s">
        <v>5733</v>
      </c>
      <c r="BB767">
        <v>0</v>
      </c>
    </row>
    <row r="768" spans="1:54" x14ac:dyDescent="0.25">
      <c r="A768">
        <v>307755</v>
      </c>
      <c r="B768" t="s">
        <v>213</v>
      </c>
      <c r="AQ768" t="s">
        <v>214</v>
      </c>
      <c r="BA768" t="s">
        <v>5733</v>
      </c>
      <c r="BB768">
        <v>0</v>
      </c>
    </row>
    <row r="769" spans="1:54" x14ac:dyDescent="0.25">
      <c r="A769">
        <v>308474</v>
      </c>
      <c r="B769" t="s">
        <v>213</v>
      </c>
      <c r="AP769" t="s">
        <v>214</v>
      </c>
      <c r="AQ769" t="s">
        <v>214</v>
      </c>
      <c r="AR769" t="s">
        <v>214</v>
      </c>
      <c r="AY769" t="s">
        <v>214</v>
      </c>
      <c r="BA769" t="s">
        <v>5733</v>
      </c>
      <c r="BB769">
        <v>0</v>
      </c>
    </row>
    <row r="770" spans="1:54" x14ac:dyDescent="0.25">
      <c r="A770">
        <v>308843</v>
      </c>
      <c r="B770" t="s">
        <v>213</v>
      </c>
      <c r="AM770" t="s">
        <v>214</v>
      </c>
      <c r="AP770" t="s">
        <v>214</v>
      </c>
      <c r="AQ770" t="s">
        <v>214</v>
      </c>
      <c r="AY770" t="s">
        <v>214</v>
      </c>
      <c r="BA770" t="s">
        <v>5733</v>
      </c>
      <c r="BB770">
        <v>0</v>
      </c>
    </row>
    <row r="771" spans="1:54" x14ac:dyDescent="0.25">
      <c r="A771">
        <v>312122</v>
      </c>
      <c r="B771" t="s">
        <v>213</v>
      </c>
      <c r="AJ771" t="s">
        <v>214</v>
      </c>
      <c r="AQ771" t="s">
        <v>214</v>
      </c>
      <c r="AW771" t="s">
        <v>214</v>
      </c>
      <c r="AY771" t="s">
        <v>214</v>
      </c>
      <c r="BA771" t="s">
        <v>5733</v>
      </c>
      <c r="BB771">
        <v>0</v>
      </c>
    </row>
    <row r="772" spans="1:54" x14ac:dyDescent="0.25">
      <c r="A772">
        <v>312251</v>
      </c>
      <c r="B772" t="s">
        <v>213</v>
      </c>
      <c r="AO772" t="s">
        <v>214</v>
      </c>
      <c r="AP772" t="s">
        <v>214</v>
      </c>
      <c r="AQ772" t="s">
        <v>214</v>
      </c>
      <c r="AR772" t="s">
        <v>214</v>
      </c>
      <c r="AY772" t="s">
        <v>214</v>
      </c>
      <c r="BA772" t="s">
        <v>5733</v>
      </c>
      <c r="BB772">
        <v>0</v>
      </c>
    </row>
    <row r="773" spans="1:54" x14ac:dyDescent="0.25">
      <c r="A773">
        <v>314147</v>
      </c>
      <c r="B773" t="s">
        <v>213</v>
      </c>
      <c r="I773" t="s">
        <v>214</v>
      </c>
      <c r="V773" t="s">
        <v>214</v>
      </c>
      <c r="AP773" t="s">
        <v>214</v>
      </c>
      <c r="BA773" t="s">
        <v>5733</v>
      </c>
      <c r="BB773">
        <v>0</v>
      </c>
    </row>
    <row r="774" spans="1:54" x14ac:dyDescent="0.25">
      <c r="A774">
        <v>314169</v>
      </c>
      <c r="B774" t="s">
        <v>213</v>
      </c>
      <c r="I774" t="s">
        <v>214</v>
      </c>
      <c r="V774" t="s">
        <v>214</v>
      </c>
      <c r="AP774" t="s">
        <v>214</v>
      </c>
      <c r="AQ774" t="s">
        <v>214</v>
      </c>
      <c r="AV774" t="s">
        <v>214</v>
      </c>
      <c r="BA774" t="s">
        <v>5733</v>
      </c>
      <c r="BB774">
        <v>0</v>
      </c>
    </row>
    <row r="775" spans="1:54" x14ac:dyDescent="0.25">
      <c r="A775">
        <v>314731</v>
      </c>
      <c r="B775" t="s">
        <v>213</v>
      </c>
      <c r="I775" t="s">
        <v>214</v>
      </c>
      <c r="V775" t="s">
        <v>214</v>
      </c>
      <c r="AQ775" t="s">
        <v>214</v>
      </c>
      <c r="AY775" t="s">
        <v>214</v>
      </c>
      <c r="BA775" t="s">
        <v>5733</v>
      </c>
      <c r="BB775">
        <v>0</v>
      </c>
    </row>
    <row r="776" spans="1:54" x14ac:dyDescent="0.25">
      <c r="A776">
        <v>316479</v>
      </c>
      <c r="B776" t="s">
        <v>213</v>
      </c>
      <c r="AH776" t="s">
        <v>214</v>
      </c>
      <c r="AJ776" t="s">
        <v>214</v>
      </c>
      <c r="AP776" t="s">
        <v>214</v>
      </c>
      <c r="AQ776" t="s">
        <v>214</v>
      </c>
      <c r="AT776" t="s">
        <v>214</v>
      </c>
      <c r="AU776" t="s">
        <v>214</v>
      </c>
      <c r="AV776" t="s">
        <v>214</v>
      </c>
      <c r="AW776" t="s">
        <v>214</v>
      </c>
      <c r="AY776" t="s">
        <v>214</v>
      </c>
      <c r="BA776" t="s">
        <v>5733</v>
      </c>
      <c r="BB776">
        <v>0</v>
      </c>
    </row>
    <row r="777" spans="1:54" x14ac:dyDescent="0.25">
      <c r="A777">
        <v>316954</v>
      </c>
      <c r="B777" t="s">
        <v>213</v>
      </c>
      <c r="AG777" t="s">
        <v>214</v>
      </c>
      <c r="AP777" t="s">
        <v>214</v>
      </c>
      <c r="BA777" t="s">
        <v>5733</v>
      </c>
      <c r="BB777">
        <v>0</v>
      </c>
    </row>
    <row r="778" spans="1:54" x14ac:dyDescent="0.25">
      <c r="A778">
        <v>316990</v>
      </c>
      <c r="B778" t="s">
        <v>213</v>
      </c>
      <c r="X778" t="s">
        <v>214</v>
      </c>
      <c r="AI778" t="s">
        <v>214</v>
      </c>
      <c r="AM778" t="s">
        <v>214</v>
      </c>
      <c r="AP778" t="s">
        <v>214</v>
      </c>
      <c r="AS778" t="s">
        <v>214</v>
      </c>
      <c r="AT778" t="s">
        <v>214</v>
      </c>
      <c r="AV778" t="s">
        <v>214</v>
      </c>
      <c r="AW778" t="s">
        <v>214</v>
      </c>
      <c r="AX778" t="s">
        <v>214</v>
      </c>
      <c r="AY778" t="s">
        <v>214</v>
      </c>
      <c r="BA778" t="s">
        <v>5733</v>
      </c>
      <c r="BB778">
        <v>0</v>
      </c>
    </row>
    <row r="779" spans="1:54" x14ac:dyDescent="0.25">
      <c r="A779">
        <v>316996</v>
      </c>
      <c r="B779" t="s">
        <v>213</v>
      </c>
      <c r="AQ779" t="s">
        <v>214</v>
      </c>
      <c r="BA779" t="s">
        <v>5733</v>
      </c>
      <c r="BB779">
        <v>0</v>
      </c>
    </row>
    <row r="780" spans="1:54" x14ac:dyDescent="0.25">
      <c r="A780">
        <v>317494</v>
      </c>
      <c r="B780" t="s">
        <v>213</v>
      </c>
      <c r="Z780" t="s">
        <v>214</v>
      </c>
      <c r="AG780" t="s">
        <v>214</v>
      </c>
      <c r="AQ780" t="s">
        <v>214</v>
      </c>
      <c r="AW780" t="s">
        <v>214</v>
      </c>
      <c r="BA780" t="s">
        <v>5733</v>
      </c>
      <c r="BB780">
        <v>0</v>
      </c>
    </row>
    <row r="781" spans="1:54" x14ac:dyDescent="0.25">
      <c r="A781">
        <v>318618</v>
      </c>
      <c r="B781" t="s">
        <v>213</v>
      </c>
      <c r="AP781" t="s">
        <v>214</v>
      </c>
      <c r="AQ781" t="s">
        <v>214</v>
      </c>
      <c r="AY781" t="s">
        <v>214</v>
      </c>
      <c r="BA781" t="s">
        <v>5733</v>
      </c>
      <c r="BB781">
        <v>0</v>
      </c>
    </row>
    <row r="782" spans="1:54" x14ac:dyDescent="0.25">
      <c r="A782">
        <v>318857</v>
      </c>
      <c r="B782" t="s">
        <v>213</v>
      </c>
      <c r="AJ782" t="s">
        <v>214</v>
      </c>
      <c r="BA782" t="s">
        <v>5733</v>
      </c>
      <c r="BB782">
        <v>0</v>
      </c>
    </row>
    <row r="783" spans="1:54" x14ac:dyDescent="0.25">
      <c r="A783">
        <v>318874</v>
      </c>
      <c r="B783" t="s">
        <v>213</v>
      </c>
      <c r="AK783" t="s">
        <v>214</v>
      </c>
      <c r="AP783" t="s">
        <v>214</v>
      </c>
      <c r="AQ783" t="s">
        <v>214</v>
      </c>
      <c r="BA783" t="s">
        <v>5733</v>
      </c>
      <c r="BB783">
        <v>0</v>
      </c>
    </row>
    <row r="784" spans="1:54" x14ac:dyDescent="0.25">
      <c r="A784">
        <v>318898</v>
      </c>
      <c r="B784" t="s">
        <v>213</v>
      </c>
      <c r="AP784" t="s">
        <v>214</v>
      </c>
      <c r="BA784" t="s">
        <v>5733</v>
      </c>
      <c r="BB784">
        <v>0</v>
      </c>
    </row>
    <row r="785" spans="1:54" x14ac:dyDescent="0.25">
      <c r="A785">
        <v>319680</v>
      </c>
      <c r="B785" t="s">
        <v>213</v>
      </c>
      <c r="AG785" t="s">
        <v>214</v>
      </c>
      <c r="AK785" t="s">
        <v>214</v>
      </c>
      <c r="AO785" t="s">
        <v>214</v>
      </c>
      <c r="AP785" t="s">
        <v>214</v>
      </c>
      <c r="AQ785" t="s">
        <v>214</v>
      </c>
      <c r="AU785" t="s">
        <v>214</v>
      </c>
      <c r="AW785" t="s">
        <v>214</v>
      </c>
      <c r="AY785" t="s">
        <v>214</v>
      </c>
      <c r="BA785" t="s">
        <v>5733</v>
      </c>
      <c r="BB785">
        <v>0</v>
      </c>
    </row>
    <row r="786" spans="1:54" x14ac:dyDescent="0.25">
      <c r="A786">
        <v>319684</v>
      </c>
      <c r="B786" t="s">
        <v>213</v>
      </c>
      <c r="W786" t="s">
        <v>214</v>
      </c>
      <c r="AH786" t="s">
        <v>214</v>
      </c>
      <c r="AO786" t="s">
        <v>214</v>
      </c>
      <c r="AP786" t="s">
        <v>214</v>
      </c>
      <c r="AU786" t="s">
        <v>214</v>
      </c>
      <c r="AV786" t="s">
        <v>214</v>
      </c>
      <c r="AW786" t="s">
        <v>214</v>
      </c>
      <c r="AX786" t="s">
        <v>214</v>
      </c>
      <c r="AY786" t="s">
        <v>214</v>
      </c>
      <c r="BA786" t="s">
        <v>5733</v>
      </c>
      <c r="BB786">
        <v>0</v>
      </c>
    </row>
    <row r="787" spans="1:54" x14ac:dyDescent="0.25">
      <c r="A787">
        <v>319876</v>
      </c>
      <c r="B787" t="s">
        <v>213</v>
      </c>
      <c r="AY787" t="s">
        <v>214</v>
      </c>
      <c r="BA787" t="s">
        <v>5733</v>
      </c>
      <c r="BB787">
        <v>0</v>
      </c>
    </row>
    <row r="788" spans="1:54" x14ac:dyDescent="0.25">
      <c r="A788">
        <v>320062</v>
      </c>
      <c r="B788" t="s">
        <v>213</v>
      </c>
      <c r="AH788" t="s">
        <v>214</v>
      </c>
      <c r="AP788" t="s">
        <v>214</v>
      </c>
      <c r="AQ788" t="s">
        <v>214</v>
      </c>
      <c r="AU788" t="s">
        <v>214</v>
      </c>
      <c r="AV788" t="s">
        <v>214</v>
      </c>
      <c r="AY788" t="s">
        <v>214</v>
      </c>
      <c r="BA788" t="s">
        <v>5733</v>
      </c>
      <c r="BB788">
        <v>0</v>
      </c>
    </row>
    <row r="789" spans="1:54" x14ac:dyDescent="0.25">
      <c r="A789">
        <v>320327</v>
      </c>
      <c r="B789" t="s">
        <v>213</v>
      </c>
      <c r="AH789" t="s">
        <v>214</v>
      </c>
      <c r="AO789" t="s">
        <v>214</v>
      </c>
      <c r="AP789" t="s">
        <v>214</v>
      </c>
      <c r="AQ789" t="s">
        <v>214</v>
      </c>
      <c r="AT789" t="s">
        <v>214</v>
      </c>
      <c r="AU789" t="s">
        <v>214</v>
      </c>
      <c r="AV789" t="s">
        <v>214</v>
      </c>
      <c r="AW789" t="s">
        <v>214</v>
      </c>
      <c r="AY789" t="s">
        <v>214</v>
      </c>
      <c r="BA789" t="s">
        <v>5733</v>
      </c>
      <c r="BB789">
        <v>0</v>
      </c>
    </row>
    <row r="790" spans="1:54" x14ac:dyDescent="0.25">
      <c r="A790">
        <v>321767</v>
      </c>
      <c r="B790" t="s">
        <v>213</v>
      </c>
      <c r="I790" t="s">
        <v>214</v>
      </c>
      <c r="N790" t="s">
        <v>214</v>
      </c>
      <c r="V790" t="s">
        <v>214</v>
      </c>
      <c r="AP790" t="s">
        <v>214</v>
      </c>
      <c r="AQ790" t="s">
        <v>214</v>
      </c>
      <c r="AT790" t="s">
        <v>214</v>
      </c>
      <c r="AY790" t="s">
        <v>214</v>
      </c>
      <c r="BA790" t="s">
        <v>5733</v>
      </c>
      <c r="BB790">
        <v>0</v>
      </c>
    </row>
    <row r="791" spans="1:54" x14ac:dyDescent="0.25">
      <c r="A791">
        <v>321839</v>
      </c>
      <c r="B791" t="s">
        <v>213</v>
      </c>
      <c r="AG791" t="s">
        <v>214</v>
      </c>
      <c r="BA791" t="s">
        <v>5733</v>
      </c>
      <c r="BB791">
        <v>0</v>
      </c>
    </row>
    <row r="792" spans="1:54" x14ac:dyDescent="0.25">
      <c r="A792">
        <v>322099</v>
      </c>
      <c r="B792" t="s">
        <v>213</v>
      </c>
      <c r="Z792" t="s">
        <v>214</v>
      </c>
      <c r="AP792" t="s">
        <v>214</v>
      </c>
      <c r="AQ792" t="s">
        <v>214</v>
      </c>
      <c r="BA792" t="s">
        <v>5733</v>
      </c>
      <c r="BB792">
        <v>0</v>
      </c>
    </row>
    <row r="793" spans="1:54" x14ac:dyDescent="0.25">
      <c r="A793">
        <v>323236</v>
      </c>
      <c r="B793" t="s">
        <v>213</v>
      </c>
      <c r="AP793" t="s">
        <v>214</v>
      </c>
      <c r="AQ793" t="s">
        <v>214</v>
      </c>
      <c r="BA793" t="s">
        <v>5733</v>
      </c>
      <c r="BB793">
        <v>0</v>
      </c>
    </row>
    <row r="794" spans="1:54" x14ac:dyDescent="0.25">
      <c r="A794">
        <v>323305</v>
      </c>
      <c r="B794" t="s">
        <v>213</v>
      </c>
      <c r="AE794" t="s">
        <v>214</v>
      </c>
      <c r="AG794" t="s">
        <v>214</v>
      </c>
      <c r="AH794" t="s">
        <v>214</v>
      </c>
      <c r="AP794" t="s">
        <v>214</v>
      </c>
      <c r="AQ794" t="s">
        <v>214</v>
      </c>
      <c r="AR794" t="s">
        <v>214</v>
      </c>
      <c r="AT794" t="s">
        <v>214</v>
      </c>
      <c r="AU794" t="s">
        <v>214</v>
      </c>
      <c r="AV794" t="s">
        <v>214</v>
      </c>
      <c r="AW794" t="s">
        <v>214</v>
      </c>
      <c r="AX794" t="s">
        <v>214</v>
      </c>
      <c r="AY794" t="s">
        <v>214</v>
      </c>
      <c r="BA794" t="s">
        <v>5733</v>
      </c>
      <c r="BB794">
        <v>0</v>
      </c>
    </row>
    <row r="795" spans="1:54" x14ac:dyDescent="0.25">
      <c r="A795">
        <v>323917</v>
      </c>
      <c r="B795" t="s">
        <v>213</v>
      </c>
      <c r="AI795" t="s">
        <v>214</v>
      </c>
      <c r="AK795" t="s">
        <v>214</v>
      </c>
      <c r="AO795" t="s">
        <v>214</v>
      </c>
      <c r="AP795" t="s">
        <v>214</v>
      </c>
      <c r="AS795" t="s">
        <v>214</v>
      </c>
      <c r="AU795" t="s">
        <v>214</v>
      </c>
      <c r="BA795" t="s">
        <v>5733</v>
      </c>
      <c r="BB795">
        <v>0</v>
      </c>
    </row>
    <row r="796" spans="1:54" x14ac:dyDescent="0.25">
      <c r="A796">
        <v>325840</v>
      </c>
      <c r="B796" t="s">
        <v>213</v>
      </c>
      <c r="AF796" t="s">
        <v>214</v>
      </c>
      <c r="AO796" t="s">
        <v>214</v>
      </c>
      <c r="AP796" t="s">
        <v>214</v>
      </c>
      <c r="AQ796" t="s">
        <v>214</v>
      </c>
      <c r="AU796" t="s">
        <v>214</v>
      </c>
      <c r="AW796" t="s">
        <v>214</v>
      </c>
      <c r="AX796" t="s">
        <v>214</v>
      </c>
      <c r="AY796" t="s">
        <v>214</v>
      </c>
      <c r="BA796" t="s">
        <v>5733</v>
      </c>
      <c r="BB796">
        <v>0</v>
      </c>
    </row>
    <row r="797" spans="1:54" x14ac:dyDescent="0.25">
      <c r="A797">
        <v>328387</v>
      </c>
      <c r="B797" t="s">
        <v>213</v>
      </c>
      <c r="AJ797" t="s">
        <v>214</v>
      </c>
      <c r="AW797" t="s">
        <v>214</v>
      </c>
      <c r="BA797" t="s">
        <v>5733</v>
      </c>
      <c r="BB797">
        <v>0</v>
      </c>
    </row>
    <row r="798" spans="1:54" x14ac:dyDescent="0.25">
      <c r="A798">
        <v>328922</v>
      </c>
      <c r="B798" t="s">
        <v>213</v>
      </c>
      <c r="W798" t="s">
        <v>214</v>
      </c>
      <c r="AO798" t="s">
        <v>214</v>
      </c>
      <c r="AP798" t="s">
        <v>214</v>
      </c>
      <c r="AQ798" t="s">
        <v>214</v>
      </c>
      <c r="AT798" t="s">
        <v>214</v>
      </c>
      <c r="AU798" t="s">
        <v>214</v>
      </c>
      <c r="AW798" t="s">
        <v>214</v>
      </c>
      <c r="AY798" t="s">
        <v>214</v>
      </c>
      <c r="BA798" t="s">
        <v>5733</v>
      </c>
      <c r="BB798">
        <v>0</v>
      </c>
    </row>
    <row r="799" spans="1:54" x14ac:dyDescent="0.25">
      <c r="A799">
        <v>306701</v>
      </c>
      <c r="B799" t="s">
        <v>213</v>
      </c>
      <c r="AP799" t="s">
        <v>214</v>
      </c>
      <c r="AQ799" t="s">
        <v>214</v>
      </c>
      <c r="AR799" t="s">
        <v>214</v>
      </c>
      <c r="AX799" t="s">
        <v>214</v>
      </c>
      <c r="AY799" t="s">
        <v>214</v>
      </c>
      <c r="BA799" t="s">
        <v>5733</v>
      </c>
      <c r="BB799">
        <v>0</v>
      </c>
    </row>
    <row r="800" spans="1:54" x14ac:dyDescent="0.25">
      <c r="A800">
        <v>319653</v>
      </c>
      <c r="B800" t="s">
        <v>213</v>
      </c>
      <c r="W800" t="s">
        <v>214</v>
      </c>
      <c r="Y800" t="s">
        <v>214</v>
      </c>
      <c r="AI800" t="s">
        <v>214</v>
      </c>
      <c r="AN800" t="s">
        <v>214</v>
      </c>
      <c r="AO800" t="s">
        <v>214</v>
      </c>
      <c r="AP800" t="s">
        <v>214</v>
      </c>
      <c r="AQ800" t="s">
        <v>214</v>
      </c>
      <c r="AU800" t="s">
        <v>214</v>
      </c>
      <c r="AV800" t="s">
        <v>214</v>
      </c>
      <c r="AW800" t="s">
        <v>214</v>
      </c>
      <c r="AX800" t="s">
        <v>214</v>
      </c>
      <c r="AY800" t="s">
        <v>214</v>
      </c>
      <c r="AZ800" t="s">
        <v>214</v>
      </c>
      <c r="BA800" t="s">
        <v>5736</v>
      </c>
      <c r="BB800">
        <v>0</v>
      </c>
    </row>
    <row r="801" spans="1:54" x14ac:dyDescent="0.25">
      <c r="A801">
        <v>319879</v>
      </c>
      <c r="B801" t="s">
        <v>213</v>
      </c>
      <c r="AG801" t="s">
        <v>214</v>
      </c>
      <c r="AL801" t="s">
        <v>214</v>
      </c>
      <c r="AN801" t="s">
        <v>214</v>
      </c>
      <c r="AO801" t="s">
        <v>214</v>
      </c>
      <c r="AP801" t="s">
        <v>214</v>
      </c>
      <c r="AQ801" t="s">
        <v>214</v>
      </c>
      <c r="AR801" t="s">
        <v>214</v>
      </c>
      <c r="AT801" t="s">
        <v>214</v>
      </c>
      <c r="AU801" t="s">
        <v>214</v>
      </c>
      <c r="AV801" t="s">
        <v>214</v>
      </c>
      <c r="AW801" t="s">
        <v>214</v>
      </c>
      <c r="AX801" t="s">
        <v>214</v>
      </c>
      <c r="AY801" t="s">
        <v>214</v>
      </c>
      <c r="AZ801" t="s">
        <v>214</v>
      </c>
      <c r="BA801" t="s">
        <v>5736</v>
      </c>
      <c r="BB801">
        <v>0</v>
      </c>
    </row>
    <row r="802" spans="1:54" x14ac:dyDescent="0.25">
      <c r="A802">
        <v>333432</v>
      </c>
      <c r="B802" t="s">
        <v>213</v>
      </c>
      <c r="AC802" t="s">
        <v>214</v>
      </c>
      <c r="AG802" t="s">
        <v>214</v>
      </c>
      <c r="AN802" t="s">
        <v>214</v>
      </c>
      <c r="AP802" t="s">
        <v>214</v>
      </c>
      <c r="AQ802" t="s">
        <v>214</v>
      </c>
      <c r="AR802" t="s">
        <v>214</v>
      </c>
      <c r="AT802" t="s">
        <v>214</v>
      </c>
      <c r="AU802" t="s">
        <v>214</v>
      </c>
      <c r="AV802" t="s">
        <v>214</v>
      </c>
      <c r="AW802" t="s">
        <v>214</v>
      </c>
      <c r="AX802" t="s">
        <v>214</v>
      </c>
      <c r="AY802" t="s">
        <v>214</v>
      </c>
      <c r="AZ802" t="s">
        <v>214</v>
      </c>
      <c r="BA802" t="s">
        <v>5736</v>
      </c>
      <c r="BB802">
        <v>0</v>
      </c>
    </row>
    <row r="803" spans="1:54" x14ac:dyDescent="0.25">
      <c r="A803">
        <v>322810</v>
      </c>
      <c r="B803" t="s">
        <v>213</v>
      </c>
      <c r="AG803" t="s">
        <v>214</v>
      </c>
      <c r="AN803" t="s">
        <v>214</v>
      </c>
      <c r="AP803" t="s">
        <v>214</v>
      </c>
      <c r="AQ803" t="s">
        <v>214</v>
      </c>
      <c r="AR803" t="s">
        <v>214</v>
      </c>
      <c r="AT803" t="s">
        <v>214</v>
      </c>
      <c r="AU803" t="s">
        <v>214</v>
      </c>
      <c r="AV803" t="s">
        <v>214</v>
      </c>
      <c r="AW803" t="s">
        <v>214</v>
      </c>
      <c r="AX803" t="s">
        <v>214</v>
      </c>
      <c r="AY803" t="s">
        <v>214</v>
      </c>
      <c r="AZ803" t="s">
        <v>214</v>
      </c>
      <c r="BA803" t="s">
        <v>5736</v>
      </c>
      <c r="BB803">
        <v>0</v>
      </c>
    </row>
    <row r="804" spans="1:54" x14ac:dyDescent="0.25">
      <c r="A804">
        <v>333462</v>
      </c>
      <c r="B804" t="s">
        <v>213</v>
      </c>
      <c r="AC804" t="s">
        <v>214</v>
      </c>
      <c r="AI804" t="s">
        <v>214</v>
      </c>
      <c r="AN804" t="s">
        <v>214</v>
      </c>
      <c r="AO804" t="s">
        <v>214</v>
      </c>
      <c r="AP804" t="s">
        <v>214</v>
      </c>
      <c r="AQ804" t="s">
        <v>214</v>
      </c>
      <c r="AR804" t="s">
        <v>214</v>
      </c>
      <c r="AT804" t="s">
        <v>214</v>
      </c>
      <c r="AU804" t="s">
        <v>214</v>
      </c>
      <c r="AV804" t="s">
        <v>214</v>
      </c>
      <c r="AW804" t="s">
        <v>214</v>
      </c>
      <c r="AX804" t="s">
        <v>214</v>
      </c>
      <c r="AY804" t="s">
        <v>214</v>
      </c>
      <c r="AZ804" t="s">
        <v>214</v>
      </c>
      <c r="BA804" t="s">
        <v>5736</v>
      </c>
      <c r="BB804">
        <v>0</v>
      </c>
    </row>
    <row r="805" spans="1:54" x14ac:dyDescent="0.25">
      <c r="A805">
        <v>324231</v>
      </c>
      <c r="B805" t="s">
        <v>213</v>
      </c>
      <c r="Z805" t="s">
        <v>214</v>
      </c>
      <c r="AG805" t="s">
        <v>214</v>
      </c>
      <c r="AM805" t="s">
        <v>214</v>
      </c>
      <c r="AN805" t="s">
        <v>214</v>
      </c>
      <c r="AO805" t="s">
        <v>214</v>
      </c>
      <c r="AP805" t="s">
        <v>214</v>
      </c>
      <c r="AQ805" t="s">
        <v>214</v>
      </c>
      <c r="AR805" t="s">
        <v>214</v>
      </c>
      <c r="AS805" t="s">
        <v>214</v>
      </c>
      <c r="AU805" t="s">
        <v>214</v>
      </c>
      <c r="AV805" t="s">
        <v>214</v>
      </c>
      <c r="AW805" t="s">
        <v>214</v>
      </c>
      <c r="AX805" t="s">
        <v>214</v>
      </c>
      <c r="AY805" t="s">
        <v>214</v>
      </c>
      <c r="AZ805" t="s">
        <v>214</v>
      </c>
      <c r="BA805" t="s">
        <v>5736</v>
      </c>
      <c r="BB805">
        <v>0</v>
      </c>
    </row>
    <row r="806" spans="1:54" x14ac:dyDescent="0.25">
      <c r="A806">
        <v>325490</v>
      </c>
      <c r="B806" t="s">
        <v>213</v>
      </c>
      <c r="R806" t="s">
        <v>214</v>
      </c>
      <c r="AA806" t="s">
        <v>214</v>
      </c>
      <c r="AI806" t="s">
        <v>214</v>
      </c>
      <c r="AJ806" t="s">
        <v>214</v>
      </c>
      <c r="AK806" t="s">
        <v>214</v>
      </c>
      <c r="AN806" t="s">
        <v>214</v>
      </c>
      <c r="AO806" t="s">
        <v>214</v>
      </c>
      <c r="AP806" t="s">
        <v>214</v>
      </c>
      <c r="AT806" t="s">
        <v>214</v>
      </c>
      <c r="AU806" t="s">
        <v>214</v>
      </c>
      <c r="AV806" t="s">
        <v>214</v>
      </c>
      <c r="AW806" t="s">
        <v>214</v>
      </c>
      <c r="AX806" t="s">
        <v>214</v>
      </c>
      <c r="AY806" t="s">
        <v>214</v>
      </c>
      <c r="AZ806" t="s">
        <v>214</v>
      </c>
      <c r="BA806" t="s">
        <v>5736</v>
      </c>
      <c r="BB806">
        <v>0</v>
      </c>
    </row>
    <row r="807" spans="1:54" x14ac:dyDescent="0.25">
      <c r="A807">
        <v>328365</v>
      </c>
      <c r="B807" t="s">
        <v>213</v>
      </c>
      <c r="Z807" t="s">
        <v>214</v>
      </c>
      <c r="AC807" t="s">
        <v>214</v>
      </c>
      <c r="AG807" t="s">
        <v>214</v>
      </c>
      <c r="AL807" t="s">
        <v>214</v>
      </c>
      <c r="AN807" t="s">
        <v>214</v>
      </c>
      <c r="AP807" t="s">
        <v>214</v>
      </c>
      <c r="AQ807" t="s">
        <v>214</v>
      </c>
      <c r="AU807" t="s">
        <v>214</v>
      </c>
      <c r="AV807" t="s">
        <v>214</v>
      </c>
      <c r="AW807" t="s">
        <v>214</v>
      </c>
      <c r="AX807" t="s">
        <v>214</v>
      </c>
      <c r="AY807" t="s">
        <v>214</v>
      </c>
      <c r="AZ807" t="s">
        <v>214</v>
      </c>
      <c r="BA807" t="s">
        <v>5736</v>
      </c>
      <c r="BB807">
        <v>0</v>
      </c>
    </row>
    <row r="808" spans="1:54" x14ac:dyDescent="0.25">
      <c r="A808">
        <v>330910</v>
      </c>
      <c r="B808" t="s">
        <v>213</v>
      </c>
      <c r="AB808" t="s">
        <v>214</v>
      </c>
      <c r="AC808" t="s">
        <v>214</v>
      </c>
      <c r="AI808" t="s">
        <v>214</v>
      </c>
      <c r="AP808" t="s">
        <v>214</v>
      </c>
      <c r="AQ808" t="s">
        <v>214</v>
      </c>
      <c r="AT808" t="s">
        <v>214</v>
      </c>
      <c r="AU808" t="s">
        <v>214</v>
      </c>
      <c r="AV808" t="s">
        <v>214</v>
      </c>
      <c r="AW808" t="s">
        <v>214</v>
      </c>
      <c r="AX808" t="s">
        <v>214</v>
      </c>
      <c r="AY808" t="s">
        <v>214</v>
      </c>
      <c r="AZ808" t="s">
        <v>214</v>
      </c>
      <c r="BA808" t="s">
        <v>5736</v>
      </c>
      <c r="BB808">
        <v>0</v>
      </c>
    </row>
    <row r="809" spans="1:54" x14ac:dyDescent="0.25">
      <c r="A809">
        <v>326237</v>
      </c>
      <c r="B809" t="s">
        <v>213</v>
      </c>
      <c r="AB809" t="s">
        <v>214</v>
      </c>
      <c r="AC809" t="s">
        <v>214</v>
      </c>
      <c r="AE809" t="s">
        <v>214</v>
      </c>
      <c r="AG809" t="s">
        <v>214</v>
      </c>
      <c r="AO809" t="s">
        <v>214</v>
      </c>
      <c r="AP809" t="s">
        <v>214</v>
      </c>
      <c r="AQ809" t="s">
        <v>214</v>
      </c>
      <c r="AR809" t="s">
        <v>214</v>
      </c>
      <c r="AS809" t="s">
        <v>214</v>
      </c>
      <c r="AT809" t="s">
        <v>214</v>
      </c>
      <c r="AU809" t="s">
        <v>214</v>
      </c>
      <c r="AV809" t="s">
        <v>214</v>
      </c>
      <c r="AW809" t="s">
        <v>214</v>
      </c>
      <c r="AX809" t="s">
        <v>214</v>
      </c>
      <c r="AY809" t="s">
        <v>214</v>
      </c>
      <c r="AZ809" t="s">
        <v>214</v>
      </c>
      <c r="BA809" t="s">
        <v>5736</v>
      </c>
      <c r="BB809">
        <v>0</v>
      </c>
    </row>
    <row r="810" spans="1:54" x14ac:dyDescent="0.25">
      <c r="A810">
        <v>328674</v>
      </c>
      <c r="B810" t="s">
        <v>213</v>
      </c>
      <c r="P810" t="s">
        <v>214</v>
      </c>
      <c r="AK810" t="s">
        <v>214</v>
      </c>
      <c r="AO810" t="s">
        <v>214</v>
      </c>
      <c r="AV810" t="s">
        <v>214</v>
      </c>
      <c r="AW810" t="s">
        <v>214</v>
      </c>
      <c r="AX810" t="s">
        <v>214</v>
      </c>
      <c r="AY810" t="s">
        <v>214</v>
      </c>
      <c r="AZ810" t="s">
        <v>214</v>
      </c>
      <c r="BA810" t="s">
        <v>5736</v>
      </c>
      <c r="BB810">
        <v>0</v>
      </c>
    </row>
    <row r="811" spans="1:54" x14ac:dyDescent="0.25">
      <c r="A811">
        <v>323369</v>
      </c>
      <c r="B811" t="s">
        <v>213</v>
      </c>
      <c r="P811" t="s">
        <v>214</v>
      </c>
      <c r="AC811" t="s">
        <v>214</v>
      </c>
      <c r="AE811" t="s">
        <v>214</v>
      </c>
      <c r="AM811" t="s">
        <v>214</v>
      </c>
      <c r="AO811" t="s">
        <v>214</v>
      </c>
      <c r="AP811" t="s">
        <v>214</v>
      </c>
      <c r="AQ811" t="s">
        <v>214</v>
      </c>
      <c r="AR811" t="s">
        <v>214</v>
      </c>
      <c r="AU811" t="s">
        <v>214</v>
      </c>
      <c r="AV811" t="s">
        <v>214</v>
      </c>
      <c r="AW811" t="s">
        <v>214</v>
      </c>
      <c r="AX811" t="s">
        <v>214</v>
      </c>
      <c r="AY811" t="s">
        <v>214</v>
      </c>
      <c r="AZ811" t="s">
        <v>214</v>
      </c>
      <c r="BA811" t="s">
        <v>5736</v>
      </c>
      <c r="BB811">
        <v>0</v>
      </c>
    </row>
    <row r="812" spans="1:54" x14ac:dyDescent="0.25">
      <c r="A812">
        <v>326361</v>
      </c>
      <c r="B812" t="s">
        <v>213</v>
      </c>
      <c r="P812" t="s">
        <v>214</v>
      </c>
      <c r="AG812" t="s">
        <v>214</v>
      </c>
      <c r="AI812" t="s">
        <v>214</v>
      </c>
      <c r="AP812" t="s">
        <v>214</v>
      </c>
      <c r="AQ812" t="s">
        <v>214</v>
      </c>
      <c r="AR812" t="s">
        <v>214</v>
      </c>
      <c r="AT812" t="s">
        <v>214</v>
      </c>
      <c r="AU812" t="s">
        <v>214</v>
      </c>
      <c r="AV812" t="s">
        <v>214</v>
      </c>
      <c r="AW812" t="s">
        <v>214</v>
      </c>
      <c r="AX812" t="s">
        <v>214</v>
      </c>
      <c r="AY812" t="s">
        <v>214</v>
      </c>
      <c r="AZ812" t="s">
        <v>214</v>
      </c>
      <c r="BA812" t="s">
        <v>5736</v>
      </c>
      <c r="BB812">
        <v>0</v>
      </c>
    </row>
    <row r="813" spans="1:54" x14ac:dyDescent="0.25">
      <c r="A813">
        <v>327375</v>
      </c>
      <c r="B813" t="s">
        <v>213</v>
      </c>
      <c r="P813" t="s">
        <v>214</v>
      </c>
      <c r="AC813" t="s">
        <v>214</v>
      </c>
      <c r="AI813" t="s">
        <v>214</v>
      </c>
      <c r="AK813" t="s">
        <v>214</v>
      </c>
      <c r="AM813" t="s">
        <v>214</v>
      </c>
      <c r="AO813" t="s">
        <v>214</v>
      </c>
      <c r="AP813" t="s">
        <v>214</v>
      </c>
      <c r="AQ813" t="s">
        <v>214</v>
      </c>
      <c r="AR813" t="s">
        <v>214</v>
      </c>
      <c r="AU813" t="s">
        <v>214</v>
      </c>
      <c r="AV813" t="s">
        <v>214</v>
      </c>
      <c r="AW813" t="s">
        <v>214</v>
      </c>
      <c r="AX813" t="s">
        <v>214</v>
      </c>
      <c r="AY813" t="s">
        <v>214</v>
      </c>
      <c r="AZ813" t="s">
        <v>214</v>
      </c>
      <c r="BA813" t="s">
        <v>5736</v>
      </c>
      <c r="BB813">
        <v>0</v>
      </c>
    </row>
    <row r="814" spans="1:54" x14ac:dyDescent="0.25">
      <c r="A814">
        <v>328878</v>
      </c>
      <c r="B814" t="s">
        <v>213</v>
      </c>
      <c r="P814" t="s">
        <v>214</v>
      </c>
      <c r="S814" t="s">
        <v>214</v>
      </c>
      <c r="AH814" t="s">
        <v>214</v>
      </c>
      <c r="AK814" t="s">
        <v>214</v>
      </c>
      <c r="AO814" t="s">
        <v>214</v>
      </c>
      <c r="AP814" t="s">
        <v>214</v>
      </c>
      <c r="AQ814" t="s">
        <v>214</v>
      </c>
      <c r="AR814" t="s">
        <v>214</v>
      </c>
      <c r="AS814" t="s">
        <v>214</v>
      </c>
      <c r="AT814" t="s">
        <v>214</v>
      </c>
      <c r="AU814" t="s">
        <v>214</v>
      </c>
      <c r="AV814" t="s">
        <v>214</v>
      </c>
      <c r="AW814" t="s">
        <v>214</v>
      </c>
      <c r="AX814" t="s">
        <v>214</v>
      </c>
      <c r="AY814" t="s">
        <v>214</v>
      </c>
      <c r="AZ814" t="s">
        <v>214</v>
      </c>
      <c r="BA814" t="s">
        <v>5736</v>
      </c>
      <c r="BB814">
        <v>0</v>
      </c>
    </row>
    <row r="815" spans="1:54" x14ac:dyDescent="0.25">
      <c r="A815">
        <v>326247</v>
      </c>
      <c r="B815" t="s">
        <v>213</v>
      </c>
      <c r="O815" t="s">
        <v>214</v>
      </c>
      <c r="AK815" t="s">
        <v>214</v>
      </c>
      <c r="AL815" t="s">
        <v>214</v>
      </c>
      <c r="AO815" t="s">
        <v>214</v>
      </c>
      <c r="AP815" t="s">
        <v>214</v>
      </c>
      <c r="AQ815" t="s">
        <v>214</v>
      </c>
      <c r="AR815" t="s">
        <v>214</v>
      </c>
      <c r="AS815" t="s">
        <v>214</v>
      </c>
      <c r="AU815" t="s">
        <v>214</v>
      </c>
      <c r="AV815" t="s">
        <v>214</v>
      </c>
      <c r="AW815" t="s">
        <v>214</v>
      </c>
      <c r="AX815" t="s">
        <v>214</v>
      </c>
      <c r="AY815" t="s">
        <v>214</v>
      </c>
      <c r="AZ815" t="s">
        <v>214</v>
      </c>
      <c r="BA815" t="s">
        <v>5736</v>
      </c>
      <c r="BB815">
        <v>0</v>
      </c>
    </row>
    <row r="816" spans="1:54" x14ac:dyDescent="0.25">
      <c r="A816">
        <v>306524</v>
      </c>
      <c r="B816" t="s">
        <v>213</v>
      </c>
      <c r="AD816" t="s">
        <v>214</v>
      </c>
      <c r="AM816" t="s">
        <v>214</v>
      </c>
      <c r="AU816" t="s">
        <v>214</v>
      </c>
      <c r="AV816" t="s">
        <v>214</v>
      </c>
      <c r="AW816" t="s">
        <v>214</v>
      </c>
      <c r="AX816" t="s">
        <v>214</v>
      </c>
      <c r="AY816" t="s">
        <v>214</v>
      </c>
      <c r="AZ816" t="s">
        <v>214</v>
      </c>
      <c r="BA816" t="s">
        <v>5736</v>
      </c>
      <c r="BB816">
        <v>0</v>
      </c>
    </row>
    <row r="817" spans="1:54" x14ac:dyDescent="0.25">
      <c r="A817">
        <v>312528</v>
      </c>
      <c r="B817" t="s">
        <v>213</v>
      </c>
      <c r="W817" t="s">
        <v>214</v>
      </c>
      <c r="AP817" t="s">
        <v>214</v>
      </c>
      <c r="AV817" t="s">
        <v>214</v>
      </c>
      <c r="AW817" t="s">
        <v>214</v>
      </c>
      <c r="AX817" t="s">
        <v>214</v>
      </c>
      <c r="AY817" t="s">
        <v>214</v>
      </c>
      <c r="AZ817" t="s">
        <v>214</v>
      </c>
      <c r="BA817" t="s">
        <v>5736</v>
      </c>
      <c r="BB817">
        <v>0</v>
      </c>
    </row>
    <row r="818" spans="1:54" x14ac:dyDescent="0.25">
      <c r="A818">
        <v>319541</v>
      </c>
      <c r="B818" t="s">
        <v>213</v>
      </c>
      <c r="AG818" t="s">
        <v>214</v>
      </c>
      <c r="AP818" t="s">
        <v>214</v>
      </c>
      <c r="AQ818" t="s">
        <v>214</v>
      </c>
      <c r="AR818" t="s">
        <v>214</v>
      </c>
      <c r="AU818" t="s">
        <v>214</v>
      </c>
      <c r="AV818" t="s">
        <v>214</v>
      </c>
      <c r="AW818" t="s">
        <v>214</v>
      </c>
      <c r="AX818" t="s">
        <v>214</v>
      </c>
      <c r="AY818" t="s">
        <v>214</v>
      </c>
      <c r="AZ818" t="s">
        <v>214</v>
      </c>
      <c r="BA818" t="s">
        <v>5736</v>
      </c>
      <c r="BB818">
        <v>0</v>
      </c>
    </row>
    <row r="819" spans="1:54" x14ac:dyDescent="0.25">
      <c r="A819">
        <v>320805</v>
      </c>
      <c r="B819" t="s">
        <v>213</v>
      </c>
      <c r="Y819" t="s">
        <v>214</v>
      </c>
      <c r="AE819" t="s">
        <v>214</v>
      </c>
      <c r="AI819" t="s">
        <v>214</v>
      </c>
      <c r="AO819" t="s">
        <v>214</v>
      </c>
      <c r="AU819" t="s">
        <v>214</v>
      </c>
      <c r="AV819" t="s">
        <v>214</v>
      </c>
      <c r="AW819" t="s">
        <v>214</v>
      </c>
      <c r="AX819" t="s">
        <v>214</v>
      </c>
      <c r="AY819" t="s">
        <v>214</v>
      </c>
      <c r="AZ819" t="s">
        <v>214</v>
      </c>
      <c r="BA819" t="s">
        <v>5736</v>
      </c>
      <c r="BB819">
        <v>0</v>
      </c>
    </row>
    <row r="820" spans="1:54" x14ac:dyDescent="0.25">
      <c r="A820">
        <v>324376</v>
      </c>
      <c r="B820" t="s">
        <v>213</v>
      </c>
      <c r="AD820" t="s">
        <v>214</v>
      </c>
      <c r="AG820" t="s">
        <v>214</v>
      </c>
      <c r="AK820" t="s">
        <v>214</v>
      </c>
      <c r="AO820" t="s">
        <v>214</v>
      </c>
      <c r="AP820" t="s">
        <v>214</v>
      </c>
      <c r="AQ820" t="s">
        <v>214</v>
      </c>
      <c r="AR820" t="s">
        <v>214</v>
      </c>
      <c r="AS820" t="s">
        <v>214</v>
      </c>
      <c r="AT820" t="s">
        <v>214</v>
      </c>
      <c r="AU820" t="s">
        <v>214</v>
      </c>
      <c r="AV820" t="s">
        <v>214</v>
      </c>
      <c r="AW820" t="s">
        <v>214</v>
      </c>
      <c r="AX820" t="s">
        <v>214</v>
      </c>
      <c r="AY820" t="s">
        <v>214</v>
      </c>
      <c r="AZ820" t="s">
        <v>214</v>
      </c>
      <c r="BA820" t="s">
        <v>5736</v>
      </c>
      <c r="BB820">
        <v>0</v>
      </c>
    </row>
    <row r="821" spans="1:54" x14ac:dyDescent="0.25">
      <c r="A821">
        <v>327388</v>
      </c>
      <c r="B821" t="s">
        <v>213</v>
      </c>
      <c r="AG821" t="s">
        <v>214</v>
      </c>
      <c r="AO821" t="s">
        <v>214</v>
      </c>
      <c r="AQ821" t="s">
        <v>214</v>
      </c>
      <c r="AU821" t="s">
        <v>214</v>
      </c>
      <c r="AV821" t="s">
        <v>214</v>
      </c>
      <c r="AW821" t="s">
        <v>214</v>
      </c>
      <c r="AY821" t="s">
        <v>214</v>
      </c>
      <c r="AZ821" t="s">
        <v>214</v>
      </c>
      <c r="BA821" t="s">
        <v>5736</v>
      </c>
      <c r="BB821">
        <v>0</v>
      </c>
    </row>
    <row r="822" spans="1:54" x14ac:dyDescent="0.25">
      <c r="A822">
        <v>323176</v>
      </c>
      <c r="B822" t="s">
        <v>213</v>
      </c>
      <c r="AC822" t="s">
        <v>214</v>
      </c>
      <c r="AI822" t="s">
        <v>214</v>
      </c>
      <c r="AO822" t="s">
        <v>214</v>
      </c>
      <c r="AP822" t="s">
        <v>214</v>
      </c>
      <c r="AQ822" t="s">
        <v>214</v>
      </c>
      <c r="AT822" t="s">
        <v>214</v>
      </c>
      <c r="AU822" t="s">
        <v>214</v>
      </c>
      <c r="AV822" t="s">
        <v>214</v>
      </c>
      <c r="AW822" t="s">
        <v>214</v>
      </c>
      <c r="AX822" t="s">
        <v>214</v>
      </c>
      <c r="AY822" t="s">
        <v>214</v>
      </c>
      <c r="AZ822" t="s">
        <v>214</v>
      </c>
      <c r="BA822" t="s">
        <v>5736</v>
      </c>
      <c r="BB822">
        <v>0</v>
      </c>
    </row>
    <row r="823" spans="1:54" x14ac:dyDescent="0.25">
      <c r="A823">
        <v>333564</v>
      </c>
      <c r="B823" t="s">
        <v>213</v>
      </c>
      <c r="N823" t="s">
        <v>214</v>
      </c>
      <c r="AG823" t="s">
        <v>214</v>
      </c>
      <c r="AH823" t="s">
        <v>214</v>
      </c>
      <c r="AM823" t="s">
        <v>214</v>
      </c>
      <c r="AO823" t="s">
        <v>214</v>
      </c>
      <c r="AP823" t="s">
        <v>214</v>
      </c>
      <c r="AQ823" t="s">
        <v>214</v>
      </c>
      <c r="AR823" t="s">
        <v>214</v>
      </c>
      <c r="AS823" t="s">
        <v>214</v>
      </c>
      <c r="AT823" t="s">
        <v>214</v>
      </c>
      <c r="AU823" t="s">
        <v>214</v>
      </c>
      <c r="AV823" t="s">
        <v>214</v>
      </c>
      <c r="AW823" t="s">
        <v>214</v>
      </c>
      <c r="AX823" t="s">
        <v>214</v>
      </c>
      <c r="AY823" t="s">
        <v>214</v>
      </c>
      <c r="AZ823" t="s">
        <v>214</v>
      </c>
      <c r="BA823" t="s">
        <v>5736</v>
      </c>
      <c r="BB823">
        <v>0</v>
      </c>
    </row>
    <row r="824" spans="1:54" x14ac:dyDescent="0.25">
      <c r="A824">
        <v>323923</v>
      </c>
      <c r="B824" t="s">
        <v>213</v>
      </c>
      <c r="AG824" t="s">
        <v>214</v>
      </c>
      <c r="AO824" t="s">
        <v>214</v>
      </c>
      <c r="AP824" t="s">
        <v>214</v>
      </c>
      <c r="AQ824" t="s">
        <v>214</v>
      </c>
      <c r="AR824" t="s">
        <v>214</v>
      </c>
      <c r="AT824" t="s">
        <v>214</v>
      </c>
      <c r="AU824" t="s">
        <v>214</v>
      </c>
      <c r="AV824" t="s">
        <v>214</v>
      </c>
      <c r="AW824" t="s">
        <v>214</v>
      </c>
      <c r="AX824" t="s">
        <v>214</v>
      </c>
      <c r="AY824" t="s">
        <v>214</v>
      </c>
      <c r="AZ824" t="s">
        <v>214</v>
      </c>
      <c r="BA824" t="s">
        <v>5736</v>
      </c>
      <c r="BB824">
        <v>0</v>
      </c>
    </row>
    <row r="825" spans="1:54" x14ac:dyDescent="0.25">
      <c r="A825">
        <v>324982</v>
      </c>
      <c r="B825" t="s">
        <v>213</v>
      </c>
      <c r="AC825" t="s">
        <v>214</v>
      </c>
      <c r="AG825" t="s">
        <v>214</v>
      </c>
      <c r="AP825" t="s">
        <v>214</v>
      </c>
      <c r="AQ825" t="s">
        <v>214</v>
      </c>
      <c r="AT825" t="s">
        <v>214</v>
      </c>
      <c r="AW825" t="s">
        <v>214</v>
      </c>
      <c r="AY825" t="s">
        <v>214</v>
      </c>
      <c r="AZ825" t="s">
        <v>214</v>
      </c>
      <c r="BA825" t="s">
        <v>5736</v>
      </c>
      <c r="BB825">
        <v>0</v>
      </c>
    </row>
    <row r="826" spans="1:54" x14ac:dyDescent="0.25">
      <c r="A826">
        <v>325861</v>
      </c>
      <c r="B826" t="s">
        <v>213</v>
      </c>
      <c r="AG826" t="s">
        <v>214</v>
      </c>
      <c r="AL826" t="s">
        <v>214</v>
      </c>
      <c r="AO826" t="s">
        <v>214</v>
      </c>
      <c r="AP826" t="s">
        <v>214</v>
      </c>
      <c r="AR826" t="s">
        <v>214</v>
      </c>
      <c r="AU826" t="s">
        <v>214</v>
      </c>
      <c r="AV826" t="s">
        <v>214</v>
      </c>
      <c r="AX826" t="s">
        <v>214</v>
      </c>
      <c r="AY826" t="s">
        <v>214</v>
      </c>
      <c r="AZ826" t="s">
        <v>214</v>
      </c>
      <c r="BA826" t="s">
        <v>5736</v>
      </c>
      <c r="BB826">
        <v>0</v>
      </c>
    </row>
    <row r="827" spans="1:54" x14ac:dyDescent="0.25">
      <c r="A827">
        <v>333404</v>
      </c>
      <c r="B827" t="s">
        <v>213</v>
      </c>
      <c r="Z827" t="s">
        <v>214</v>
      </c>
      <c r="AG827" t="s">
        <v>214</v>
      </c>
      <c r="AJ827" t="s">
        <v>214</v>
      </c>
      <c r="AO827" t="s">
        <v>214</v>
      </c>
      <c r="AP827" t="s">
        <v>214</v>
      </c>
      <c r="AQ827" t="s">
        <v>214</v>
      </c>
      <c r="AR827" t="s">
        <v>214</v>
      </c>
      <c r="AT827" t="s">
        <v>214</v>
      </c>
      <c r="AU827" t="s">
        <v>214</v>
      </c>
      <c r="AV827" t="s">
        <v>214</v>
      </c>
      <c r="AW827" t="s">
        <v>214</v>
      </c>
      <c r="AX827" t="s">
        <v>214</v>
      </c>
      <c r="AY827" t="s">
        <v>214</v>
      </c>
      <c r="AZ827" t="s">
        <v>214</v>
      </c>
      <c r="BA827" t="s">
        <v>5736</v>
      </c>
      <c r="BB827">
        <v>0</v>
      </c>
    </row>
    <row r="828" spans="1:54" x14ac:dyDescent="0.25">
      <c r="A828">
        <v>305740</v>
      </c>
      <c r="B828" t="s">
        <v>213</v>
      </c>
      <c r="AG828" t="s">
        <v>214</v>
      </c>
      <c r="AH828" t="s">
        <v>214</v>
      </c>
      <c r="AI828" t="s">
        <v>214</v>
      </c>
      <c r="AO828" t="s">
        <v>214</v>
      </c>
      <c r="AP828" t="s">
        <v>214</v>
      </c>
      <c r="AQ828" t="s">
        <v>214</v>
      </c>
      <c r="AR828" t="s">
        <v>214</v>
      </c>
      <c r="AS828" t="s">
        <v>214</v>
      </c>
      <c r="AT828" t="s">
        <v>214</v>
      </c>
      <c r="AU828" t="s">
        <v>214</v>
      </c>
      <c r="AV828" t="s">
        <v>214</v>
      </c>
      <c r="AW828" t="s">
        <v>214</v>
      </c>
      <c r="AX828" t="s">
        <v>214</v>
      </c>
      <c r="AY828" t="s">
        <v>214</v>
      </c>
      <c r="AZ828" t="s">
        <v>214</v>
      </c>
      <c r="BA828" t="s">
        <v>5736</v>
      </c>
      <c r="BB828">
        <v>0</v>
      </c>
    </row>
    <row r="829" spans="1:54" x14ac:dyDescent="0.25">
      <c r="A829">
        <v>312550</v>
      </c>
      <c r="B829" t="s">
        <v>213</v>
      </c>
      <c r="N829" t="s">
        <v>214</v>
      </c>
      <c r="AA829" t="s">
        <v>214</v>
      </c>
      <c r="AG829" t="s">
        <v>214</v>
      </c>
      <c r="AI829" t="s">
        <v>214</v>
      </c>
      <c r="AM829" t="s">
        <v>214</v>
      </c>
      <c r="AP829" t="s">
        <v>214</v>
      </c>
      <c r="AQ829" t="s">
        <v>214</v>
      </c>
      <c r="AR829" t="s">
        <v>214</v>
      </c>
      <c r="AT829" t="s">
        <v>214</v>
      </c>
      <c r="AU829" t="s">
        <v>214</v>
      </c>
      <c r="AV829" t="s">
        <v>214</v>
      </c>
      <c r="AW829" t="s">
        <v>214</v>
      </c>
      <c r="AX829" t="s">
        <v>214</v>
      </c>
      <c r="AY829" t="s">
        <v>214</v>
      </c>
      <c r="AZ829" t="s">
        <v>214</v>
      </c>
      <c r="BA829" t="s">
        <v>5736</v>
      </c>
      <c r="BB829">
        <v>0</v>
      </c>
    </row>
    <row r="830" spans="1:54" x14ac:dyDescent="0.25">
      <c r="A830">
        <v>315416</v>
      </c>
      <c r="B830" t="s">
        <v>213</v>
      </c>
      <c r="K830" t="s">
        <v>214</v>
      </c>
      <c r="AG830" t="s">
        <v>214</v>
      </c>
      <c r="AM830" t="s">
        <v>214</v>
      </c>
      <c r="AO830" t="s">
        <v>214</v>
      </c>
      <c r="AP830" t="s">
        <v>214</v>
      </c>
      <c r="AQ830" t="s">
        <v>214</v>
      </c>
      <c r="AR830" t="s">
        <v>214</v>
      </c>
      <c r="AS830" t="s">
        <v>214</v>
      </c>
      <c r="AT830" t="s">
        <v>214</v>
      </c>
      <c r="AU830" t="s">
        <v>214</v>
      </c>
      <c r="AV830" t="s">
        <v>214</v>
      </c>
      <c r="AW830" t="s">
        <v>214</v>
      </c>
      <c r="AX830" t="s">
        <v>214</v>
      </c>
      <c r="AY830" t="s">
        <v>214</v>
      </c>
      <c r="AZ830" t="s">
        <v>214</v>
      </c>
      <c r="BA830" t="s">
        <v>5736</v>
      </c>
      <c r="BB830">
        <v>0</v>
      </c>
    </row>
    <row r="831" spans="1:54" x14ac:dyDescent="0.25">
      <c r="A831">
        <v>320394</v>
      </c>
      <c r="B831" t="s">
        <v>213</v>
      </c>
      <c r="AC831" t="s">
        <v>214</v>
      </c>
      <c r="AG831" t="s">
        <v>214</v>
      </c>
      <c r="AO831" t="s">
        <v>214</v>
      </c>
      <c r="AP831" t="s">
        <v>214</v>
      </c>
      <c r="AQ831" t="s">
        <v>214</v>
      </c>
      <c r="AR831" t="s">
        <v>214</v>
      </c>
      <c r="AS831" t="s">
        <v>214</v>
      </c>
      <c r="AT831" t="s">
        <v>214</v>
      </c>
      <c r="AU831" t="s">
        <v>214</v>
      </c>
      <c r="AV831" t="s">
        <v>214</v>
      </c>
      <c r="AW831" t="s">
        <v>214</v>
      </c>
      <c r="AX831" t="s">
        <v>214</v>
      </c>
      <c r="AY831" t="s">
        <v>214</v>
      </c>
      <c r="AZ831" t="s">
        <v>214</v>
      </c>
      <c r="BA831" t="s">
        <v>5736</v>
      </c>
      <c r="BB831">
        <v>0</v>
      </c>
    </row>
    <row r="832" spans="1:54" x14ac:dyDescent="0.25">
      <c r="A832">
        <v>321709</v>
      </c>
      <c r="B832" t="s">
        <v>213</v>
      </c>
      <c r="N832" t="s">
        <v>214</v>
      </c>
      <c r="V832" t="s">
        <v>214</v>
      </c>
      <c r="W832" t="s">
        <v>214</v>
      </c>
      <c r="AA832" t="s">
        <v>214</v>
      </c>
      <c r="AM832" t="s">
        <v>214</v>
      </c>
      <c r="AP832" t="s">
        <v>214</v>
      </c>
      <c r="AQ832" t="s">
        <v>214</v>
      </c>
      <c r="AR832" t="s">
        <v>214</v>
      </c>
      <c r="AU832" t="s">
        <v>214</v>
      </c>
      <c r="AV832" t="s">
        <v>214</v>
      </c>
      <c r="AW832" t="s">
        <v>214</v>
      </c>
      <c r="AX832" t="s">
        <v>214</v>
      </c>
      <c r="AY832" t="s">
        <v>214</v>
      </c>
      <c r="AZ832" t="s">
        <v>214</v>
      </c>
      <c r="BA832" t="s">
        <v>5736</v>
      </c>
      <c r="BB832">
        <v>0</v>
      </c>
    </row>
    <row r="833" spans="1:54" x14ac:dyDescent="0.25">
      <c r="A833">
        <v>324655</v>
      </c>
      <c r="B833" t="s">
        <v>213</v>
      </c>
      <c r="N833" t="s">
        <v>214</v>
      </c>
      <c r="Z833" t="s">
        <v>214</v>
      </c>
      <c r="AL833" t="s">
        <v>214</v>
      </c>
      <c r="AM833" t="s">
        <v>214</v>
      </c>
      <c r="AO833" t="s">
        <v>214</v>
      </c>
      <c r="AP833" t="s">
        <v>214</v>
      </c>
      <c r="AQ833" t="s">
        <v>214</v>
      </c>
      <c r="AR833" t="s">
        <v>214</v>
      </c>
      <c r="AT833" t="s">
        <v>214</v>
      </c>
      <c r="AU833" t="s">
        <v>214</v>
      </c>
      <c r="AV833" t="s">
        <v>214</v>
      </c>
      <c r="AW833" t="s">
        <v>214</v>
      </c>
      <c r="AX833" t="s">
        <v>214</v>
      </c>
      <c r="AY833" t="s">
        <v>214</v>
      </c>
      <c r="AZ833" t="s">
        <v>214</v>
      </c>
      <c r="BA833" t="s">
        <v>5736</v>
      </c>
      <c r="BB833">
        <v>0</v>
      </c>
    </row>
    <row r="834" spans="1:54" x14ac:dyDescent="0.25">
      <c r="A834">
        <v>327417</v>
      </c>
      <c r="B834" t="s">
        <v>213</v>
      </c>
      <c r="AG834" t="s">
        <v>214</v>
      </c>
      <c r="AH834" t="s">
        <v>214</v>
      </c>
      <c r="AJ834" t="s">
        <v>214</v>
      </c>
      <c r="AK834" t="s">
        <v>214</v>
      </c>
      <c r="AM834" t="s">
        <v>214</v>
      </c>
      <c r="AO834" t="s">
        <v>214</v>
      </c>
      <c r="AP834" t="s">
        <v>214</v>
      </c>
      <c r="AQ834" t="s">
        <v>214</v>
      </c>
      <c r="AR834" t="s">
        <v>214</v>
      </c>
      <c r="AS834" t="s">
        <v>214</v>
      </c>
      <c r="AU834" t="s">
        <v>214</v>
      </c>
      <c r="AV834" t="s">
        <v>214</v>
      </c>
      <c r="AW834" t="s">
        <v>214</v>
      </c>
      <c r="AX834" t="s">
        <v>214</v>
      </c>
      <c r="AY834" t="s">
        <v>214</v>
      </c>
      <c r="AZ834" t="s">
        <v>214</v>
      </c>
      <c r="BA834" t="s">
        <v>5736</v>
      </c>
      <c r="BB834">
        <v>0</v>
      </c>
    </row>
    <row r="835" spans="1:54" x14ac:dyDescent="0.25">
      <c r="A835">
        <v>330846</v>
      </c>
      <c r="B835" t="s">
        <v>213</v>
      </c>
      <c r="AC835" t="s">
        <v>214</v>
      </c>
      <c r="AG835" t="s">
        <v>214</v>
      </c>
      <c r="AK835" t="s">
        <v>214</v>
      </c>
      <c r="AO835" t="s">
        <v>214</v>
      </c>
      <c r="AP835" t="s">
        <v>214</v>
      </c>
      <c r="AQ835" t="s">
        <v>214</v>
      </c>
      <c r="AR835" t="s">
        <v>214</v>
      </c>
      <c r="AS835" t="s">
        <v>214</v>
      </c>
      <c r="AT835" t="s">
        <v>214</v>
      </c>
      <c r="AU835" t="s">
        <v>214</v>
      </c>
      <c r="AV835" t="s">
        <v>214</v>
      </c>
      <c r="AW835" t="s">
        <v>214</v>
      </c>
      <c r="AX835" t="s">
        <v>214</v>
      </c>
      <c r="AY835" t="s">
        <v>214</v>
      </c>
      <c r="AZ835" t="s">
        <v>214</v>
      </c>
      <c r="BA835" t="s">
        <v>5736</v>
      </c>
      <c r="BB835">
        <v>0</v>
      </c>
    </row>
    <row r="836" spans="1:54" x14ac:dyDescent="0.25">
      <c r="A836">
        <v>331178</v>
      </c>
      <c r="B836" t="s">
        <v>213</v>
      </c>
      <c r="AG836" t="s">
        <v>214</v>
      </c>
      <c r="AO836" t="s">
        <v>214</v>
      </c>
      <c r="AP836" t="s">
        <v>214</v>
      </c>
      <c r="AQ836" t="s">
        <v>214</v>
      </c>
      <c r="AR836" t="s">
        <v>214</v>
      </c>
      <c r="AU836" t="s">
        <v>214</v>
      </c>
      <c r="AV836" t="s">
        <v>214</v>
      </c>
      <c r="AW836" t="s">
        <v>214</v>
      </c>
      <c r="AX836" t="s">
        <v>214</v>
      </c>
      <c r="AY836" t="s">
        <v>214</v>
      </c>
      <c r="AZ836" t="s">
        <v>214</v>
      </c>
      <c r="BA836" t="s">
        <v>5736</v>
      </c>
      <c r="BB836">
        <v>0</v>
      </c>
    </row>
    <row r="837" spans="1:54" x14ac:dyDescent="0.25">
      <c r="A837">
        <v>332661</v>
      </c>
      <c r="B837" t="s">
        <v>213</v>
      </c>
      <c r="Z837" t="s">
        <v>214</v>
      </c>
      <c r="AC837" t="s">
        <v>214</v>
      </c>
      <c r="AG837" t="s">
        <v>214</v>
      </c>
      <c r="AJ837" t="s">
        <v>214</v>
      </c>
      <c r="AM837" t="s">
        <v>214</v>
      </c>
      <c r="AO837" t="s">
        <v>214</v>
      </c>
      <c r="AP837" t="s">
        <v>214</v>
      </c>
      <c r="AQ837" t="s">
        <v>214</v>
      </c>
      <c r="AR837" t="s">
        <v>214</v>
      </c>
      <c r="AS837" t="s">
        <v>214</v>
      </c>
      <c r="AT837" t="s">
        <v>214</v>
      </c>
      <c r="AU837" t="s">
        <v>214</v>
      </c>
      <c r="AV837" t="s">
        <v>214</v>
      </c>
      <c r="AW837" t="s">
        <v>214</v>
      </c>
      <c r="AX837" t="s">
        <v>214</v>
      </c>
      <c r="AY837" t="s">
        <v>214</v>
      </c>
      <c r="AZ837" t="s">
        <v>214</v>
      </c>
      <c r="BA837" t="s">
        <v>5736</v>
      </c>
      <c r="BB837">
        <v>0</v>
      </c>
    </row>
    <row r="838" spans="1:54" x14ac:dyDescent="0.25">
      <c r="A838">
        <v>333590</v>
      </c>
      <c r="B838" t="s">
        <v>213</v>
      </c>
      <c r="N838" t="s">
        <v>214</v>
      </c>
      <c r="AA838" t="s">
        <v>214</v>
      </c>
      <c r="AC838" t="s">
        <v>214</v>
      </c>
      <c r="AG838" t="s">
        <v>214</v>
      </c>
      <c r="AK838" t="s">
        <v>214</v>
      </c>
      <c r="AL838" t="s">
        <v>214</v>
      </c>
      <c r="AO838" t="s">
        <v>214</v>
      </c>
      <c r="AP838" t="s">
        <v>214</v>
      </c>
      <c r="AQ838" t="s">
        <v>214</v>
      </c>
      <c r="AR838" t="s">
        <v>214</v>
      </c>
      <c r="AT838" t="s">
        <v>214</v>
      </c>
      <c r="AU838" t="s">
        <v>214</v>
      </c>
      <c r="AV838" t="s">
        <v>214</v>
      </c>
      <c r="AW838" t="s">
        <v>214</v>
      </c>
      <c r="AX838" t="s">
        <v>214</v>
      </c>
      <c r="AY838" t="s">
        <v>214</v>
      </c>
      <c r="AZ838" t="s">
        <v>214</v>
      </c>
      <c r="BA838" t="s">
        <v>5736</v>
      </c>
      <c r="BB838">
        <v>0</v>
      </c>
    </row>
    <row r="839" spans="1:54" x14ac:dyDescent="0.25">
      <c r="A839">
        <v>311918</v>
      </c>
      <c r="B839" t="s">
        <v>213</v>
      </c>
      <c r="P839" t="s">
        <v>214</v>
      </c>
      <c r="AE839" t="s">
        <v>214</v>
      </c>
      <c r="AQ839" t="s">
        <v>214</v>
      </c>
      <c r="AU839" t="s">
        <v>214</v>
      </c>
      <c r="AV839" t="s">
        <v>214</v>
      </c>
      <c r="AX839" t="s">
        <v>214</v>
      </c>
      <c r="BA839" t="s">
        <v>5736</v>
      </c>
      <c r="BB839">
        <v>0</v>
      </c>
    </row>
    <row r="840" spans="1:54" x14ac:dyDescent="0.25">
      <c r="A840">
        <v>308528</v>
      </c>
      <c r="B840" t="s">
        <v>213</v>
      </c>
      <c r="AA840" t="s">
        <v>214</v>
      </c>
      <c r="AK840" t="s">
        <v>214</v>
      </c>
      <c r="AP840" t="s">
        <v>214</v>
      </c>
      <c r="AQ840" t="s">
        <v>214</v>
      </c>
      <c r="AU840" t="s">
        <v>214</v>
      </c>
      <c r="AV840" t="s">
        <v>214</v>
      </c>
      <c r="AW840" t="s">
        <v>214</v>
      </c>
      <c r="AX840" t="s">
        <v>214</v>
      </c>
      <c r="AY840" t="s">
        <v>214</v>
      </c>
      <c r="BA840" t="s">
        <v>5736</v>
      </c>
      <c r="BB840">
        <v>0</v>
      </c>
    </row>
    <row r="841" spans="1:54" x14ac:dyDescent="0.25">
      <c r="A841">
        <v>310509</v>
      </c>
      <c r="B841" t="s">
        <v>213</v>
      </c>
      <c r="AE841" t="s">
        <v>214</v>
      </c>
      <c r="AI841" t="s">
        <v>214</v>
      </c>
      <c r="AO841" t="s">
        <v>214</v>
      </c>
      <c r="AP841" t="s">
        <v>214</v>
      </c>
      <c r="AQ841" t="s">
        <v>214</v>
      </c>
      <c r="AU841" t="s">
        <v>214</v>
      </c>
      <c r="AX841" t="s">
        <v>214</v>
      </c>
      <c r="AY841" t="s">
        <v>214</v>
      </c>
      <c r="BA841" t="s">
        <v>5736</v>
      </c>
      <c r="BB841">
        <v>0</v>
      </c>
    </row>
    <row r="842" spans="1:54" x14ac:dyDescent="0.25">
      <c r="A842">
        <v>310635</v>
      </c>
      <c r="B842" t="s">
        <v>213</v>
      </c>
      <c r="AD842" t="s">
        <v>214</v>
      </c>
      <c r="AK842" t="s">
        <v>214</v>
      </c>
      <c r="AP842" t="s">
        <v>214</v>
      </c>
      <c r="AQ842" t="s">
        <v>214</v>
      </c>
      <c r="BA842" t="s">
        <v>5736</v>
      </c>
      <c r="BB842">
        <v>0</v>
      </c>
    </row>
    <row r="843" spans="1:54" x14ac:dyDescent="0.25">
      <c r="A843">
        <v>311553</v>
      </c>
      <c r="B843" t="s">
        <v>213</v>
      </c>
      <c r="AQ843" t="s">
        <v>214</v>
      </c>
      <c r="BA843" t="s">
        <v>5736</v>
      </c>
      <c r="BB843">
        <v>0</v>
      </c>
    </row>
    <row r="844" spans="1:54" x14ac:dyDescent="0.25">
      <c r="A844">
        <v>317059</v>
      </c>
      <c r="B844" t="s">
        <v>213</v>
      </c>
      <c r="AG844" t="s">
        <v>214</v>
      </c>
      <c r="AK844" t="s">
        <v>214</v>
      </c>
      <c r="AP844" t="s">
        <v>214</v>
      </c>
      <c r="AQ844" t="s">
        <v>214</v>
      </c>
      <c r="BA844" t="s">
        <v>5736</v>
      </c>
      <c r="BB844">
        <v>0</v>
      </c>
    </row>
    <row r="845" spans="1:54" x14ac:dyDescent="0.25">
      <c r="A845">
        <v>318591</v>
      </c>
      <c r="B845" t="s">
        <v>213</v>
      </c>
      <c r="AP845" t="s">
        <v>214</v>
      </c>
      <c r="AQ845" t="s">
        <v>214</v>
      </c>
      <c r="AU845" t="s">
        <v>214</v>
      </c>
      <c r="AV845" t="s">
        <v>214</v>
      </c>
      <c r="AW845" t="s">
        <v>214</v>
      </c>
      <c r="AX845" t="s">
        <v>214</v>
      </c>
      <c r="AY845" t="s">
        <v>214</v>
      </c>
      <c r="BA845" t="s">
        <v>5736</v>
      </c>
      <c r="BB845">
        <v>0</v>
      </c>
    </row>
    <row r="846" spans="1:54" x14ac:dyDescent="0.25">
      <c r="A846">
        <v>319595</v>
      </c>
      <c r="B846" t="s">
        <v>213</v>
      </c>
      <c r="AE846" t="s">
        <v>214</v>
      </c>
      <c r="AH846" t="s">
        <v>214</v>
      </c>
      <c r="AO846" t="s">
        <v>214</v>
      </c>
      <c r="AP846" t="s">
        <v>214</v>
      </c>
      <c r="AT846" t="s">
        <v>214</v>
      </c>
      <c r="AW846" t="s">
        <v>214</v>
      </c>
      <c r="BA846" t="s">
        <v>5736</v>
      </c>
      <c r="BB846">
        <v>0</v>
      </c>
    </row>
    <row r="847" spans="1:54" x14ac:dyDescent="0.25">
      <c r="A847">
        <v>321393</v>
      </c>
      <c r="B847" t="s">
        <v>213</v>
      </c>
      <c r="AA847" t="s">
        <v>214</v>
      </c>
      <c r="AG847" t="s">
        <v>214</v>
      </c>
      <c r="AP847" t="s">
        <v>214</v>
      </c>
      <c r="AY847" t="s">
        <v>214</v>
      </c>
      <c r="BA847" t="s">
        <v>5736</v>
      </c>
      <c r="BB847">
        <v>0</v>
      </c>
    </row>
    <row r="848" spans="1:54" x14ac:dyDescent="0.25">
      <c r="A848">
        <v>322875</v>
      </c>
      <c r="B848" t="s">
        <v>213</v>
      </c>
      <c r="AH848" t="s">
        <v>214</v>
      </c>
      <c r="AP848" t="s">
        <v>214</v>
      </c>
      <c r="AS848" t="s">
        <v>214</v>
      </c>
      <c r="AT848" t="s">
        <v>214</v>
      </c>
      <c r="AU848" t="s">
        <v>214</v>
      </c>
      <c r="AV848" t="s">
        <v>214</v>
      </c>
      <c r="AX848" t="s">
        <v>214</v>
      </c>
      <c r="BA848" t="s">
        <v>5736</v>
      </c>
      <c r="BB848">
        <v>0</v>
      </c>
    </row>
    <row r="849" spans="1:54" x14ac:dyDescent="0.25">
      <c r="A849">
        <v>324548</v>
      </c>
      <c r="B849" t="s">
        <v>213</v>
      </c>
      <c r="Z849" t="s">
        <v>214</v>
      </c>
      <c r="AC849" t="s">
        <v>214</v>
      </c>
      <c r="AH849" t="s">
        <v>214</v>
      </c>
      <c r="AK849" t="s">
        <v>214</v>
      </c>
      <c r="AO849" t="s">
        <v>214</v>
      </c>
      <c r="AP849" t="s">
        <v>214</v>
      </c>
      <c r="AQ849" t="s">
        <v>214</v>
      </c>
      <c r="AR849" t="s">
        <v>214</v>
      </c>
      <c r="AS849" t="s">
        <v>214</v>
      </c>
      <c r="AT849" t="s">
        <v>214</v>
      </c>
      <c r="AU849" t="s">
        <v>214</v>
      </c>
      <c r="AV849" t="s">
        <v>214</v>
      </c>
      <c r="AX849" t="s">
        <v>214</v>
      </c>
      <c r="AY849" t="s">
        <v>214</v>
      </c>
      <c r="BA849" t="s">
        <v>5736</v>
      </c>
      <c r="BB849">
        <v>0</v>
      </c>
    </row>
    <row r="850" spans="1:54" x14ac:dyDescent="0.25">
      <c r="A850">
        <v>325506</v>
      </c>
      <c r="B850" t="s">
        <v>213</v>
      </c>
      <c r="W850" t="s">
        <v>214</v>
      </c>
      <c r="AO850" t="s">
        <v>214</v>
      </c>
      <c r="AP850" t="s">
        <v>214</v>
      </c>
      <c r="AQ850" t="s">
        <v>214</v>
      </c>
      <c r="AT850" t="s">
        <v>214</v>
      </c>
      <c r="AU850" t="s">
        <v>214</v>
      </c>
      <c r="AV850" t="s">
        <v>214</v>
      </c>
      <c r="AW850" t="s">
        <v>214</v>
      </c>
      <c r="AY850" t="s">
        <v>214</v>
      </c>
      <c r="BA850" t="s">
        <v>5736</v>
      </c>
      <c r="BB850">
        <v>0</v>
      </c>
    </row>
    <row r="851" spans="1:54" x14ac:dyDescent="0.25">
      <c r="A851">
        <v>326895</v>
      </c>
      <c r="B851" t="s">
        <v>213</v>
      </c>
      <c r="AG851" t="s">
        <v>214</v>
      </c>
      <c r="AQ851" t="s">
        <v>214</v>
      </c>
      <c r="BA851" t="s">
        <v>5736</v>
      </c>
      <c r="BB851">
        <v>0</v>
      </c>
    </row>
    <row r="852" spans="1:54" x14ac:dyDescent="0.25">
      <c r="A852">
        <v>328163</v>
      </c>
      <c r="B852" t="s">
        <v>213</v>
      </c>
      <c r="AY852" t="s">
        <v>214</v>
      </c>
      <c r="BA852" t="s">
        <v>5736</v>
      </c>
      <c r="BB852">
        <v>0</v>
      </c>
    </row>
    <row r="853" spans="1:54" x14ac:dyDescent="0.25">
      <c r="A853">
        <v>328464</v>
      </c>
      <c r="B853" t="s">
        <v>213</v>
      </c>
      <c r="AG853" t="s">
        <v>214</v>
      </c>
      <c r="AJ853" t="s">
        <v>214</v>
      </c>
      <c r="AK853" t="s">
        <v>214</v>
      </c>
      <c r="AP853" t="s">
        <v>214</v>
      </c>
      <c r="AQ853" t="s">
        <v>214</v>
      </c>
      <c r="AT853" t="s">
        <v>214</v>
      </c>
      <c r="AU853" t="s">
        <v>214</v>
      </c>
      <c r="AV853" t="s">
        <v>214</v>
      </c>
      <c r="AW853" t="s">
        <v>214</v>
      </c>
      <c r="AX853" t="s">
        <v>214</v>
      </c>
      <c r="AY853" t="s">
        <v>214</v>
      </c>
      <c r="BA853" t="s">
        <v>5736</v>
      </c>
      <c r="BB853">
        <v>0</v>
      </c>
    </row>
    <row r="854" spans="1:54" x14ac:dyDescent="0.25">
      <c r="A854">
        <v>328658</v>
      </c>
      <c r="B854" t="s">
        <v>213</v>
      </c>
      <c r="AG854" t="s">
        <v>214</v>
      </c>
      <c r="AY854" t="s">
        <v>214</v>
      </c>
      <c r="BA854" t="s">
        <v>5736</v>
      </c>
      <c r="BB854">
        <v>0</v>
      </c>
    </row>
    <row r="855" spans="1:54" x14ac:dyDescent="0.25">
      <c r="A855">
        <v>329248</v>
      </c>
      <c r="B855" t="s">
        <v>213</v>
      </c>
      <c r="AO855" t="s">
        <v>214</v>
      </c>
      <c r="AW855" t="s">
        <v>214</v>
      </c>
      <c r="AY855" t="s">
        <v>214</v>
      </c>
      <c r="BA855" t="s">
        <v>5736</v>
      </c>
      <c r="BB855">
        <v>0</v>
      </c>
    </row>
    <row r="856" spans="1:54" x14ac:dyDescent="0.25">
      <c r="A856">
        <v>330114</v>
      </c>
      <c r="B856" t="s">
        <v>213</v>
      </c>
      <c r="AO856" t="s">
        <v>214</v>
      </c>
      <c r="AP856" t="s">
        <v>214</v>
      </c>
      <c r="AU856" t="s">
        <v>214</v>
      </c>
      <c r="BA856" t="s">
        <v>5736</v>
      </c>
      <c r="BB856">
        <v>0</v>
      </c>
    </row>
    <row r="857" spans="1:54" x14ac:dyDescent="0.25">
      <c r="A857">
        <v>331165</v>
      </c>
      <c r="B857" t="s">
        <v>213</v>
      </c>
      <c r="AK857" t="s">
        <v>214</v>
      </c>
      <c r="AM857" t="s">
        <v>214</v>
      </c>
      <c r="AY857" t="s">
        <v>214</v>
      </c>
      <c r="BA857" t="s">
        <v>5736</v>
      </c>
      <c r="BB857">
        <v>0</v>
      </c>
    </row>
    <row r="858" spans="1:54" x14ac:dyDescent="0.25">
      <c r="A858">
        <v>331166</v>
      </c>
      <c r="B858" t="s">
        <v>213</v>
      </c>
      <c r="N858" t="s">
        <v>214</v>
      </c>
      <c r="AK858" t="s">
        <v>214</v>
      </c>
      <c r="AP858" t="s">
        <v>214</v>
      </c>
      <c r="BA858" t="s">
        <v>5736</v>
      </c>
      <c r="BB858">
        <v>0</v>
      </c>
    </row>
    <row r="859" spans="1:54" x14ac:dyDescent="0.25">
      <c r="A859">
        <v>332398</v>
      </c>
      <c r="B859" t="s">
        <v>213</v>
      </c>
      <c r="AG859" t="s">
        <v>214</v>
      </c>
      <c r="AP859" t="s">
        <v>214</v>
      </c>
      <c r="AQ859" t="s">
        <v>214</v>
      </c>
      <c r="AU859" t="s">
        <v>214</v>
      </c>
      <c r="AW859" t="s">
        <v>214</v>
      </c>
      <c r="AY859" t="s">
        <v>214</v>
      </c>
      <c r="BA859" t="s">
        <v>5736</v>
      </c>
      <c r="BB859">
        <v>0</v>
      </c>
    </row>
    <row r="860" spans="1:54" x14ac:dyDescent="0.25">
      <c r="A860">
        <v>333444</v>
      </c>
      <c r="B860" t="s">
        <v>213</v>
      </c>
      <c r="T860" t="s">
        <v>214</v>
      </c>
      <c r="AG860" t="s">
        <v>214</v>
      </c>
      <c r="AM860" t="s">
        <v>214</v>
      </c>
      <c r="AP860" t="s">
        <v>214</v>
      </c>
      <c r="AQ860" t="s">
        <v>214</v>
      </c>
      <c r="AT860" t="s">
        <v>214</v>
      </c>
      <c r="AU860" t="s">
        <v>214</v>
      </c>
      <c r="AV860" t="s">
        <v>214</v>
      </c>
      <c r="AW860" t="s">
        <v>214</v>
      </c>
      <c r="AY860" t="s">
        <v>214</v>
      </c>
      <c r="BA860" t="s">
        <v>5736</v>
      </c>
      <c r="BB860">
        <v>0</v>
      </c>
    </row>
    <row r="861" spans="1:54" x14ac:dyDescent="0.25">
      <c r="A861">
        <v>315050</v>
      </c>
      <c r="B861" t="s">
        <v>213</v>
      </c>
      <c r="AE861" t="s">
        <v>214</v>
      </c>
      <c r="AK861" t="s">
        <v>214</v>
      </c>
      <c r="AW861" t="s">
        <v>214</v>
      </c>
      <c r="BA861" t="s">
        <v>5736</v>
      </c>
      <c r="BB861">
        <v>0</v>
      </c>
    </row>
    <row r="862" spans="1:54" x14ac:dyDescent="0.25">
      <c r="A862">
        <v>327195</v>
      </c>
      <c r="B862" t="s">
        <v>213</v>
      </c>
      <c r="AY862" t="s">
        <v>214</v>
      </c>
      <c r="BA862" t="s">
        <v>5736</v>
      </c>
      <c r="BB862">
        <v>0</v>
      </c>
    </row>
    <row r="863" spans="1:54" x14ac:dyDescent="0.25">
      <c r="A863">
        <v>337122</v>
      </c>
      <c r="B863" t="s">
        <v>213</v>
      </c>
      <c r="AB863" t="s">
        <v>148</v>
      </c>
      <c r="AN863" t="s">
        <v>147</v>
      </c>
      <c r="AO863" t="s">
        <v>147</v>
      </c>
      <c r="AR863" t="s">
        <v>147</v>
      </c>
      <c r="AU863" t="s">
        <v>145</v>
      </c>
      <c r="AV863" t="s">
        <v>145</v>
      </c>
      <c r="AW863" t="s">
        <v>145</v>
      </c>
      <c r="AX863" t="s">
        <v>145</v>
      </c>
      <c r="AY863" t="s">
        <v>145</v>
      </c>
      <c r="AZ863" t="s">
        <v>145</v>
      </c>
      <c r="BB863">
        <v>0</v>
      </c>
    </row>
    <row r="864" spans="1:54" x14ac:dyDescent="0.25">
      <c r="A864">
        <v>327042</v>
      </c>
      <c r="B864" t="s">
        <v>213</v>
      </c>
      <c r="P864" t="s">
        <v>148</v>
      </c>
      <c r="AG864" t="s">
        <v>148</v>
      </c>
      <c r="AL864" t="s">
        <v>147</v>
      </c>
      <c r="AN864" t="s">
        <v>148</v>
      </c>
      <c r="AQ864" t="s">
        <v>147</v>
      </c>
      <c r="AR864" t="s">
        <v>147</v>
      </c>
      <c r="AT864" t="s">
        <v>147</v>
      </c>
      <c r="AU864" t="s">
        <v>145</v>
      </c>
      <c r="AV864" t="s">
        <v>145</v>
      </c>
      <c r="AW864" t="s">
        <v>145</v>
      </c>
      <c r="AX864" t="s">
        <v>145</v>
      </c>
      <c r="AY864" t="s">
        <v>145</v>
      </c>
      <c r="AZ864" t="s">
        <v>145</v>
      </c>
      <c r="BB864">
        <v>0</v>
      </c>
    </row>
    <row r="865" spans="1:54" x14ac:dyDescent="0.25">
      <c r="A865">
        <v>329431</v>
      </c>
      <c r="B865" t="s">
        <v>213</v>
      </c>
      <c r="O865" t="s">
        <v>148</v>
      </c>
      <c r="AG865" t="s">
        <v>147</v>
      </c>
      <c r="AM865" t="s">
        <v>148</v>
      </c>
      <c r="AN865" t="s">
        <v>148</v>
      </c>
      <c r="AO865" t="s">
        <v>148</v>
      </c>
      <c r="AP865" t="s">
        <v>147</v>
      </c>
      <c r="AQ865" t="s">
        <v>145</v>
      </c>
      <c r="AR865" t="s">
        <v>147</v>
      </c>
      <c r="AT865" t="s">
        <v>148</v>
      </c>
      <c r="AV865" t="s">
        <v>145</v>
      </c>
      <c r="AW865" t="s">
        <v>145</v>
      </c>
      <c r="AX865" t="s">
        <v>147</v>
      </c>
      <c r="AY865" t="s">
        <v>147</v>
      </c>
      <c r="AZ865" t="s">
        <v>145</v>
      </c>
      <c r="BB865">
        <v>0</v>
      </c>
    </row>
    <row r="866" spans="1:54" x14ac:dyDescent="0.25">
      <c r="A866">
        <v>331609</v>
      </c>
      <c r="B866" t="s">
        <v>213</v>
      </c>
      <c r="AF866" t="s">
        <v>148</v>
      </c>
      <c r="AG866" t="s">
        <v>148</v>
      </c>
      <c r="AH866" t="s">
        <v>148</v>
      </c>
      <c r="AN866" t="s">
        <v>148</v>
      </c>
      <c r="AP866" t="s">
        <v>145</v>
      </c>
      <c r="AQ866" t="s">
        <v>145</v>
      </c>
      <c r="AR866" t="s">
        <v>145</v>
      </c>
      <c r="AU866" t="s">
        <v>147</v>
      </c>
      <c r="AV866" t="s">
        <v>145</v>
      </c>
      <c r="AW866" t="s">
        <v>145</v>
      </c>
      <c r="AX866" t="s">
        <v>147</v>
      </c>
      <c r="AY866" t="s">
        <v>147</v>
      </c>
      <c r="AZ866" t="s">
        <v>145</v>
      </c>
      <c r="BB866">
        <v>0</v>
      </c>
    </row>
    <row r="867" spans="1:54" x14ac:dyDescent="0.25">
      <c r="A867">
        <v>322312</v>
      </c>
      <c r="B867" t="s">
        <v>213</v>
      </c>
      <c r="AC867" t="s">
        <v>148</v>
      </c>
      <c r="AD867" t="s">
        <v>145</v>
      </c>
      <c r="AG867" t="s">
        <v>148</v>
      </c>
      <c r="AK867" t="s">
        <v>145</v>
      </c>
      <c r="AL867" t="s">
        <v>147</v>
      </c>
      <c r="AN867" t="s">
        <v>147</v>
      </c>
      <c r="AO867" t="s">
        <v>147</v>
      </c>
      <c r="AP867" t="s">
        <v>145</v>
      </c>
      <c r="AQ867" t="s">
        <v>145</v>
      </c>
      <c r="AR867" t="s">
        <v>145</v>
      </c>
      <c r="AS867" t="s">
        <v>147</v>
      </c>
      <c r="AU867" t="s">
        <v>145</v>
      </c>
      <c r="AV867" t="s">
        <v>145</v>
      </c>
      <c r="AW867" t="s">
        <v>145</v>
      </c>
      <c r="AX867" t="s">
        <v>145</v>
      </c>
      <c r="AY867" t="s">
        <v>145</v>
      </c>
      <c r="AZ867" t="s">
        <v>145</v>
      </c>
      <c r="BB867">
        <v>0</v>
      </c>
    </row>
    <row r="868" spans="1:54" x14ac:dyDescent="0.25">
      <c r="A868">
        <v>323561</v>
      </c>
      <c r="B868" t="s">
        <v>213</v>
      </c>
      <c r="AC868" t="s">
        <v>148</v>
      </c>
      <c r="AG868" t="s">
        <v>148</v>
      </c>
      <c r="AH868" t="s">
        <v>145</v>
      </c>
      <c r="AN868" t="s">
        <v>147</v>
      </c>
      <c r="AP868" t="s">
        <v>147</v>
      </c>
      <c r="AQ868" t="s">
        <v>147</v>
      </c>
      <c r="AR868" t="s">
        <v>147</v>
      </c>
      <c r="AT868" t="s">
        <v>147</v>
      </c>
      <c r="AU868" t="s">
        <v>145</v>
      </c>
      <c r="AV868" t="s">
        <v>145</v>
      </c>
      <c r="AW868" t="s">
        <v>145</v>
      </c>
      <c r="AX868" t="s">
        <v>145</v>
      </c>
      <c r="AY868" t="s">
        <v>145</v>
      </c>
      <c r="AZ868" t="s">
        <v>145</v>
      </c>
      <c r="BB868">
        <v>0</v>
      </c>
    </row>
    <row r="869" spans="1:54" x14ac:dyDescent="0.25">
      <c r="A869">
        <v>324820</v>
      </c>
      <c r="B869" t="s">
        <v>213</v>
      </c>
      <c r="AG869" t="s">
        <v>147</v>
      </c>
      <c r="AL869" t="s">
        <v>148</v>
      </c>
      <c r="AN869" t="s">
        <v>147</v>
      </c>
      <c r="AO869" t="s">
        <v>147</v>
      </c>
      <c r="AP869" t="s">
        <v>145</v>
      </c>
      <c r="AQ869" t="s">
        <v>145</v>
      </c>
      <c r="AR869" t="s">
        <v>145</v>
      </c>
      <c r="AS869" t="s">
        <v>147</v>
      </c>
      <c r="AU869" t="s">
        <v>145</v>
      </c>
      <c r="AV869" t="s">
        <v>145</v>
      </c>
      <c r="AW869" t="s">
        <v>145</v>
      </c>
      <c r="AX869" t="s">
        <v>145</v>
      </c>
      <c r="AY869" t="s">
        <v>145</v>
      </c>
      <c r="AZ869" t="s">
        <v>145</v>
      </c>
      <c r="BB869">
        <v>0</v>
      </c>
    </row>
    <row r="870" spans="1:54" x14ac:dyDescent="0.25">
      <c r="A870">
        <v>325365</v>
      </c>
      <c r="B870" t="s">
        <v>213</v>
      </c>
      <c r="AG870" t="s">
        <v>148</v>
      </c>
      <c r="AJ870" t="s">
        <v>147</v>
      </c>
      <c r="AL870" t="s">
        <v>147</v>
      </c>
      <c r="AM870" t="s">
        <v>148</v>
      </c>
      <c r="AN870" t="s">
        <v>147</v>
      </c>
      <c r="AO870" t="s">
        <v>147</v>
      </c>
      <c r="AP870" t="s">
        <v>145</v>
      </c>
      <c r="AQ870" t="s">
        <v>145</v>
      </c>
      <c r="AR870" t="s">
        <v>145</v>
      </c>
      <c r="AS870" t="s">
        <v>147</v>
      </c>
      <c r="AU870" t="s">
        <v>145</v>
      </c>
      <c r="AV870" t="s">
        <v>145</v>
      </c>
      <c r="AW870" t="s">
        <v>145</v>
      </c>
      <c r="AX870" t="s">
        <v>145</v>
      </c>
      <c r="AY870" t="s">
        <v>145</v>
      </c>
      <c r="AZ870" t="s">
        <v>145</v>
      </c>
      <c r="BB870">
        <v>0</v>
      </c>
    </row>
    <row r="871" spans="1:54" x14ac:dyDescent="0.25">
      <c r="A871">
        <v>327088</v>
      </c>
      <c r="B871" t="s">
        <v>213</v>
      </c>
      <c r="AF871" t="s">
        <v>148</v>
      </c>
      <c r="AG871" t="s">
        <v>148</v>
      </c>
      <c r="AJ871" t="s">
        <v>148</v>
      </c>
      <c r="AM871" t="s">
        <v>148</v>
      </c>
      <c r="AN871" t="s">
        <v>148</v>
      </c>
      <c r="AO871" t="s">
        <v>145</v>
      </c>
      <c r="AP871" t="s">
        <v>147</v>
      </c>
      <c r="AQ871" t="s">
        <v>145</v>
      </c>
      <c r="AR871" t="s">
        <v>147</v>
      </c>
      <c r="AS871" t="s">
        <v>145</v>
      </c>
      <c r="AT871" t="s">
        <v>147</v>
      </c>
      <c r="AU871" t="s">
        <v>145</v>
      </c>
      <c r="AV871" t="s">
        <v>145</v>
      </c>
      <c r="AW871" t="s">
        <v>145</v>
      </c>
      <c r="AX871" t="s">
        <v>145</v>
      </c>
      <c r="AY871" t="s">
        <v>145</v>
      </c>
      <c r="AZ871" t="s">
        <v>145</v>
      </c>
      <c r="BB871">
        <v>0</v>
      </c>
    </row>
    <row r="872" spans="1:54" x14ac:dyDescent="0.25">
      <c r="A872">
        <v>328370</v>
      </c>
      <c r="B872" t="s">
        <v>213</v>
      </c>
      <c r="AA872" t="s">
        <v>148</v>
      </c>
      <c r="AD872" t="s">
        <v>148</v>
      </c>
      <c r="AI872" t="s">
        <v>148</v>
      </c>
      <c r="AL872" t="s">
        <v>148</v>
      </c>
      <c r="AM872" t="s">
        <v>147</v>
      </c>
      <c r="AN872" t="s">
        <v>148</v>
      </c>
      <c r="AO872" t="s">
        <v>147</v>
      </c>
      <c r="AP872" t="s">
        <v>147</v>
      </c>
      <c r="AQ872" t="s">
        <v>147</v>
      </c>
      <c r="AR872" t="s">
        <v>147</v>
      </c>
      <c r="AS872" t="s">
        <v>147</v>
      </c>
      <c r="AT872" t="s">
        <v>147</v>
      </c>
      <c r="AU872" t="s">
        <v>145</v>
      </c>
      <c r="AV872" t="s">
        <v>145</v>
      </c>
      <c r="AW872" t="s">
        <v>145</v>
      </c>
      <c r="AX872" t="s">
        <v>145</v>
      </c>
      <c r="AY872" t="s">
        <v>145</v>
      </c>
      <c r="AZ872" t="s">
        <v>145</v>
      </c>
      <c r="BB872">
        <v>0</v>
      </c>
    </row>
    <row r="873" spans="1:54" x14ac:dyDescent="0.25">
      <c r="A873">
        <v>328381</v>
      </c>
      <c r="B873" t="s">
        <v>213</v>
      </c>
      <c r="H873" t="s">
        <v>148</v>
      </c>
      <c r="AA873" t="s">
        <v>148</v>
      </c>
      <c r="AF873" t="s">
        <v>148</v>
      </c>
      <c r="AM873" t="s">
        <v>148</v>
      </c>
      <c r="AN873" t="s">
        <v>148</v>
      </c>
      <c r="AO873" t="s">
        <v>147</v>
      </c>
      <c r="AP873" t="s">
        <v>147</v>
      </c>
      <c r="AQ873" t="s">
        <v>147</v>
      </c>
      <c r="AU873" t="s">
        <v>145</v>
      </c>
      <c r="AV873" t="s">
        <v>145</v>
      </c>
      <c r="AW873" t="s">
        <v>145</v>
      </c>
      <c r="AX873" t="s">
        <v>145</v>
      </c>
      <c r="AY873" t="s">
        <v>145</v>
      </c>
      <c r="AZ873" t="s">
        <v>145</v>
      </c>
      <c r="BB873">
        <v>0</v>
      </c>
    </row>
    <row r="874" spans="1:54" x14ac:dyDescent="0.25">
      <c r="A874">
        <v>329118</v>
      </c>
      <c r="B874" t="s">
        <v>213</v>
      </c>
      <c r="AC874" t="s">
        <v>148</v>
      </c>
      <c r="AI874" t="s">
        <v>148</v>
      </c>
      <c r="AJ874" t="s">
        <v>148</v>
      </c>
      <c r="AK874" t="s">
        <v>148</v>
      </c>
      <c r="AM874" t="s">
        <v>148</v>
      </c>
      <c r="AN874" t="s">
        <v>147</v>
      </c>
      <c r="AO874" t="s">
        <v>145</v>
      </c>
      <c r="AP874" t="s">
        <v>145</v>
      </c>
      <c r="AQ874" t="s">
        <v>145</v>
      </c>
      <c r="AR874" t="s">
        <v>145</v>
      </c>
      <c r="AS874" t="s">
        <v>145</v>
      </c>
      <c r="AT874" t="s">
        <v>145</v>
      </c>
      <c r="AU874" t="s">
        <v>145</v>
      </c>
      <c r="AV874" t="s">
        <v>145</v>
      </c>
      <c r="AW874" t="s">
        <v>145</v>
      </c>
      <c r="AX874" t="s">
        <v>145</v>
      </c>
      <c r="AY874" t="s">
        <v>145</v>
      </c>
      <c r="AZ874" t="s">
        <v>145</v>
      </c>
      <c r="BB874">
        <v>0</v>
      </c>
    </row>
    <row r="875" spans="1:54" x14ac:dyDescent="0.25">
      <c r="A875">
        <v>330991</v>
      </c>
      <c r="B875" t="s">
        <v>213</v>
      </c>
      <c r="N875" t="s">
        <v>148</v>
      </c>
      <c r="AC875" t="s">
        <v>148</v>
      </c>
      <c r="AI875" t="s">
        <v>148</v>
      </c>
      <c r="AM875" t="s">
        <v>148</v>
      </c>
      <c r="AN875" t="s">
        <v>148</v>
      </c>
      <c r="AO875" t="s">
        <v>147</v>
      </c>
      <c r="AP875" t="s">
        <v>147</v>
      </c>
      <c r="AQ875" t="s">
        <v>147</v>
      </c>
      <c r="AR875" t="s">
        <v>147</v>
      </c>
      <c r="AT875" t="s">
        <v>147</v>
      </c>
      <c r="AU875" t="s">
        <v>145</v>
      </c>
      <c r="AV875" t="s">
        <v>145</v>
      </c>
      <c r="AW875" t="s">
        <v>145</v>
      </c>
      <c r="AX875" t="s">
        <v>145</v>
      </c>
      <c r="AY875" t="s">
        <v>145</v>
      </c>
      <c r="AZ875" t="s">
        <v>145</v>
      </c>
      <c r="BB875">
        <v>0</v>
      </c>
    </row>
    <row r="876" spans="1:54" x14ac:dyDescent="0.25">
      <c r="A876">
        <v>331007</v>
      </c>
      <c r="B876" t="s">
        <v>213</v>
      </c>
      <c r="W876" t="s">
        <v>148</v>
      </c>
      <c r="AC876" t="s">
        <v>148</v>
      </c>
      <c r="AJ876" t="s">
        <v>148</v>
      </c>
      <c r="AM876" t="s">
        <v>148</v>
      </c>
      <c r="AN876" t="s">
        <v>147</v>
      </c>
      <c r="AO876" t="s">
        <v>145</v>
      </c>
      <c r="AP876" t="s">
        <v>147</v>
      </c>
      <c r="AQ876" t="s">
        <v>145</v>
      </c>
      <c r="AR876" t="s">
        <v>147</v>
      </c>
      <c r="AS876" t="s">
        <v>145</v>
      </c>
      <c r="AU876" t="s">
        <v>145</v>
      </c>
      <c r="AV876" t="s">
        <v>145</v>
      </c>
      <c r="AW876" t="s">
        <v>145</v>
      </c>
      <c r="AX876" t="s">
        <v>145</v>
      </c>
      <c r="AY876" t="s">
        <v>145</v>
      </c>
      <c r="AZ876" t="s">
        <v>145</v>
      </c>
      <c r="BB876">
        <v>0</v>
      </c>
    </row>
    <row r="877" spans="1:54" x14ac:dyDescent="0.25">
      <c r="A877">
        <v>332162</v>
      </c>
      <c r="B877" t="s">
        <v>213</v>
      </c>
      <c r="AM877" t="s">
        <v>145</v>
      </c>
      <c r="AN877" t="s">
        <v>145</v>
      </c>
      <c r="AO877" t="s">
        <v>145</v>
      </c>
      <c r="AP877" t="s">
        <v>145</v>
      </c>
      <c r="AQ877" t="s">
        <v>145</v>
      </c>
      <c r="AR877" t="s">
        <v>145</v>
      </c>
      <c r="AS877" t="s">
        <v>145</v>
      </c>
      <c r="AT877" t="s">
        <v>145</v>
      </c>
      <c r="AU877" t="s">
        <v>145</v>
      </c>
      <c r="AV877" t="s">
        <v>145</v>
      </c>
      <c r="AW877" t="s">
        <v>145</v>
      </c>
      <c r="AX877" t="s">
        <v>145</v>
      </c>
      <c r="AY877" t="s">
        <v>145</v>
      </c>
      <c r="AZ877" t="s">
        <v>145</v>
      </c>
      <c r="BB877">
        <v>0</v>
      </c>
    </row>
    <row r="878" spans="1:54" x14ac:dyDescent="0.25">
      <c r="A878">
        <v>334198</v>
      </c>
      <c r="B878" t="s">
        <v>213</v>
      </c>
      <c r="AG878" t="s">
        <v>148</v>
      </c>
      <c r="AL878" t="s">
        <v>148</v>
      </c>
      <c r="AN878" t="s">
        <v>147</v>
      </c>
      <c r="AP878" t="s">
        <v>147</v>
      </c>
      <c r="AQ878" t="s">
        <v>145</v>
      </c>
      <c r="AR878" t="s">
        <v>147</v>
      </c>
      <c r="AT878" t="s">
        <v>147</v>
      </c>
      <c r="AU878" t="s">
        <v>145</v>
      </c>
      <c r="AV878" t="s">
        <v>145</v>
      </c>
      <c r="AW878" t="s">
        <v>145</v>
      </c>
      <c r="AX878" t="s">
        <v>145</v>
      </c>
      <c r="AY878" t="s">
        <v>145</v>
      </c>
      <c r="AZ878" t="s">
        <v>145</v>
      </c>
      <c r="BB878">
        <v>0</v>
      </c>
    </row>
    <row r="879" spans="1:54" x14ac:dyDescent="0.25">
      <c r="A879">
        <v>334730</v>
      </c>
      <c r="B879" t="s">
        <v>213</v>
      </c>
      <c r="AF879" t="s">
        <v>148</v>
      </c>
      <c r="AG879" t="s">
        <v>147</v>
      </c>
      <c r="AK879" t="s">
        <v>148</v>
      </c>
      <c r="AL879" t="s">
        <v>148</v>
      </c>
      <c r="AN879" t="s">
        <v>148</v>
      </c>
      <c r="AQ879" t="s">
        <v>147</v>
      </c>
      <c r="AU879" t="s">
        <v>145</v>
      </c>
      <c r="AV879" t="s">
        <v>145</v>
      </c>
      <c r="AW879" t="s">
        <v>145</v>
      </c>
      <c r="AX879" t="s">
        <v>145</v>
      </c>
      <c r="AY879" t="s">
        <v>145</v>
      </c>
      <c r="AZ879" t="s">
        <v>145</v>
      </c>
      <c r="BB879">
        <v>0</v>
      </c>
    </row>
    <row r="880" spans="1:54" x14ac:dyDescent="0.25">
      <c r="A880">
        <v>338171</v>
      </c>
      <c r="B880" t="s">
        <v>213</v>
      </c>
      <c r="W880" t="s">
        <v>148</v>
      </c>
      <c r="AG880" t="s">
        <v>147</v>
      </c>
      <c r="AI880" t="s">
        <v>148</v>
      </c>
      <c r="AN880" t="s">
        <v>147</v>
      </c>
      <c r="AP880" t="s">
        <v>147</v>
      </c>
      <c r="AQ880" t="s">
        <v>147</v>
      </c>
      <c r="AR880" t="s">
        <v>147</v>
      </c>
      <c r="AU880" t="s">
        <v>145</v>
      </c>
      <c r="AV880" t="s">
        <v>145</v>
      </c>
      <c r="AW880" t="s">
        <v>145</v>
      </c>
      <c r="AX880" t="s">
        <v>145</v>
      </c>
      <c r="AY880" t="s">
        <v>145</v>
      </c>
      <c r="AZ880" t="s">
        <v>145</v>
      </c>
      <c r="BB880">
        <v>0</v>
      </c>
    </row>
    <row r="881" spans="1:54" x14ac:dyDescent="0.25">
      <c r="A881">
        <v>338178</v>
      </c>
      <c r="B881" t="s">
        <v>213</v>
      </c>
      <c r="AN881" t="s">
        <v>147</v>
      </c>
      <c r="AO881" t="s">
        <v>147</v>
      </c>
      <c r="AQ881" t="s">
        <v>147</v>
      </c>
      <c r="AR881" t="s">
        <v>147</v>
      </c>
      <c r="AU881" t="s">
        <v>145</v>
      </c>
      <c r="AV881" t="s">
        <v>145</v>
      </c>
      <c r="AW881" t="s">
        <v>145</v>
      </c>
      <c r="AX881" t="s">
        <v>145</v>
      </c>
      <c r="AY881" t="s">
        <v>145</v>
      </c>
      <c r="AZ881" t="s">
        <v>145</v>
      </c>
      <c r="BB881">
        <v>0</v>
      </c>
    </row>
    <row r="882" spans="1:54" x14ac:dyDescent="0.25">
      <c r="A882">
        <v>336868</v>
      </c>
      <c r="B882" t="s">
        <v>213</v>
      </c>
      <c r="AB882" t="s">
        <v>145</v>
      </c>
      <c r="AG882" t="s">
        <v>145</v>
      </c>
      <c r="AL882" t="s">
        <v>147</v>
      </c>
      <c r="AM882" t="s">
        <v>148</v>
      </c>
      <c r="AN882" t="s">
        <v>147</v>
      </c>
      <c r="AO882" t="s">
        <v>147</v>
      </c>
      <c r="AP882" t="s">
        <v>147</v>
      </c>
      <c r="AQ882" t="s">
        <v>145</v>
      </c>
      <c r="AR882" t="s">
        <v>145</v>
      </c>
      <c r="AT882" t="s">
        <v>147</v>
      </c>
      <c r="AU882" t="s">
        <v>145</v>
      </c>
      <c r="AV882" t="s">
        <v>145</v>
      </c>
      <c r="AW882" t="s">
        <v>145</v>
      </c>
      <c r="AX882" t="s">
        <v>145</v>
      </c>
      <c r="AY882" t="s">
        <v>145</v>
      </c>
      <c r="AZ882" t="s">
        <v>145</v>
      </c>
      <c r="BB882">
        <v>0</v>
      </c>
    </row>
    <row r="883" spans="1:54" x14ac:dyDescent="0.25">
      <c r="A883">
        <v>337249</v>
      </c>
      <c r="B883" t="s">
        <v>213</v>
      </c>
      <c r="P883" t="s">
        <v>148</v>
      </c>
      <c r="AE883" t="s">
        <v>148</v>
      </c>
      <c r="AF883" t="s">
        <v>148</v>
      </c>
      <c r="AG883" t="s">
        <v>148</v>
      </c>
      <c r="AN883" t="s">
        <v>147</v>
      </c>
      <c r="AP883" t="s">
        <v>147</v>
      </c>
      <c r="AQ883" t="s">
        <v>145</v>
      </c>
      <c r="AS883" t="s">
        <v>147</v>
      </c>
      <c r="AT883" t="s">
        <v>147</v>
      </c>
      <c r="AU883" t="s">
        <v>145</v>
      </c>
      <c r="AV883" t="s">
        <v>145</v>
      </c>
      <c r="AW883" t="s">
        <v>145</v>
      </c>
      <c r="AX883" t="s">
        <v>145</v>
      </c>
      <c r="AY883" t="s">
        <v>145</v>
      </c>
      <c r="AZ883" t="s">
        <v>145</v>
      </c>
      <c r="BB883">
        <v>0</v>
      </c>
    </row>
    <row r="884" spans="1:54" x14ac:dyDescent="0.25">
      <c r="A884">
        <v>334573</v>
      </c>
      <c r="B884" t="s">
        <v>213</v>
      </c>
      <c r="O884" t="s">
        <v>148</v>
      </c>
      <c r="AL884" t="s">
        <v>147</v>
      </c>
      <c r="AM884" t="s">
        <v>148</v>
      </c>
      <c r="AN884" t="s">
        <v>147</v>
      </c>
      <c r="AP884" t="s">
        <v>147</v>
      </c>
      <c r="AQ884" t="s">
        <v>147</v>
      </c>
      <c r="AR884" t="s">
        <v>147</v>
      </c>
      <c r="AT884" t="s">
        <v>147</v>
      </c>
      <c r="AU884" t="s">
        <v>145</v>
      </c>
      <c r="AV884" t="s">
        <v>145</v>
      </c>
      <c r="AW884" t="s">
        <v>145</v>
      </c>
      <c r="AX884" t="s">
        <v>145</v>
      </c>
      <c r="AY884" t="s">
        <v>145</v>
      </c>
      <c r="AZ884" t="s">
        <v>145</v>
      </c>
      <c r="BB884">
        <v>0</v>
      </c>
    </row>
    <row r="885" spans="1:54" x14ac:dyDescent="0.25">
      <c r="A885">
        <v>331536</v>
      </c>
      <c r="B885" t="s">
        <v>213</v>
      </c>
      <c r="AE885" t="s">
        <v>148</v>
      </c>
      <c r="AG885" t="s">
        <v>148</v>
      </c>
      <c r="AI885" t="s">
        <v>148</v>
      </c>
      <c r="AN885" t="s">
        <v>147</v>
      </c>
      <c r="AO885" t="s">
        <v>148</v>
      </c>
      <c r="AP885" t="s">
        <v>147</v>
      </c>
      <c r="AS885" t="s">
        <v>148</v>
      </c>
      <c r="AU885" t="s">
        <v>147</v>
      </c>
      <c r="AV885" t="s">
        <v>147</v>
      </c>
      <c r="AW885" t="s">
        <v>147</v>
      </c>
      <c r="AX885" t="s">
        <v>147</v>
      </c>
      <c r="AY885" t="s">
        <v>147</v>
      </c>
      <c r="AZ885" t="s">
        <v>145</v>
      </c>
      <c r="BB885">
        <v>0</v>
      </c>
    </row>
    <row r="886" spans="1:54" x14ac:dyDescent="0.25">
      <c r="A886">
        <v>321266</v>
      </c>
      <c r="B886" t="s">
        <v>213</v>
      </c>
      <c r="AN886" t="s">
        <v>147</v>
      </c>
      <c r="AP886" t="s">
        <v>145</v>
      </c>
      <c r="AQ886" t="s">
        <v>145</v>
      </c>
      <c r="AR886" t="s">
        <v>145</v>
      </c>
      <c r="AT886" t="s">
        <v>147</v>
      </c>
      <c r="AU886" t="s">
        <v>145</v>
      </c>
      <c r="AV886" t="s">
        <v>145</v>
      </c>
      <c r="AW886" t="s">
        <v>145</v>
      </c>
      <c r="AX886" t="s">
        <v>145</v>
      </c>
      <c r="AY886" t="s">
        <v>145</v>
      </c>
      <c r="AZ886" t="s">
        <v>145</v>
      </c>
      <c r="BB886">
        <v>0</v>
      </c>
    </row>
    <row r="887" spans="1:54" x14ac:dyDescent="0.25">
      <c r="A887">
        <v>330751</v>
      </c>
      <c r="B887" t="s">
        <v>213</v>
      </c>
      <c r="AJ887" t="s">
        <v>148</v>
      </c>
      <c r="AL887" t="s">
        <v>147</v>
      </c>
      <c r="AM887" t="s">
        <v>145</v>
      </c>
      <c r="AN887" t="s">
        <v>147</v>
      </c>
      <c r="AO887" t="s">
        <v>145</v>
      </c>
      <c r="AP887" t="s">
        <v>145</v>
      </c>
      <c r="AQ887" t="s">
        <v>145</v>
      </c>
      <c r="AR887" t="s">
        <v>145</v>
      </c>
      <c r="AS887" t="s">
        <v>145</v>
      </c>
      <c r="AT887" t="s">
        <v>145</v>
      </c>
      <c r="AU887" t="s">
        <v>145</v>
      </c>
      <c r="AV887" t="s">
        <v>145</v>
      </c>
      <c r="AW887" t="s">
        <v>145</v>
      </c>
      <c r="AX887" t="s">
        <v>145</v>
      </c>
      <c r="AY887" t="s">
        <v>145</v>
      </c>
      <c r="AZ887" t="s">
        <v>145</v>
      </c>
      <c r="BB887">
        <v>0</v>
      </c>
    </row>
    <row r="888" spans="1:54" x14ac:dyDescent="0.25">
      <c r="A888">
        <v>334003</v>
      </c>
      <c r="B888" t="s">
        <v>213</v>
      </c>
      <c r="AF888" t="s">
        <v>145</v>
      </c>
      <c r="AG888" t="s">
        <v>148</v>
      </c>
      <c r="AJ888" t="s">
        <v>145</v>
      </c>
      <c r="AN888" t="s">
        <v>147</v>
      </c>
      <c r="AO888" t="s">
        <v>145</v>
      </c>
      <c r="AP888" t="s">
        <v>147</v>
      </c>
      <c r="AQ888" t="s">
        <v>147</v>
      </c>
      <c r="AS888" t="s">
        <v>145</v>
      </c>
      <c r="AT888" t="s">
        <v>147</v>
      </c>
      <c r="AU888" t="s">
        <v>145</v>
      </c>
      <c r="AV888" t="s">
        <v>145</v>
      </c>
      <c r="AW888" t="s">
        <v>145</v>
      </c>
      <c r="AX888" t="s">
        <v>145</v>
      </c>
      <c r="AY888" t="s">
        <v>145</v>
      </c>
      <c r="AZ888" t="s">
        <v>145</v>
      </c>
      <c r="BB888">
        <v>0</v>
      </c>
    </row>
    <row r="889" spans="1:54" x14ac:dyDescent="0.25">
      <c r="A889">
        <v>335132</v>
      </c>
      <c r="B889" t="s">
        <v>213</v>
      </c>
      <c r="G889" t="s">
        <v>147</v>
      </c>
      <c r="AG889" t="s">
        <v>148</v>
      </c>
      <c r="AM889" t="s">
        <v>148</v>
      </c>
      <c r="AN889" t="s">
        <v>147</v>
      </c>
      <c r="AP889" t="s">
        <v>147</v>
      </c>
      <c r="AQ889" t="s">
        <v>147</v>
      </c>
      <c r="AR889" t="s">
        <v>147</v>
      </c>
      <c r="AT889" t="s">
        <v>147</v>
      </c>
      <c r="AU889" t="s">
        <v>145</v>
      </c>
      <c r="AV889" t="s">
        <v>145</v>
      </c>
      <c r="AW889" t="s">
        <v>145</v>
      </c>
      <c r="AX889" t="s">
        <v>145</v>
      </c>
      <c r="AY889" t="s">
        <v>145</v>
      </c>
      <c r="AZ889" t="s">
        <v>145</v>
      </c>
      <c r="BB889">
        <v>0</v>
      </c>
    </row>
    <row r="890" spans="1:54" x14ac:dyDescent="0.25">
      <c r="A890">
        <v>335306</v>
      </c>
      <c r="B890" t="s">
        <v>213</v>
      </c>
      <c r="AC890" t="s">
        <v>148</v>
      </c>
      <c r="AM890" t="s">
        <v>148</v>
      </c>
      <c r="AN890" t="s">
        <v>147</v>
      </c>
      <c r="AP890" t="s">
        <v>145</v>
      </c>
      <c r="AQ890" t="s">
        <v>145</v>
      </c>
      <c r="AR890" t="s">
        <v>145</v>
      </c>
      <c r="AU890" t="s">
        <v>145</v>
      </c>
      <c r="AV890" t="s">
        <v>145</v>
      </c>
      <c r="AW890" t="s">
        <v>145</v>
      </c>
      <c r="AX890" t="s">
        <v>145</v>
      </c>
      <c r="AY890" t="s">
        <v>145</v>
      </c>
      <c r="AZ890" t="s">
        <v>145</v>
      </c>
      <c r="BB890">
        <v>0</v>
      </c>
    </row>
    <row r="891" spans="1:54" x14ac:dyDescent="0.25">
      <c r="A891">
        <v>335684</v>
      </c>
      <c r="B891" t="s">
        <v>213</v>
      </c>
      <c r="AG891" t="s">
        <v>148</v>
      </c>
      <c r="AI891" t="s">
        <v>148</v>
      </c>
      <c r="AN891" t="s">
        <v>147</v>
      </c>
      <c r="AQ891" t="s">
        <v>147</v>
      </c>
      <c r="AU891" t="s">
        <v>145</v>
      </c>
      <c r="AV891" t="s">
        <v>145</v>
      </c>
      <c r="AW891" t="s">
        <v>145</v>
      </c>
      <c r="AX891" t="s">
        <v>145</v>
      </c>
      <c r="AY891" t="s">
        <v>145</v>
      </c>
      <c r="AZ891" t="s">
        <v>145</v>
      </c>
      <c r="BB891">
        <v>0</v>
      </c>
    </row>
    <row r="892" spans="1:54" x14ac:dyDescent="0.25">
      <c r="A892">
        <v>336866</v>
      </c>
      <c r="B892" t="s">
        <v>213</v>
      </c>
      <c r="AC892" t="s">
        <v>148</v>
      </c>
      <c r="AG892" t="s">
        <v>148</v>
      </c>
      <c r="AI892" t="s">
        <v>148</v>
      </c>
      <c r="AM892" t="s">
        <v>148</v>
      </c>
      <c r="AN892" t="s">
        <v>147</v>
      </c>
      <c r="AP892" t="s">
        <v>147</v>
      </c>
      <c r="AQ892" t="s">
        <v>145</v>
      </c>
      <c r="AR892" t="s">
        <v>145</v>
      </c>
      <c r="AU892" t="s">
        <v>145</v>
      </c>
      <c r="AV892" t="s">
        <v>145</v>
      </c>
      <c r="AW892" t="s">
        <v>145</v>
      </c>
      <c r="AX892" t="s">
        <v>145</v>
      </c>
      <c r="AY892" t="s">
        <v>145</v>
      </c>
      <c r="AZ892" t="s">
        <v>145</v>
      </c>
      <c r="BB892">
        <v>0</v>
      </c>
    </row>
    <row r="893" spans="1:54" x14ac:dyDescent="0.25">
      <c r="A893">
        <v>337719</v>
      </c>
      <c r="B893" t="s">
        <v>213</v>
      </c>
      <c r="I893" t="s">
        <v>147</v>
      </c>
      <c r="N893" t="s">
        <v>145</v>
      </c>
      <c r="AN893" t="s">
        <v>147</v>
      </c>
      <c r="AP893" t="s">
        <v>147</v>
      </c>
      <c r="AU893" t="s">
        <v>145</v>
      </c>
      <c r="AV893" t="s">
        <v>145</v>
      </c>
      <c r="AW893" t="s">
        <v>145</v>
      </c>
      <c r="AX893" t="s">
        <v>145</v>
      </c>
      <c r="AY893" t="s">
        <v>145</v>
      </c>
      <c r="AZ893" t="s">
        <v>145</v>
      </c>
      <c r="BB893">
        <v>0</v>
      </c>
    </row>
    <row r="894" spans="1:54" x14ac:dyDescent="0.25">
      <c r="A894">
        <v>337895</v>
      </c>
      <c r="B894" t="s">
        <v>213</v>
      </c>
      <c r="AN894" t="s">
        <v>147</v>
      </c>
      <c r="AO894" t="s">
        <v>147</v>
      </c>
      <c r="AP894" t="s">
        <v>147</v>
      </c>
      <c r="AQ894" t="s">
        <v>147</v>
      </c>
      <c r="AR894" t="s">
        <v>145</v>
      </c>
      <c r="AT894" t="s">
        <v>147</v>
      </c>
      <c r="AU894" t="s">
        <v>145</v>
      </c>
      <c r="AV894" t="s">
        <v>145</v>
      </c>
      <c r="AW894" t="s">
        <v>145</v>
      </c>
      <c r="AX894" t="s">
        <v>145</v>
      </c>
      <c r="AY894" t="s">
        <v>145</v>
      </c>
      <c r="AZ894" t="s">
        <v>145</v>
      </c>
      <c r="BB894">
        <v>0</v>
      </c>
    </row>
    <row r="895" spans="1:54" x14ac:dyDescent="0.25">
      <c r="A895">
        <v>339013</v>
      </c>
      <c r="B895" t="s">
        <v>213</v>
      </c>
      <c r="AG895" t="s">
        <v>145</v>
      </c>
      <c r="AH895" t="s">
        <v>147</v>
      </c>
      <c r="AM895" t="s">
        <v>148</v>
      </c>
      <c r="AN895" t="s">
        <v>147</v>
      </c>
      <c r="AQ895" t="s">
        <v>145</v>
      </c>
      <c r="AR895" t="s">
        <v>145</v>
      </c>
      <c r="AS895" t="s">
        <v>145</v>
      </c>
      <c r="AU895" t="s">
        <v>145</v>
      </c>
      <c r="AV895" t="s">
        <v>145</v>
      </c>
      <c r="AW895" t="s">
        <v>145</v>
      </c>
      <c r="AX895" t="s">
        <v>145</v>
      </c>
      <c r="AY895" t="s">
        <v>145</v>
      </c>
      <c r="AZ895" t="s">
        <v>145</v>
      </c>
      <c r="BB895">
        <v>0</v>
      </c>
    </row>
    <row r="896" spans="1:54" x14ac:dyDescent="0.25">
      <c r="A896">
        <v>340116</v>
      </c>
      <c r="B896" t="s">
        <v>213</v>
      </c>
      <c r="AG896" t="s">
        <v>147</v>
      </c>
      <c r="AJ896" t="s">
        <v>147</v>
      </c>
      <c r="AM896" t="s">
        <v>147</v>
      </c>
      <c r="AN896" t="s">
        <v>147</v>
      </c>
      <c r="AO896" t="s">
        <v>147</v>
      </c>
      <c r="AP896" t="s">
        <v>145</v>
      </c>
      <c r="AQ896" t="s">
        <v>145</v>
      </c>
      <c r="AR896" t="s">
        <v>147</v>
      </c>
      <c r="AS896" t="s">
        <v>145</v>
      </c>
      <c r="AT896" t="s">
        <v>145</v>
      </c>
      <c r="AU896" t="s">
        <v>145</v>
      </c>
      <c r="AV896" t="s">
        <v>145</v>
      </c>
      <c r="AW896" t="s">
        <v>145</v>
      </c>
      <c r="AX896" t="s">
        <v>145</v>
      </c>
      <c r="AY896" t="s">
        <v>145</v>
      </c>
      <c r="AZ896" t="s">
        <v>145</v>
      </c>
      <c r="BB896">
        <v>0</v>
      </c>
    </row>
    <row r="897" spans="1:54" x14ac:dyDescent="0.25">
      <c r="A897">
        <v>336538</v>
      </c>
      <c r="B897" t="s">
        <v>213</v>
      </c>
      <c r="AB897" t="s">
        <v>148</v>
      </c>
      <c r="AD897" t="s">
        <v>148</v>
      </c>
      <c r="AG897" t="s">
        <v>148</v>
      </c>
      <c r="AN897" t="s">
        <v>148</v>
      </c>
      <c r="AO897" t="s">
        <v>147</v>
      </c>
      <c r="AP897" t="s">
        <v>147</v>
      </c>
      <c r="AQ897" t="s">
        <v>145</v>
      </c>
      <c r="AR897" t="s">
        <v>147</v>
      </c>
      <c r="AS897" t="s">
        <v>147</v>
      </c>
      <c r="AT897" t="s">
        <v>147</v>
      </c>
      <c r="AU897" t="s">
        <v>145</v>
      </c>
      <c r="AV897" t="s">
        <v>145</v>
      </c>
      <c r="AW897" t="s">
        <v>145</v>
      </c>
      <c r="AX897" t="s">
        <v>145</v>
      </c>
      <c r="AY897" t="s">
        <v>145</v>
      </c>
      <c r="AZ897" t="s">
        <v>145</v>
      </c>
      <c r="BB897">
        <v>0</v>
      </c>
    </row>
    <row r="898" spans="1:54" x14ac:dyDescent="0.25">
      <c r="A898">
        <v>336935</v>
      </c>
      <c r="B898" t="s">
        <v>213</v>
      </c>
      <c r="AB898" t="s">
        <v>145</v>
      </c>
      <c r="AG898" t="s">
        <v>148</v>
      </c>
      <c r="AK898" t="s">
        <v>148</v>
      </c>
      <c r="AM898" t="s">
        <v>148</v>
      </c>
      <c r="AN898" t="s">
        <v>148</v>
      </c>
      <c r="AP898" t="s">
        <v>147</v>
      </c>
      <c r="AQ898" t="s">
        <v>147</v>
      </c>
      <c r="AR898" t="s">
        <v>147</v>
      </c>
      <c r="AT898" t="s">
        <v>147</v>
      </c>
      <c r="AU898" t="s">
        <v>145</v>
      </c>
      <c r="AV898" t="s">
        <v>145</v>
      </c>
      <c r="AW898" t="s">
        <v>145</v>
      </c>
      <c r="AX898" t="s">
        <v>145</v>
      </c>
      <c r="AY898" t="s">
        <v>145</v>
      </c>
      <c r="AZ898" t="s">
        <v>145</v>
      </c>
      <c r="BB898">
        <v>0</v>
      </c>
    </row>
    <row r="899" spans="1:54" x14ac:dyDescent="0.25">
      <c r="A899">
        <v>337128</v>
      </c>
      <c r="B899" t="s">
        <v>213</v>
      </c>
      <c r="AB899" t="s">
        <v>147</v>
      </c>
      <c r="AG899" t="s">
        <v>148</v>
      </c>
      <c r="AN899" t="s">
        <v>148</v>
      </c>
      <c r="AO899" t="s">
        <v>147</v>
      </c>
      <c r="AP899" t="s">
        <v>145</v>
      </c>
      <c r="AQ899" t="s">
        <v>145</v>
      </c>
      <c r="AR899" t="s">
        <v>145</v>
      </c>
      <c r="AU899" t="s">
        <v>145</v>
      </c>
      <c r="AV899" t="s">
        <v>145</v>
      </c>
      <c r="AW899" t="s">
        <v>145</v>
      </c>
      <c r="AX899" t="s">
        <v>145</v>
      </c>
      <c r="AY899" t="s">
        <v>145</v>
      </c>
      <c r="AZ899" t="s">
        <v>145</v>
      </c>
      <c r="BB899">
        <v>0</v>
      </c>
    </row>
    <row r="900" spans="1:54" x14ac:dyDescent="0.25">
      <c r="A900">
        <v>339277</v>
      </c>
      <c r="B900" t="s">
        <v>213</v>
      </c>
      <c r="O900" t="s">
        <v>145</v>
      </c>
      <c r="AB900" t="s">
        <v>148</v>
      </c>
      <c r="AG900" t="s">
        <v>147</v>
      </c>
      <c r="AN900" t="s">
        <v>148</v>
      </c>
      <c r="AP900" t="s">
        <v>147</v>
      </c>
      <c r="AQ900" t="s">
        <v>147</v>
      </c>
      <c r="AR900" t="s">
        <v>147</v>
      </c>
      <c r="AU900" t="s">
        <v>145</v>
      </c>
      <c r="AV900" t="s">
        <v>145</v>
      </c>
      <c r="AW900" t="s">
        <v>145</v>
      </c>
      <c r="AX900" t="s">
        <v>145</v>
      </c>
      <c r="AY900" t="s">
        <v>145</v>
      </c>
      <c r="AZ900" t="s">
        <v>145</v>
      </c>
      <c r="BB900">
        <v>0</v>
      </c>
    </row>
    <row r="901" spans="1:54" x14ac:dyDescent="0.25">
      <c r="A901">
        <v>325193</v>
      </c>
      <c r="B901" t="s">
        <v>213</v>
      </c>
      <c r="W901" t="s">
        <v>148</v>
      </c>
      <c r="AB901" t="s">
        <v>148</v>
      </c>
      <c r="AG901" t="s">
        <v>147</v>
      </c>
      <c r="AH901" t="s">
        <v>145</v>
      </c>
      <c r="AL901" t="s">
        <v>147</v>
      </c>
      <c r="AN901" t="s">
        <v>148</v>
      </c>
      <c r="AP901" t="s">
        <v>145</v>
      </c>
      <c r="AQ901" t="s">
        <v>145</v>
      </c>
      <c r="AR901" t="s">
        <v>145</v>
      </c>
      <c r="AT901" t="s">
        <v>147</v>
      </c>
      <c r="AU901" t="s">
        <v>145</v>
      </c>
      <c r="AV901" t="s">
        <v>145</v>
      </c>
      <c r="AW901" t="s">
        <v>145</v>
      </c>
      <c r="AX901" t="s">
        <v>145</v>
      </c>
      <c r="AY901" t="s">
        <v>145</v>
      </c>
      <c r="AZ901" t="s">
        <v>145</v>
      </c>
      <c r="BB901">
        <v>0</v>
      </c>
    </row>
    <row r="902" spans="1:54" x14ac:dyDescent="0.25">
      <c r="A902">
        <v>326344</v>
      </c>
      <c r="B902" t="s">
        <v>213</v>
      </c>
      <c r="P902" t="s">
        <v>148</v>
      </c>
      <c r="W902" t="s">
        <v>145</v>
      </c>
      <c r="AN902" t="s">
        <v>148</v>
      </c>
      <c r="AP902" t="s">
        <v>147</v>
      </c>
      <c r="AQ902" t="s">
        <v>147</v>
      </c>
      <c r="AR902" t="s">
        <v>147</v>
      </c>
      <c r="AT902" t="s">
        <v>147</v>
      </c>
      <c r="AU902" t="s">
        <v>145</v>
      </c>
      <c r="AV902" t="s">
        <v>145</v>
      </c>
      <c r="AW902" t="s">
        <v>145</v>
      </c>
      <c r="AX902" t="s">
        <v>145</v>
      </c>
      <c r="AY902" t="s">
        <v>145</v>
      </c>
      <c r="AZ902" t="s">
        <v>145</v>
      </c>
      <c r="BB902">
        <v>0</v>
      </c>
    </row>
    <row r="903" spans="1:54" x14ac:dyDescent="0.25">
      <c r="A903">
        <v>327924</v>
      </c>
      <c r="B903" t="s">
        <v>213</v>
      </c>
      <c r="P903" t="s">
        <v>148</v>
      </c>
      <c r="W903" t="s">
        <v>148</v>
      </c>
      <c r="AG903" t="s">
        <v>148</v>
      </c>
      <c r="AH903" t="s">
        <v>148</v>
      </c>
      <c r="AN903" t="s">
        <v>148</v>
      </c>
      <c r="AP903" t="s">
        <v>147</v>
      </c>
      <c r="AQ903" t="s">
        <v>147</v>
      </c>
      <c r="AR903" t="s">
        <v>147</v>
      </c>
      <c r="AT903" t="s">
        <v>147</v>
      </c>
      <c r="AU903" t="s">
        <v>145</v>
      </c>
      <c r="AV903" t="s">
        <v>145</v>
      </c>
      <c r="AW903" t="s">
        <v>145</v>
      </c>
      <c r="AX903" t="s">
        <v>145</v>
      </c>
      <c r="AY903" t="s">
        <v>145</v>
      </c>
      <c r="AZ903" t="s">
        <v>145</v>
      </c>
      <c r="BB903">
        <v>0</v>
      </c>
    </row>
    <row r="904" spans="1:54" x14ac:dyDescent="0.25">
      <c r="A904">
        <v>331601</v>
      </c>
      <c r="B904" t="s">
        <v>213</v>
      </c>
      <c r="P904" t="s">
        <v>148</v>
      </c>
      <c r="AG904" t="s">
        <v>148</v>
      </c>
      <c r="AJ904" t="s">
        <v>148</v>
      </c>
      <c r="AN904" t="s">
        <v>148</v>
      </c>
      <c r="AO904" t="s">
        <v>147</v>
      </c>
      <c r="AP904" t="s">
        <v>145</v>
      </c>
      <c r="AQ904" t="s">
        <v>145</v>
      </c>
      <c r="AR904" t="s">
        <v>147</v>
      </c>
      <c r="AS904" t="s">
        <v>145</v>
      </c>
      <c r="AT904" t="s">
        <v>147</v>
      </c>
      <c r="AU904" t="s">
        <v>145</v>
      </c>
      <c r="AV904" t="s">
        <v>145</v>
      </c>
      <c r="AW904" t="s">
        <v>145</v>
      </c>
      <c r="AX904" t="s">
        <v>145</v>
      </c>
      <c r="AY904" t="s">
        <v>145</v>
      </c>
      <c r="AZ904" t="s">
        <v>145</v>
      </c>
      <c r="BB904">
        <v>0</v>
      </c>
    </row>
    <row r="905" spans="1:54" x14ac:dyDescent="0.25">
      <c r="A905">
        <v>332400</v>
      </c>
      <c r="B905" t="s">
        <v>213</v>
      </c>
      <c r="P905" t="s">
        <v>148</v>
      </c>
      <c r="AG905" t="s">
        <v>148</v>
      </c>
      <c r="AH905" t="s">
        <v>147</v>
      </c>
      <c r="AJ905" t="s">
        <v>148</v>
      </c>
      <c r="AL905" t="s">
        <v>148</v>
      </c>
      <c r="AN905" t="s">
        <v>148</v>
      </c>
      <c r="AP905" t="s">
        <v>145</v>
      </c>
      <c r="AQ905" t="s">
        <v>145</v>
      </c>
      <c r="AR905" t="s">
        <v>147</v>
      </c>
      <c r="AT905" t="s">
        <v>147</v>
      </c>
      <c r="AU905" t="s">
        <v>145</v>
      </c>
      <c r="AV905" t="s">
        <v>145</v>
      </c>
      <c r="AW905" t="s">
        <v>145</v>
      </c>
      <c r="AX905" t="s">
        <v>145</v>
      </c>
      <c r="AY905" t="s">
        <v>145</v>
      </c>
      <c r="AZ905" t="s">
        <v>145</v>
      </c>
      <c r="BB905">
        <v>0</v>
      </c>
    </row>
    <row r="906" spans="1:54" x14ac:dyDescent="0.25">
      <c r="A906">
        <v>333120</v>
      </c>
      <c r="B906" t="s">
        <v>213</v>
      </c>
      <c r="P906" t="s">
        <v>148</v>
      </c>
      <c r="Y906" t="s">
        <v>148</v>
      </c>
      <c r="AC906" t="s">
        <v>148</v>
      </c>
      <c r="AG906" t="s">
        <v>148</v>
      </c>
      <c r="AL906" t="s">
        <v>148</v>
      </c>
      <c r="AN906" t="s">
        <v>148</v>
      </c>
      <c r="AO906" t="s">
        <v>147</v>
      </c>
      <c r="AP906" t="s">
        <v>147</v>
      </c>
      <c r="AQ906" t="s">
        <v>147</v>
      </c>
      <c r="AR906" t="s">
        <v>147</v>
      </c>
      <c r="AT906" t="s">
        <v>147</v>
      </c>
      <c r="AU906" t="s">
        <v>145</v>
      </c>
      <c r="AV906" t="s">
        <v>145</v>
      </c>
      <c r="AW906" t="s">
        <v>145</v>
      </c>
      <c r="AX906" t="s">
        <v>145</v>
      </c>
      <c r="AY906" t="s">
        <v>145</v>
      </c>
      <c r="AZ906" t="s">
        <v>145</v>
      </c>
      <c r="BB906">
        <v>0</v>
      </c>
    </row>
    <row r="907" spans="1:54" x14ac:dyDescent="0.25">
      <c r="A907">
        <v>335398</v>
      </c>
      <c r="B907" t="s">
        <v>213</v>
      </c>
      <c r="P907" t="s">
        <v>148</v>
      </c>
      <c r="AJ907" t="s">
        <v>148</v>
      </c>
      <c r="AL907" t="s">
        <v>148</v>
      </c>
      <c r="AN907" t="s">
        <v>148</v>
      </c>
      <c r="AO907" t="s">
        <v>147</v>
      </c>
      <c r="AP907" t="s">
        <v>147</v>
      </c>
      <c r="AQ907" t="s">
        <v>147</v>
      </c>
      <c r="AR907" t="s">
        <v>147</v>
      </c>
      <c r="AU907" t="s">
        <v>145</v>
      </c>
      <c r="AV907" t="s">
        <v>145</v>
      </c>
      <c r="AW907" t="s">
        <v>145</v>
      </c>
      <c r="AX907" t="s">
        <v>145</v>
      </c>
      <c r="AY907" t="s">
        <v>145</v>
      </c>
      <c r="AZ907" t="s">
        <v>145</v>
      </c>
      <c r="BB907">
        <v>0</v>
      </c>
    </row>
    <row r="908" spans="1:54" x14ac:dyDescent="0.25">
      <c r="A908">
        <v>335922</v>
      </c>
      <c r="B908" t="s">
        <v>213</v>
      </c>
      <c r="P908" t="s">
        <v>148</v>
      </c>
      <c r="AC908" t="s">
        <v>148</v>
      </c>
      <c r="AG908" t="s">
        <v>148</v>
      </c>
      <c r="AN908" t="s">
        <v>148</v>
      </c>
      <c r="AP908" t="s">
        <v>147</v>
      </c>
      <c r="AQ908" t="s">
        <v>147</v>
      </c>
      <c r="AR908" t="s">
        <v>147</v>
      </c>
      <c r="AU908" t="s">
        <v>145</v>
      </c>
      <c r="AV908" t="s">
        <v>145</v>
      </c>
      <c r="AW908" t="s">
        <v>145</v>
      </c>
      <c r="AX908" t="s">
        <v>145</v>
      </c>
      <c r="AY908" t="s">
        <v>145</v>
      </c>
      <c r="AZ908" t="s">
        <v>145</v>
      </c>
      <c r="BB908">
        <v>0</v>
      </c>
    </row>
    <row r="909" spans="1:54" x14ac:dyDescent="0.25">
      <c r="A909">
        <v>332609</v>
      </c>
      <c r="B909" t="s">
        <v>213</v>
      </c>
      <c r="O909" t="s">
        <v>148</v>
      </c>
      <c r="AG909" t="s">
        <v>148</v>
      </c>
      <c r="AH909" t="s">
        <v>147</v>
      </c>
      <c r="AJ909" t="s">
        <v>148</v>
      </c>
      <c r="AN909" t="s">
        <v>148</v>
      </c>
      <c r="AO909" t="s">
        <v>147</v>
      </c>
      <c r="AP909" t="s">
        <v>145</v>
      </c>
      <c r="AQ909" t="s">
        <v>147</v>
      </c>
      <c r="AR909" t="s">
        <v>147</v>
      </c>
      <c r="AT909" t="s">
        <v>147</v>
      </c>
      <c r="AU909" t="s">
        <v>145</v>
      </c>
      <c r="AV909" t="s">
        <v>145</v>
      </c>
      <c r="AW909" t="s">
        <v>145</v>
      </c>
      <c r="AX909" t="s">
        <v>145</v>
      </c>
      <c r="AY909" t="s">
        <v>145</v>
      </c>
      <c r="AZ909" t="s">
        <v>145</v>
      </c>
      <c r="BB909">
        <v>0</v>
      </c>
    </row>
    <row r="910" spans="1:54" x14ac:dyDescent="0.25">
      <c r="A910">
        <v>334022</v>
      </c>
      <c r="B910" t="s">
        <v>213</v>
      </c>
      <c r="O910" t="s">
        <v>147</v>
      </c>
      <c r="AG910" t="s">
        <v>148</v>
      </c>
      <c r="AJ910" t="s">
        <v>148</v>
      </c>
      <c r="AN910" t="s">
        <v>148</v>
      </c>
      <c r="AO910" t="s">
        <v>145</v>
      </c>
      <c r="AP910" t="s">
        <v>145</v>
      </c>
      <c r="AQ910" t="s">
        <v>145</v>
      </c>
      <c r="AR910" t="s">
        <v>145</v>
      </c>
      <c r="AS910" t="s">
        <v>145</v>
      </c>
      <c r="AT910" t="s">
        <v>145</v>
      </c>
      <c r="AU910" t="s">
        <v>145</v>
      </c>
      <c r="AV910" t="s">
        <v>145</v>
      </c>
      <c r="AW910" t="s">
        <v>145</v>
      </c>
      <c r="AX910" t="s">
        <v>145</v>
      </c>
      <c r="AY910" t="s">
        <v>145</v>
      </c>
      <c r="AZ910" t="s">
        <v>145</v>
      </c>
      <c r="BB910">
        <v>0</v>
      </c>
    </row>
    <row r="911" spans="1:54" x14ac:dyDescent="0.25">
      <c r="A911">
        <v>323283</v>
      </c>
      <c r="B911" t="s">
        <v>213</v>
      </c>
      <c r="O911" t="s">
        <v>148</v>
      </c>
      <c r="AE911" t="s">
        <v>148</v>
      </c>
      <c r="AG911" t="s">
        <v>148</v>
      </c>
      <c r="AH911" t="s">
        <v>148</v>
      </c>
      <c r="AN911" t="s">
        <v>148</v>
      </c>
      <c r="AP911" t="s">
        <v>147</v>
      </c>
      <c r="AQ911" t="s">
        <v>147</v>
      </c>
      <c r="AR911" t="s">
        <v>145</v>
      </c>
      <c r="AT911" t="s">
        <v>147</v>
      </c>
      <c r="AU911" t="s">
        <v>145</v>
      </c>
      <c r="AV911" t="s">
        <v>145</v>
      </c>
      <c r="AW911" t="s">
        <v>145</v>
      </c>
      <c r="AX911" t="s">
        <v>145</v>
      </c>
      <c r="AY911" t="s">
        <v>145</v>
      </c>
      <c r="AZ911" t="s">
        <v>145</v>
      </c>
      <c r="BB911">
        <v>0</v>
      </c>
    </row>
    <row r="912" spans="1:54" x14ac:dyDescent="0.25">
      <c r="A912">
        <v>338946</v>
      </c>
      <c r="B912" t="s">
        <v>213</v>
      </c>
      <c r="O912" t="s">
        <v>148</v>
      </c>
      <c r="AG912" t="s">
        <v>148</v>
      </c>
      <c r="AM912" t="s">
        <v>148</v>
      </c>
      <c r="AN912" t="s">
        <v>148</v>
      </c>
      <c r="AP912" t="s">
        <v>147</v>
      </c>
      <c r="AQ912" t="s">
        <v>147</v>
      </c>
      <c r="AR912" t="s">
        <v>147</v>
      </c>
      <c r="AU912" t="s">
        <v>145</v>
      </c>
      <c r="AV912" t="s">
        <v>145</v>
      </c>
      <c r="AW912" t="s">
        <v>145</v>
      </c>
      <c r="AX912" t="s">
        <v>145</v>
      </c>
      <c r="AY912" t="s">
        <v>145</v>
      </c>
      <c r="AZ912" t="s">
        <v>145</v>
      </c>
      <c r="BB912">
        <v>0</v>
      </c>
    </row>
    <row r="913" spans="1:54" x14ac:dyDescent="0.25">
      <c r="A913">
        <v>322522</v>
      </c>
      <c r="B913" t="s">
        <v>213</v>
      </c>
      <c r="AI913" t="s">
        <v>148</v>
      </c>
      <c r="AN913" t="s">
        <v>148</v>
      </c>
      <c r="AO913" t="s">
        <v>145</v>
      </c>
      <c r="AP913" t="s">
        <v>147</v>
      </c>
      <c r="AQ913" t="s">
        <v>145</v>
      </c>
      <c r="AR913" t="s">
        <v>148</v>
      </c>
      <c r="AT913" t="s">
        <v>145</v>
      </c>
      <c r="AU913" t="s">
        <v>145</v>
      </c>
      <c r="AV913" t="s">
        <v>145</v>
      </c>
      <c r="AW913" t="s">
        <v>145</v>
      </c>
      <c r="AX913" t="s">
        <v>145</v>
      </c>
      <c r="AY913" t="s">
        <v>145</v>
      </c>
      <c r="AZ913" t="s">
        <v>145</v>
      </c>
      <c r="BB913">
        <v>0</v>
      </c>
    </row>
    <row r="914" spans="1:54" x14ac:dyDescent="0.25">
      <c r="A914">
        <v>328598</v>
      </c>
      <c r="B914" t="s">
        <v>213</v>
      </c>
      <c r="AG914" t="s">
        <v>148</v>
      </c>
      <c r="AN914" t="s">
        <v>148</v>
      </c>
      <c r="AO914" t="s">
        <v>148</v>
      </c>
      <c r="AP914" t="s">
        <v>145</v>
      </c>
      <c r="AQ914" t="s">
        <v>145</v>
      </c>
      <c r="AR914" t="s">
        <v>145</v>
      </c>
      <c r="AW914" t="s">
        <v>145</v>
      </c>
      <c r="AX914" t="s">
        <v>145</v>
      </c>
      <c r="AY914" t="s">
        <v>148</v>
      </c>
      <c r="AZ914" t="s">
        <v>145</v>
      </c>
      <c r="BB914">
        <v>0</v>
      </c>
    </row>
    <row r="915" spans="1:54" x14ac:dyDescent="0.25">
      <c r="A915">
        <v>336584</v>
      </c>
      <c r="B915" t="s">
        <v>213</v>
      </c>
      <c r="AG915" t="s">
        <v>147</v>
      </c>
      <c r="AN915" t="s">
        <v>148</v>
      </c>
      <c r="AP915" t="s">
        <v>147</v>
      </c>
      <c r="AQ915" t="s">
        <v>145</v>
      </c>
      <c r="AR915" t="s">
        <v>145</v>
      </c>
      <c r="AU915" t="s">
        <v>145</v>
      </c>
      <c r="AW915" t="s">
        <v>145</v>
      </c>
      <c r="AX915" t="s">
        <v>145</v>
      </c>
      <c r="AY915" t="s">
        <v>145</v>
      </c>
      <c r="AZ915" t="s">
        <v>145</v>
      </c>
      <c r="BB915">
        <v>0</v>
      </c>
    </row>
    <row r="916" spans="1:54" x14ac:dyDescent="0.25">
      <c r="A916">
        <v>337214</v>
      </c>
      <c r="B916" t="s">
        <v>213</v>
      </c>
      <c r="AG916" t="s">
        <v>148</v>
      </c>
      <c r="AJ916" t="s">
        <v>148</v>
      </c>
      <c r="AN916" t="s">
        <v>148</v>
      </c>
      <c r="AO916" t="s">
        <v>148</v>
      </c>
      <c r="AP916" t="s">
        <v>148</v>
      </c>
      <c r="AQ916" t="s">
        <v>148</v>
      </c>
      <c r="AR916" t="s">
        <v>148</v>
      </c>
      <c r="AT916" t="s">
        <v>148</v>
      </c>
      <c r="AU916" t="s">
        <v>145</v>
      </c>
      <c r="AV916" t="s">
        <v>147</v>
      </c>
      <c r="AW916" t="s">
        <v>147</v>
      </c>
      <c r="AX916" t="s">
        <v>147</v>
      </c>
      <c r="AY916" t="s">
        <v>147</v>
      </c>
      <c r="AZ916" t="s">
        <v>145</v>
      </c>
      <c r="BB916">
        <v>0</v>
      </c>
    </row>
    <row r="917" spans="1:54" x14ac:dyDescent="0.25">
      <c r="A917">
        <v>322129</v>
      </c>
      <c r="B917" t="s">
        <v>213</v>
      </c>
      <c r="I917" t="s">
        <v>148</v>
      </c>
      <c r="AG917" t="s">
        <v>145</v>
      </c>
      <c r="AM917" t="s">
        <v>145</v>
      </c>
      <c r="AN917" t="s">
        <v>148</v>
      </c>
      <c r="AO917" t="s">
        <v>145</v>
      </c>
      <c r="AP917" t="s">
        <v>145</v>
      </c>
      <c r="AQ917" t="s">
        <v>145</v>
      </c>
      <c r="AR917" t="s">
        <v>145</v>
      </c>
      <c r="AS917" t="s">
        <v>145</v>
      </c>
      <c r="AT917" t="s">
        <v>147</v>
      </c>
      <c r="AU917" t="s">
        <v>145</v>
      </c>
      <c r="AV917" t="s">
        <v>145</v>
      </c>
      <c r="AW917" t="s">
        <v>145</v>
      </c>
      <c r="AX917" t="s">
        <v>145</v>
      </c>
      <c r="AY917" t="s">
        <v>145</v>
      </c>
      <c r="AZ917" t="s">
        <v>145</v>
      </c>
      <c r="BB917">
        <v>0</v>
      </c>
    </row>
    <row r="918" spans="1:54" x14ac:dyDescent="0.25">
      <c r="A918">
        <v>323998</v>
      </c>
      <c r="B918" t="s">
        <v>213</v>
      </c>
      <c r="AH918" t="s">
        <v>147</v>
      </c>
      <c r="AN918" t="s">
        <v>148</v>
      </c>
      <c r="AQ918" t="s">
        <v>147</v>
      </c>
      <c r="AU918" t="s">
        <v>145</v>
      </c>
      <c r="AV918" t="s">
        <v>145</v>
      </c>
      <c r="AW918" t="s">
        <v>145</v>
      </c>
      <c r="AX918" t="s">
        <v>145</v>
      </c>
      <c r="AY918" t="s">
        <v>145</v>
      </c>
      <c r="AZ918" t="s">
        <v>145</v>
      </c>
      <c r="BB918">
        <v>0</v>
      </c>
    </row>
    <row r="919" spans="1:54" x14ac:dyDescent="0.25">
      <c r="A919">
        <v>326325</v>
      </c>
      <c r="B919" t="s">
        <v>213</v>
      </c>
      <c r="AG919" t="s">
        <v>148</v>
      </c>
      <c r="AI919" t="s">
        <v>148</v>
      </c>
      <c r="AL919" t="s">
        <v>148</v>
      </c>
      <c r="AM919" t="s">
        <v>148</v>
      </c>
      <c r="AN919" t="s">
        <v>148</v>
      </c>
      <c r="AO919" t="s">
        <v>147</v>
      </c>
      <c r="AP919" t="s">
        <v>145</v>
      </c>
      <c r="AQ919" t="s">
        <v>145</v>
      </c>
      <c r="AR919" t="s">
        <v>145</v>
      </c>
      <c r="AS919" t="s">
        <v>145</v>
      </c>
      <c r="AT919" t="s">
        <v>145</v>
      </c>
      <c r="AU919" t="s">
        <v>145</v>
      </c>
      <c r="AV919" t="s">
        <v>145</v>
      </c>
      <c r="AW919" t="s">
        <v>145</v>
      </c>
      <c r="AX919" t="s">
        <v>145</v>
      </c>
      <c r="AY919" t="s">
        <v>145</v>
      </c>
      <c r="AZ919" t="s">
        <v>145</v>
      </c>
      <c r="BB919">
        <v>0</v>
      </c>
    </row>
    <row r="920" spans="1:54" x14ac:dyDescent="0.25">
      <c r="A920">
        <v>326437</v>
      </c>
      <c r="B920" t="s">
        <v>213</v>
      </c>
      <c r="G920" t="s">
        <v>148</v>
      </c>
      <c r="M920" t="s">
        <v>148</v>
      </c>
      <c r="AH920" t="s">
        <v>148</v>
      </c>
      <c r="AN920" t="s">
        <v>148</v>
      </c>
      <c r="AQ920" t="s">
        <v>147</v>
      </c>
      <c r="AR920" t="s">
        <v>147</v>
      </c>
      <c r="AT920" t="s">
        <v>147</v>
      </c>
      <c r="AU920" t="s">
        <v>145</v>
      </c>
      <c r="AV920" t="s">
        <v>145</v>
      </c>
      <c r="AW920" t="s">
        <v>145</v>
      </c>
      <c r="AX920" t="s">
        <v>145</v>
      </c>
      <c r="AY920" t="s">
        <v>145</v>
      </c>
      <c r="AZ920" t="s">
        <v>145</v>
      </c>
      <c r="BB920">
        <v>0</v>
      </c>
    </row>
    <row r="921" spans="1:54" x14ac:dyDescent="0.25">
      <c r="A921">
        <v>326997</v>
      </c>
      <c r="B921" t="s">
        <v>213</v>
      </c>
      <c r="W921" t="s">
        <v>148</v>
      </c>
      <c r="AG921" t="s">
        <v>148</v>
      </c>
      <c r="AH921" t="s">
        <v>148</v>
      </c>
      <c r="AN921" t="s">
        <v>148</v>
      </c>
      <c r="AS921" t="s">
        <v>147</v>
      </c>
      <c r="AT921" t="s">
        <v>147</v>
      </c>
      <c r="AU921" t="s">
        <v>145</v>
      </c>
      <c r="AV921" t="s">
        <v>145</v>
      </c>
      <c r="AW921" t="s">
        <v>145</v>
      </c>
      <c r="AX921" t="s">
        <v>145</v>
      </c>
      <c r="AY921" t="s">
        <v>145</v>
      </c>
      <c r="AZ921" t="s">
        <v>145</v>
      </c>
      <c r="BB921">
        <v>0</v>
      </c>
    </row>
    <row r="922" spans="1:54" x14ac:dyDescent="0.25">
      <c r="A922">
        <v>329133</v>
      </c>
      <c r="B922" t="s">
        <v>213</v>
      </c>
    </row>
    <row r="923" spans="1:54" x14ac:dyDescent="0.25">
      <c r="A923">
        <v>330145</v>
      </c>
      <c r="B923" t="s">
        <v>213</v>
      </c>
      <c r="AG923" t="s">
        <v>148</v>
      </c>
      <c r="AI923" t="s">
        <v>148</v>
      </c>
      <c r="AJ923" t="s">
        <v>148</v>
      </c>
      <c r="AM923" t="s">
        <v>148</v>
      </c>
      <c r="AN923" t="s">
        <v>148</v>
      </c>
      <c r="AP923" t="s">
        <v>145</v>
      </c>
      <c r="AQ923" t="s">
        <v>147</v>
      </c>
      <c r="AU923" t="s">
        <v>145</v>
      </c>
      <c r="AV923" t="s">
        <v>145</v>
      </c>
      <c r="AW923" t="s">
        <v>145</v>
      </c>
      <c r="AX923" t="s">
        <v>145</v>
      </c>
      <c r="AY923" t="s">
        <v>145</v>
      </c>
      <c r="AZ923" t="s">
        <v>145</v>
      </c>
      <c r="BB923">
        <v>0</v>
      </c>
    </row>
    <row r="924" spans="1:54" x14ac:dyDescent="0.25">
      <c r="A924">
        <v>330509</v>
      </c>
      <c r="B924" t="s">
        <v>213</v>
      </c>
      <c r="Q924" t="s">
        <v>148</v>
      </c>
      <c r="AG924" t="s">
        <v>148</v>
      </c>
      <c r="AL924" t="s">
        <v>148</v>
      </c>
      <c r="AM924" t="s">
        <v>145</v>
      </c>
      <c r="AN924" t="s">
        <v>148</v>
      </c>
      <c r="AO924" t="s">
        <v>147</v>
      </c>
      <c r="AP924" t="s">
        <v>147</v>
      </c>
      <c r="AQ924" t="s">
        <v>147</v>
      </c>
      <c r="AR924" t="s">
        <v>145</v>
      </c>
      <c r="AT924" t="s">
        <v>147</v>
      </c>
      <c r="AU924" t="s">
        <v>145</v>
      </c>
      <c r="AV924" t="s">
        <v>145</v>
      </c>
      <c r="AW924" t="s">
        <v>145</v>
      </c>
      <c r="AX924" t="s">
        <v>145</v>
      </c>
      <c r="AY924" t="s">
        <v>145</v>
      </c>
      <c r="AZ924" t="s">
        <v>145</v>
      </c>
      <c r="BB924">
        <v>0</v>
      </c>
    </row>
    <row r="925" spans="1:54" x14ac:dyDescent="0.25">
      <c r="A925">
        <v>330707</v>
      </c>
      <c r="B925" t="s">
        <v>213</v>
      </c>
      <c r="AG925" t="s">
        <v>148</v>
      </c>
      <c r="AL925" t="s">
        <v>148</v>
      </c>
      <c r="AN925" t="s">
        <v>148</v>
      </c>
      <c r="AO925" t="s">
        <v>145</v>
      </c>
      <c r="AP925" t="s">
        <v>145</v>
      </c>
      <c r="AQ925" t="s">
        <v>145</v>
      </c>
      <c r="AR925" t="s">
        <v>147</v>
      </c>
      <c r="AS925" t="s">
        <v>145</v>
      </c>
      <c r="AT925" t="s">
        <v>145</v>
      </c>
      <c r="AU925" t="s">
        <v>145</v>
      </c>
      <c r="AV925" t="s">
        <v>145</v>
      </c>
      <c r="AW925" t="s">
        <v>145</v>
      </c>
      <c r="AX925" t="s">
        <v>145</v>
      </c>
      <c r="AY925" t="s">
        <v>145</v>
      </c>
      <c r="AZ925" t="s">
        <v>145</v>
      </c>
      <c r="BB925">
        <v>0</v>
      </c>
    </row>
    <row r="926" spans="1:54" x14ac:dyDescent="0.25">
      <c r="A926">
        <v>332100</v>
      </c>
      <c r="B926" t="s">
        <v>213</v>
      </c>
      <c r="W926" t="s">
        <v>147</v>
      </c>
      <c r="AG926" t="s">
        <v>145</v>
      </c>
      <c r="AM926" t="s">
        <v>147</v>
      </c>
      <c r="AN926" t="s">
        <v>148</v>
      </c>
      <c r="AO926" t="s">
        <v>145</v>
      </c>
      <c r="AQ926" t="s">
        <v>145</v>
      </c>
      <c r="AR926" t="s">
        <v>145</v>
      </c>
      <c r="AU926" t="s">
        <v>145</v>
      </c>
      <c r="AV926" t="s">
        <v>145</v>
      </c>
      <c r="AW926" t="s">
        <v>145</v>
      </c>
      <c r="AX926" t="s">
        <v>145</v>
      </c>
      <c r="AY926" t="s">
        <v>145</v>
      </c>
      <c r="AZ926" t="s">
        <v>145</v>
      </c>
      <c r="BB926">
        <v>0</v>
      </c>
    </row>
    <row r="927" spans="1:54" x14ac:dyDescent="0.25">
      <c r="A927">
        <v>332147</v>
      </c>
      <c r="B927" t="s">
        <v>213</v>
      </c>
      <c r="AE927" t="s">
        <v>148</v>
      </c>
      <c r="AG927" t="s">
        <v>148</v>
      </c>
      <c r="AN927" t="s">
        <v>148</v>
      </c>
      <c r="AO927" t="s">
        <v>147</v>
      </c>
      <c r="AP927" t="s">
        <v>147</v>
      </c>
      <c r="AQ927" t="s">
        <v>147</v>
      </c>
      <c r="AR927" t="s">
        <v>147</v>
      </c>
      <c r="AU927" t="s">
        <v>145</v>
      </c>
      <c r="AV927" t="s">
        <v>145</v>
      </c>
      <c r="AW927" t="s">
        <v>145</v>
      </c>
      <c r="AX927" t="s">
        <v>145</v>
      </c>
      <c r="AY927" t="s">
        <v>145</v>
      </c>
      <c r="AZ927" t="s">
        <v>145</v>
      </c>
      <c r="BB927">
        <v>0</v>
      </c>
    </row>
    <row r="928" spans="1:54" x14ac:dyDescent="0.25">
      <c r="A928">
        <v>332488</v>
      </c>
      <c r="B928" t="s">
        <v>213</v>
      </c>
      <c r="AG928" t="s">
        <v>145</v>
      </c>
      <c r="AL928" t="s">
        <v>148</v>
      </c>
      <c r="AN928" t="s">
        <v>148</v>
      </c>
      <c r="AO928" t="s">
        <v>147</v>
      </c>
      <c r="AP928" t="s">
        <v>147</v>
      </c>
      <c r="AQ928" t="s">
        <v>147</v>
      </c>
      <c r="AR928" t="s">
        <v>145</v>
      </c>
      <c r="AT928" t="s">
        <v>147</v>
      </c>
      <c r="AU928" t="s">
        <v>145</v>
      </c>
      <c r="AV928" t="s">
        <v>145</v>
      </c>
      <c r="AW928" t="s">
        <v>145</v>
      </c>
      <c r="AX928" t="s">
        <v>145</v>
      </c>
      <c r="AY928" t="s">
        <v>145</v>
      </c>
      <c r="AZ928" t="s">
        <v>145</v>
      </c>
      <c r="BB928">
        <v>0</v>
      </c>
    </row>
    <row r="929" spans="1:54" x14ac:dyDescent="0.25">
      <c r="A929">
        <v>332808</v>
      </c>
      <c r="B929" t="s">
        <v>213</v>
      </c>
      <c r="W929" t="s">
        <v>147</v>
      </c>
      <c r="AG929" t="s">
        <v>148</v>
      </c>
      <c r="AI929" t="s">
        <v>148</v>
      </c>
      <c r="AK929" t="s">
        <v>148</v>
      </c>
      <c r="AM929" t="s">
        <v>147</v>
      </c>
      <c r="AN929" t="s">
        <v>148</v>
      </c>
      <c r="AO929" t="s">
        <v>145</v>
      </c>
      <c r="AP929" t="s">
        <v>145</v>
      </c>
      <c r="AQ929" t="s">
        <v>145</v>
      </c>
      <c r="AR929" t="s">
        <v>147</v>
      </c>
      <c r="AS929" t="s">
        <v>145</v>
      </c>
      <c r="AT929" t="s">
        <v>145</v>
      </c>
      <c r="AU929" t="s">
        <v>145</v>
      </c>
      <c r="AV929" t="s">
        <v>145</v>
      </c>
      <c r="AW929" t="s">
        <v>145</v>
      </c>
      <c r="AX929" t="s">
        <v>145</v>
      </c>
      <c r="AY929" t="s">
        <v>145</v>
      </c>
      <c r="AZ929" t="s">
        <v>145</v>
      </c>
      <c r="BB929">
        <v>0</v>
      </c>
    </row>
    <row r="930" spans="1:54" x14ac:dyDescent="0.25">
      <c r="A930">
        <v>332836</v>
      </c>
      <c r="B930" t="s">
        <v>213</v>
      </c>
      <c r="AG930" t="s">
        <v>148</v>
      </c>
      <c r="AI930" t="s">
        <v>148</v>
      </c>
      <c r="AK930" t="s">
        <v>148</v>
      </c>
      <c r="AN930" t="s">
        <v>148</v>
      </c>
      <c r="AO930" t="s">
        <v>147</v>
      </c>
      <c r="AP930" t="s">
        <v>147</v>
      </c>
      <c r="AQ930" t="s">
        <v>145</v>
      </c>
      <c r="AR930" t="s">
        <v>145</v>
      </c>
      <c r="AT930" t="s">
        <v>147</v>
      </c>
      <c r="AU930" t="s">
        <v>145</v>
      </c>
      <c r="AV930" t="s">
        <v>145</v>
      </c>
      <c r="AW930" t="s">
        <v>145</v>
      </c>
      <c r="AX930" t="s">
        <v>145</v>
      </c>
      <c r="AY930" t="s">
        <v>145</v>
      </c>
      <c r="AZ930" t="s">
        <v>145</v>
      </c>
      <c r="BB930">
        <v>0</v>
      </c>
    </row>
    <row r="931" spans="1:54" x14ac:dyDescent="0.25">
      <c r="A931">
        <v>332893</v>
      </c>
      <c r="B931" t="s">
        <v>213</v>
      </c>
      <c r="AG931" t="s">
        <v>148</v>
      </c>
      <c r="AI931" t="s">
        <v>148</v>
      </c>
      <c r="AL931" t="s">
        <v>148</v>
      </c>
      <c r="AN931" t="s">
        <v>148</v>
      </c>
      <c r="AO931" t="s">
        <v>145</v>
      </c>
      <c r="AP931" t="s">
        <v>145</v>
      </c>
      <c r="AQ931" t="s">
        <v>145</v>
      </c>
      <c r="AR931" t="s">
        <v>145</v>
      </c>
      <c r="AS931" t="s">
        <v>145</v>
      </c>
      <c r="AT931" t="s">
        <v>145</v>
      </c>
      <c r="AU931" t="s">
        <v>145</v>
      </c>
      <c r="AV931" t="s">
        <v>145</v>
      </c>
      <c r="AW931" t="s">
        <v>145</v>
      </c>
      <c r="AX931" t="s">
        <v>145</v>
      </c>
      <c r="AY931" t="s">
        <v>145</v>
      </c>
      <c r="AZ931" t="s">
        <v>145</v>
      </c>
      <c r="BB931">
        <v>0</v>
      </c>
    </row>
    <row r="932" spans="1:54" x14ac:dyDescent="0.25">
      <c r="A932">
        <v>334556</v>
      </c>
      <c r="B932" t="s">
        <v>213</v>
      </c>
      <c r="AG932" t="s">
        <v>145</v>
      </c>
      <c r="AJ932" t="s">
        <v>145</v>
      </c>
      <c r="AN932" t="s">
        <v>148</v>
      </c>
      <c r="AO932" t="s">
        <v>145</v>
      </c>
      <c r="AP932" t="s">
        <v>145</v>
      </c>
      <c r="AQ932" t="s">
        <v>145</v>
      </c>
      <c r="AR932" t="s">
        <v>145</v>
      </c>
      <c r="AU932" t="s">
        <v>145</v>
      </c>
      <c r="AV932" t="s">
        <v>145</v>
      </c>
      <c r="AW932" t="s">
        <v>145</v>
      </c>
      <c r="AX932" t="s">
        <v>145</v>
      </c>
      <c r="AY932" t="s">
        <v>145</v>
      </c>
      <c r="AZ932" t="s">
        <v>145</v>
      </c>
      <c r="BB932">
        <v>0</v>
      </c>
    </row>
    <row r="933" spans="1:54" x14ac:dyDescent="0.25">
      <c r="A933">
        <v>334963</v>
      </c>
      <c r="B933" t="s">
        <v>213</v>
      </c>
      <c r="AG933" t="s">
        <v>148</v>
      </c>
      <c r="AJ933" t="s">
        <v>148</v>
      </c>
      <c r="AN933" t="s">
        <v>148</v>
      </c>
      <c r="AO933" t="s">
        <v>147</v>
      </c>
      <c r="AP933" t="s">
        <v>147</v>
      </c>
      <c r="AQ933" t="s">
        <v>147</v>
      </c>
      <c r="AR933" t="s">
        <v>147</v>
      </c>
      <c r="AS933" t="s">
        <v>147</v>
      </c>
      <c r="AT933" t="s">
        <v>147</v>
      </c>
      <c r="AU933" t="s">
        <v>145</v>
      </c>
      <c r="AV933" t="s">
        <v>145</v>
      </c>
      <c r="AW933" t="s">
        <v>145</v>
      </c>
      <c r="AX933" t="s">
        <v>145</v>
      </c>
      <c r="AY933" t="s">
        <v>145</v>
      </c>
      <c r="AZ933" t="s">
        <v>145</v>
      </c>
      <c r="BB933">
        <v>0</v>
      </c>
    </row>
    <row r="934" spans="1:54" x14ac:dyDescent="0.25">
      <c r="A934">
        <v>334992</v>
      </c>
      <c r="B934" t="s">
        <v>213</v>
      </c>
      <c r="AK934" t="s">
        <v>148</v>
      </c>
      <c r="AN934" t="s">
        <v>148</v>
      </c>
      <c r="AO934" t="s">
        <v>147</v>
      </c>
      <c r="AP934" t="s">
        <v>147</v>
      </c>
      <c r="AQ934" t="s">
        <v>147</v>
      </c>
      <c r="AR934" t="s">
        <v>147</v>
      </c>
      <c r="AT934" t="s">
        <v>147</v>
      </c>
      <c r="AU934" t="s">
        <v>145</v>
      </c>
      <c r="AV934" t="s">
        <v>145</v>
      </c>
      <c r="AW934" t="s">
        <v>145</v>
      </c>
      <c r="AX934" t="s">
        <v>145</v>
      </c>
      <c r="AY934" t="s">
        <v>145</v>
      </c>
      <c r="AZ934" t="s">
        <v>145</v>
      </c>
      <c r="BB934">
        <v>0</v>
      </c>
    </row>
    <row r="935" spans="1:54" x14ac:dyDescent="0.25">
      <c r="A935">
        <v>335584</v>
      </c>
      <c r="B935" t="s">
        <v>213</v>
      </c>
      <c r="AI935" t="s">
        <v>147</v>
      </c>
      <c r="AJ935" t="s">
        <v>147</v>
      </c>
      <c r="AL935" t="s">
        <v>147</v>
      </c>
      <c r="AN935" t="s">
        <v>148</v>
      </c>
      <c r="AP935" t="s">
        <v>147</v>
      </c>
      <c r="AQ935" t="s">
        <v>147</v>
      </c>
      <c r="AT935" t="s">
        <v>147</v>
      </c>
      <c r="AU935" t="s">
        <v>145</v>
      </c>
      <c r="AV935" t="s">
        <v>145</v>
      </c>
      <c r="AW935" t="s">
        <v>145</v>
      </c>
      <c r="AX935" t="s">
        <v>145</v>
      </c>
      <c r="AY935" t="s">
        <v>145</v>
      </c>
      <c r="AZ935" t="s">
        <v>145</v>
      </c>
      <c r="BB935">
        <v>0</v>
      </c>
    </row>
    <row r="936" spans="1:54" x14ac:dyDescent="0.25">
      <c r="A936">
        <v>335663</v>
      </c>
      <c r="B936" t="s">
        <v>213</v>
      </c>
      <c r="H936" t="s">
        <v>147</v>
      </c>
      <c r="I936" t="s">
        <v>147</v>
      </c>
      <c r="AG936" t="s">
        <v>148</v>
      </c>
      <c r="AN936" t="s">
        <v>148</v>
      </c>
      <c r="AP936" t="s">
        <v>147</v>
      </c>
      <c r="AQ936" t="s">
        <v>147</v>
      </c>
      <c r="AR936" t="s">
        <v>147</v>
      </c>
      <c r="AS936" t="s">
        <v>147</v>
      </c>
      <c r="AU936" t="s">
        <v>145</v>
      </c>
      <c r="AV936" t="s">
        <v>145</v>
      </c>
      <c r="AW936" t="s">
        <v>145</v>
      </c>
      <c r="AX936" t="s">
        <v>145</v>
      </c>
      <c r="AY936" t="s">
        <v>145</v>
      </c>
      <c r="AZ936" t="s">
        <v>145</v>
      </c>
      <c r="BB936">
        <v>0</v>
      </c>
    </row>
    <row r="937" spans="1:54" x14ac:dyDescent="0.25">
      <c r="A937">
        <v>336818</v>
      </c>
      <c r="B937" t="s">
        <v>213</v>
      </c>
      <c r="AG937" t="s">
        <v>148</v>
      </c>
      <c r="AN937" t="s">
        <v>148</v>
      </c>
      <c r="AQ937" t="s">
        <v>147</v>
      </c>
      <c r="AR937" t="s">
        <v>147</v>
      </c>
      <c r="AS937" t="s">
        <v>147</v>
      </c>
      <c r="AU937" t="s">
        <v>145</v>
      </c>
      <c r="AV937" t="s">
        <v>145</v>
      </c>
      <c r="AW937" t="s">
        <v>145</v>
      </c>
      <c r="AX937" t="s">
        <v>145</v>
      </c>
      <c r="AY937" t="s">
        <v>145</v>
      </c>
      <c r="AZ937" t="s">
        <v>145</v>
      </c>
      <c r="BB937">
        <v>0</v>
      </c>
    </row>
    <row r="938" spans="1:54" x14ac:dyDescent="0.25">
      <c r="A938">
        <v>336849</v>
      </c>
      <c r="B938" t="s">
        <v>213</v>
      </c>
      <c r="W938" t="s">
        <v>148</v>
      </c>
      <c r="AC938" t="s">
        <v>148</v>
      </c>
      <c r="AG938" t="s">
        <v>148</v>
      </c>
      <c r="AK938" t="s">
        <v>147</v>
      </c>
      <c r="AN938" t="s">
        <v>148</v>
      </c>
      <c r="AO938" t="s">
        <v>145</v>
      </c>
      <c r="AP938" t="s">
        <v>145</v>
      </c>
      <c r="AQ938" t="s">
        <v>145</v>
      </c>
      <c r="AR938" t="s">
        <v>145</v>
      </c>
      <c r="AS938" t="s">
        <v>147</v>
      </c>
      <c r="AT938" t="s">
        <v>145</v>
      </c>
      <c r="AU938" t="s">
        <v>145</v>
      </c>
      <c r="AV938" t="s">
        <v>145</v>
      </c>
      <c r="AW938" t="s">
        <v>145</v>
      </c>
      <c r="AX938" t="s">
        <v>145</v>
      </c>
      <c r="AY938" t="s">
        <v>145</v>
      </c>
      <c r="AZ938" t="s">
        <v>145</v>
      </c>
      <c r="BB938">
        <v>0</v>
      </c>
    </row>
    <row r="939" spans="1:54" x14ac:dyDescent="0.25">
      <c r="A939">
        <v>337260</v>
      </c>
      <c r="B939" t="s">
        <v>213</v>
      </c>
      <c r="AG939" t="s">
        <v>145</v>
      </c>
      <c r="AI939" t="s">
        <v>148</v>
      </c>
      <c r="AJ939" t="s">
        <v>148</v>
      </c>
      <c r="AL939" t="s">
        <v>148</v>
      </c>
      <c r="AN939" t="s">
        <v>148</v>
      </c>
      <c r="AO939" t="s">
        <v>145</v>
      </c>
      <c r="AP939" t="s">
        <v>145</v>
      </c>
      <c r="AQ939" t="s">
        <v>145</v>
      </c>
      <c r="AR939" t="s">
        <v>145</v>
      </c>
      <c r="AS939" t="s">
        <v>145</v>
      </c>
      <c r="AT939" t="s">
        <v>145</v>
      </c>
      <c r="AU939" t="s">
        <v>145</v>
      </c>
      <c r="AV939" t="s">
        <v>145</v>
      </c>
      <c r="AW939" t="s">
        <v>145</v>
      </c>
      <c r="AX939" t="s">
        <v>145</v>
      </c>
      <c r="AY939" t="s">
        <v>145</v>
      </c>
      <c r="AZ939" t="s">
        <v>145</v>
      </c>
      <c r="BB939">
        <v>0</v>
      </c>
    </row>
    <row r="940" spans="1:54" x14ac:dyDescent="0.25">
      <c r="A940">
        <v>339181</v>
      </c>
      <c r="B940" t="s">
        <v>213</v>
      </c>
      <c r="AN940" t="s">
        <v>148</v>
      </c>
      <c r="AP940" t="s">
        <v>145</v>
      </c>
      <c r="AQ940" t="s">
        <v>145</v>
      </c>
      <c r="AU940" t="s">
        <v>145</v>
      </c>
      <c r="AV940" t="s">
        <v>145</v>
      </c>
      <c r="AW940" t="s">
        <v>145</v>
      </c>
      <c r="AX940" t="s">
        <v>145</v>
      </c>
      <c r="AY940" t="s">
        <v>145</v>
      </c>
      <c r="AZ940" t="s">
        <v>145</v>
      </c>
      <c r="BB940">
        <v>0</v>
      </c>
    </row>
    <row r="941" spans="1:54" x14ac:dyDescent="0.25">
      <c r="A941">
        <v>338890</v>
      </c>
      <c r="B941" t="s">
        <v>213</v>
      </c>
      <c r="AB941" t="s">
        <v>147</v>
      </c>
      <c r="AI941" t="s">
        <v>148</v>
      </c>
      <c r="AJ941" t="s">
        <v>147</v>
      </c>
      <c r="AL941" t="s">
        <v>145</v>
      </c>
      <c r="AN941" t="s">
        <v>145</v>
      </c>
      <c r="AO941" t="s">
        <v>145</v>
      </c>
      <c r="AP941" t="s">
        <v>145</v>
      </c>
      <c r="AQ941" t="s">
        <v>145</v>
      </c>
      <c r="AR941" t="s">
        <v>145</v>
      </c>
      <c r="AS941" t="s">
        <v>145</v>
      </c>
      <c r="AT941" t="s">
        <v>145</v>
      </c>
      <c r="AU941" t="s">
        <v>145</v>
      </c>
      <c r="AV941" t="s">
        <v>145</v>
      </c>
      <c r="AW941" t="s">
        <v>145</v>
      </c>
      <c r="AX941" t="s">
        <v>145</v>
      </c>
      <c r="AY941" t="s">
        <v>145</v>
      </c>
      <c r="AZ941" t="s">
        <v>145</v>
      </c>
      <c r="BB941">
        <v>0</v>
      </c>
    </row>
    <row r="942" spans="1:54" x14ac:dyDescent="0.25">
      <c r="A942">
        <v>327608</v>
      </c>
      <c r="B942" t="s">
        <v>213</v>
      </c>
      <c r="P942" t="s">
        <v>148</v>
      </c>
      <c r="AG942" t="s">
        <v>147</v>
      </c>
      <c r="AJ942" t="s">
        <v>148</v>
      </c>
      <c r="AL942" t="s">
        <v>148</v>
      </c>
      <c r="AN942" t="s">
        <v>145</v>
      </c>
      <c r="AO942" t="s">
        <v>145</v>
      </c>
      <c r="AP942" t="s">
        <v>145</v>
      </c>
      <c r="AQ942" t="s">
        <v>145</v>
      </c>
      <c r="AR942" t="s">
        <v>145</v>
      </c>
      <c r="AT942" t="s">
        <v>147</v>
      </c>
      <c r="AU942" t="s">
        <v>145</v>
      </c>
      <c r="AV942" t="s">
        <v>145</v>
      </c>
      <c r="AW942" t="s">
        <v>145</v>
      </c>
      <c r="AX942" t="s">
        <v>145</v>
      </c>
      <c r="AY942" t="s">
        <v>145</v>
      </c>
      <c r="AZ942" t="s">
        <v>145</v>
      </c>
      <c r="BB942">
        <v>0</v>
      </c>
    </row>
    <row r="943" spans="1:54" x14ac:dyDescent="0.25">
      <c r="A943">
        <v>332008</v>
      </c>
      <c r="B943" t="s">
        <v>213</v>
      </c>
      <c r="AL943" t="s">
        <v>147</v>
      </c>
      <c r="AN943" t="s">
        <v>145</v>
      </c>
      <c r="AR943" t="s">
        <v>147</v>
      </c>
      <c r="AW943" t="s">
        <v>145</v>
      </c>
      <c r="AZ943" t="s">
        <v>145</v>
      </c>
      <c r="BB943">
        <v>0</v>
      </c>
    </row>
    <row r="944" spans="1:54" x14ac:dyDescent="0.25">
      <c r="A944">
        <v>304264</v>
      </c>
      <c r="B944" t="s">
        <v>213</v>
      </c>
      <c r="AA944" t="s">
        <v>145</v>
      </c>
      <c r="AJ944" t="s">
        <v>147</v>
      </c>
      <c r="AN944" t="s">
        <v>145</v>
      </c>
      <c r="AO944" t="s">
        <v>145</v>
      </c>
      <c r="AP944" t="s">
        <v>147</v>
      </c>
      <c r="AQ944" t="s">
        <v>145</v>
      </c>
      <c r="AR944" t="s">
        <v>147</v>
      </c>
      <c r="AS944" t="s">
        <v>145</v>
      </c>
      <c r="AT944" t="s">
        <v>147</v>
      </c>
      <c r="AU944" t="s">
        <v>145</v>
      </c>
      <c r="AV944" t="s">
        <v>145</v>
      </c>
      <c r="AW944" t="s">
        <v>145</v>
      </c>
      <c r="AX944" t="s">
        <v>145</v>
      </c>
      <c r="AY944" t="s">
        <v>145</v>
      </c>
      <c r="AZ944" t="s">
        <v>145</v>
      </c>
      <c r="BB944">
        <v>0</v>
      </c>
    </row>
    <row r="945" spans="1:54" x14ac:dyDescent="0.25">
      <c r="A945">
        <v>313753</v>
      </c>
      <c r="B945" t="s">
        <v>213</v>
      </c>
      <c r="C945" t="s">
        <v>148</v>
      </c>
      <c r="AI945" t="s">
        <v>148</v>
      </c>
      <c r="AJ945" t="s">
        <v>148</v>
      </c>
      <c r="AK945" t="s">
        <v>148</v>
      </c>
      <c r="AL945" t="s">
        <v>148</v>
      </c>
      <c r="AN945" t="s">
        <v>145</v>
      </c>
      <c r="AO945" t="s">
        <v>147</v>
      </c>
      <c r="AP945" t="s">
        <v>145</v>
      </c>
      <c r="AQ945" t="s">
        <v>145</v>
      </c>
      <c r="AR945" t="s">
        <v>145</v>
      </c>
      <c r="AT945" t="s">
        <v>147</v>
      </c>
      <c r="AU945" t="s">
        <v>145</v>
      </c>
      <c r="AV945" t="s">
        <v>145</v>
      </c>
      <c r="AW945" t="s">
        <v>145</v>
      </c>
      <c r="AX945" t="s">
        <v>145</v>
      </c>
      <c r="AY945" t="s">
        <v>145</v>
      </c>
      <c r="AZ945" t="s">
        <v>145</v>
      </c>
      <c r="BB945">
        <v>0</v>
      </c>
    </row>
    <row r="946" spans="1:54" x14ac:dyDescent="0.25">
      <c r="A946">
        <v>328312</v>
      </c>
      <c r="B946" t="s">
        <v>213</v>
      </c>
      <c r="AI946" t="s">
        <v>148</v>
      </c>
      <c r="AJ946" t="s">
        <v>147</v>
      </c>
      <c r="AM946" t="s">
        <v>148</v>
      </c>
      <c r="AN946" t="s">
        <v>145</v>
      </c>
      <c r="AO946" t="s">
        <v>147</v>
      </c>
      <c r="AP946" t="s">
        <v>147</v>
      </c>
      <c r="AQ946" t="s">
        <v>145</v>
      </c>
      <c r="AR946" t="s">
        <v>145</v>
      </c>
      <c r="AS946" t="s">
        <v>145</v>
      </c>
      <c r="AT946" t="s">
        <v>147</v>
      </c>
      <c r="AU946" t="s">
        <v>145</v>
      </c>
      <c r="AV946" t="s">
        <v>145</v>
      </c>
      <c r="AW946" t="s">
        <v>145</v>
      </c>
      <c r="AX946" t="s">
        <v>145</v>
      </c>
      <c r="AY946" t="s">
        <v>145</v>
      </c>
      <c r="AZ946" t="s">
        <v>145</v>
      </c>
      <c r="BB946">
        <v>0</v>
      </c>
    </row>
    <row r="947" spans="1:54" x14ac:dyDescent="0.25">
      <c r="A947">
        <v>331995</v>
      </c>
      <c r="B947" t="s">
        <v>213</v>
      </c>
      <c r="Z947" t="s">
        <v>148</v>
      </c>
      <c r="AG947" t="s">
        <v>148</v>
      </c>
      <c r="AJ947" t="s">
        <v>147</v>
      </c>
      <c r="AL947" t="s">
        <v>145</v>
      </c>
      <c r="AM947" t="s">
        <v>147</v>
      </c>
      <c r="AN947" t="s">
        <v>145</v>
      </c>
      <c r="AO947" t="s">
        <v>145</v>
      </c>
      <c r="AP947" t="s">
        <v>145</v>
      </c>
      <c r="AQ947" t="s">
        <v>145</v>
      </c>
      <c r="AR947" t="s">
        <v>145</v>
      </c>
      <c r="AS947" t="s">
        <v>145</v>
      </c>
      <c r="AT947" t="s">
        <v>145</v>
      </c>
      <c r="AU947" t="s">
        <v>145</v>
      </c>
      <c r="AV947" t="s">
        <v>145</v>
      </c>
      <c r="AW947" t="s">
        <v>145</v>
      </c>
      <c r="AX947" t="s">
        <v>145</v>
      </c>
      <c r="AY947" t="s">
        <v>145</v>
      </c>
      <c r="AZ947" t="s">
        <v>145</v>
      </c>
      <c r="BB947">
        <v>0</v>
      </c>
    </row>
    <row r="948" spans="1:54" x14ac:dyDescent="0.25">
      <c r="A948">
        <v>332631</v>
      </c>
      <c r="B948" t="s">
        <v>213</v>
      </c>
      <c r="X948" t="s">
        <v>148</v>
      </c>
      <c r="AA948" t="s">
        <v>145</v>
      </c>
      <c r="AM948" t="s">
        <v>148</v>
      </c>
      <c r="AN948" t="s">
        <v>145</v>
      </c>
      <c r="AQ948" t="s">
        <v>147</v>
      </c>
      <c r="AT948" t="s">
        <v>147</v>
      </c>
      <c r="AU948" t="s">
        <v>145</v>
      </c>
      <c r="AV948" t="s">
        <v>145</v>
      </c>
      <c r="AW948" t="s">
        <v>145</v>
      </c>
      <c r="AX948" t="s">
        <v>145</v>
      </c>
      <c r="AY948" t="s">
        <v>145</v>
      </c>
      <c r="AZ948" t="s">
        <v>145</v>
      </c>
      <c r="BB948">
        <v>0</v>
      </c>
    </row>
    <row r="949" spans="1:54" x14ac:dyDescent="0.25">
      <c r="A949">
        <v>333030</v>
      </c>
      <c r="B949" t="s">
        <v>213</v>
      </c>
      <c r="L949" t="s">
        <v>145</v>
      </c>
      <c r="AN949" t="s">
        <v>145</v>
      </c>
      <c r="AP949" t="s">
        <v>145</v>
      </c>
      <c r="AQ949" t="s">
        <v>147</v>
      </c>
      <c r="AR949" t="s">
        <v>145</v>
      </c>
      <c r="AS949" t="s">
        <v>145</v>
      </c>
      <c r="AU949" t="s">
        <v>145</v>
      </c>
      <c r="AV949" t="s">
        <v>145</v>
      </c>
      <c r="AW949" t="s">
        <v>145</v>
      </c>
      <c r="AX949" t="s">
        <v>145</v>
      </c>
      <c r="AY949" t="s">
        <v>145</v>
      </c>
      <c r="AZ949" t="s">
        <v>145</v>
      </c>
      <c r="BB949">
        <v>0</v>
      </c>
    </row>
    <row r="950" spans="1:54" x14ac:dyDescent="0.25">
      <c r="A950">
        <v>338272</v>
      </c>
      <c r="B950" t="s">
        <v>213</v>
      </c>
      <c r="W950" t="s">
        <v>147</v>
      </c>
      <c r="AI950" t="s">
        <v>147</v>
      </c>
      <c r="AL950" t="s">
        <v>147</v>
      </c>
      <c r="AM950" t="s">
        <v>145</v>
      </c>
      <c r="AN950" t="s">
        <v>145</v>
      </c>
      <c r="AO950" t="s">
        <v>145</v>
      </c>
      <c r="AP950" t="s">
        <v>145</v>
      </c>
      <c r="AQ950" t="s">
        <v>145</v>
      </c>
      <c r="AR950" t="s">
        <v>145</v>
      </c>
      <c r="AS950" t="s">
        <v>145</v>
      </c>
      <c r="AT950" t="s">
        <v>145</v>
      </c>
      <c r="AU950" t="s">
        <v>145</v>
      </c>
      <c r="AV950" t="s">
        <v>145</v>
      </c>
      <c r="AW950" t="s">
        <v>145</v>
      </c>
      <c r="AX950" t="s">
        <v>145</v>
      </c>
      <c r="AY950" t="s">
        <v>145</v>
      </c>
      <c r="AZ950" t="s">
        <v>145</v>
      </c>
      <c r="BB950">
        <v>0</v>
      </c>
    </row>
    <row r="951" spans="1:54" x14ac:dyDescent="0.25">
      <c r="A951">
        <v>339024</v>
      </c>
      <c r="B951" t="s">
        <v>213</v>
      </c>
      <c r="AG951" t="s">
        <v>145</v>
      </c>
      <c r="AK951" t="s">
        <v>147</v>
      </c>
      <c r="AN951" t="s">
        <v>145</v>
      </c>
      <c r="AP951" t="s">
        <v>145</v>
      </c>
      <c r="AQ951" t="s">
        <v>145</v>
      </c>
      <c r="AR951" t="s">
        <v>145</v>
      </c>
      <c r="AT951" t="s">
        <v>145</v>
      </c>
      <c r="AU951" t="s">
        <v>145</v>
      </c>
      <c r="AV951" t="s">
        <v>145</v>
      </c>
      <c r="AW951" t="s">
        <v>145</v>
      </c>
      <c r="AX951" t="s">
        <v>145</v>
      </c>
      <c r="AY951" t="s">
        <v>145</v>
      </c>
      <c r="AZ951" t="s">
        <v>145</v>
      </c>
      <c r="BB951">
        <v>0</v>
      </c>
    </row>
    <row r="952" spans="1:54" x14ac:dyDescent="0.25">
      <c r="A952">
        <v>339499</v>
      </c>
      <c r="B952" t="s">
        <v>213</v>
      </c>
      <c r="AI952" t="s">
        <v>145</v>
      </c>
      <c r="AJ952" t="s">
        <v>145</v>
      </c>
      <c r="AM952" t="s">
        <v>145</v>
      </c>
      <c r="AN952" t="s">
        <v>145</v>
      </c>
      <c r="AO952" t="s">
        <v>145</v>
      </c>
      <c r="AP952" t="s">
        <v>145</v>
      </c>
      <c r="AQ952" t="s">
        <v>145</v>
      </c>
      <c r="AR952" t="s">
        <v>145</v>
      </c>
      <c r="AS952" t="s">
        <v>145</v>
      </c>
      <c r="AT952" t="s">
        <v>145</v>
      </c>
      <c r="AU952" t="s">
        <v>145</v>
      </c>
      <c r="AV952" t="s">
        <v>145</v>
      </c>
      <c r="AW952" t="s">
        <v>145</v>
      </c>
      <c r="AX952" t="s">
        <v>145</v>
      </c>
      <c r="AY952" t="s">
        <v>145</v>
      </c>
      <c r="AZ952" t="s">
        <v>145</v>
      </c>
      <c r="BB952">
        <v>0</v>
      </c>
    </row>
    <row r="953" spans="1:54" x14ac:dyDescent="0.25">
      <c r="A953">
        <v>327093</v>
      </c>
      <c r="B953" t="s">
        <v>213</v>
      </c>
      <c r="AB953" t="s">
        <v>148</v>
      </c>
      <c r="AG953" t="s">
        <v>148</v>
      </c>
      <c r="AO953" t="s">
        <v>148</v>
      </c>
      <c r="AP953" t="s">
        <v>148</v>
      </c>
      <c r="AQ953" t="s">
        <v>147</v>
      </c>
      <c r="AR953" t="s">
        <v>148</v>
      </c>
      <c r="AT953" t="s">
        <v>148</v>
      </c>
      <c r="AU953" t="s">
        <v>145</v>
      </c>
      <c r="AV953" t="s">
        <v>145</v>
      </c>
      <c r="AW953" t="s">
        <v>145</v>
      </c>
      <c r="AX953" t="s">
        <v>145</v>
      </c>
      <c r="AY953" t="s">
        <v>145</v>
      </c>
      <c r="AZ953" t="s">
        <v>145</v>
      </c>
      <c r="BB953">
        <v>0</v>
      </c>
    </row>
    <row r="954" spans="1:54" x14ac:dyDescent="0.25">
      <c r="A954">
        <v>329642</v>
      </c>
      <c r="B954" t="s">
        <v>213</v>
      </c>
      <c r="AB954" t="s">
        <v>147</v>
      </c>
      <c r="AC954" t="s">
        <v>148</v>
      </c>
      <c r="AM954" t="s">
        <v>148</v>
      </c>
      <c r="AO954" t="s">
        <v>148</v>
      </c>
      <c r="AW954" t="s">
        <v>147</v>
      </c>
      <c r="AX954" t="s">
        <v>147</v>
      </c>
      <c r="AY954" t="s">
        <v>147</v>
      </c>
      <c r="AZ954" t="s">
        <v>145</v>
      </c>
      <c r="BB954">
        <v>0</v>
      </c>
    </row>
    <row r="955" spans="1:54" x14ac:dyDescent="0.25">
      <c r="A955">
        <v>333651</v>
      </c>
      <c r="B955" t="s">
        <v>213</v>
      </c>
      <c r="Z955" t="s">
        <v>148</v>
      </c>
      <c r="AB955" t="s">
        <v>148</v>
      </c>
      <c r="AD955" t="s">
        <v>148</v>
      </c>
      <c r="AJ955" t="s">
        <v>148</v>
      </c>
      <c r="AQ955" t="s">
        <v>147</v>
      </c>
      <c r="AY955" t="s">
        <v>148</v>
      </c>
      <c r="AZ955" t="s">
        <v>145</v>
      </c>
      <c r="BB955">
        <v>0</v>
      </c>
    </row>
    <row r="956" spans="1:54" x14ac:dyDescent="0.25">
      <c r="A956">
        <v>326210</v>
      </c>
      <c r="B956" t="s">
        <v>213</v>
      </c>
      <c r="AB956" t="s">
        <v>147</v>
      </c>
      <c r="AG956" t="s">
        <v>145</v>
      </c>
      <c r="AI956" t="s">
        <v>148</v>
      </c>
      <c r="AJ956" t="s">
        <v>148</v>
      </c>
      <c r="AM956" t="s">
        <v>148</v>
      </c>
      <c r="AO956" t="s">
        <v>147</v>
      </c>
      <c r="AP956" t="s">
        <v>145</v>
      </c>
      <c r="AQ956" t="s">
        <v>145</v>
      </c>
      <c r="AR956" t="s">
        <v>145</v>
      </c>
      <c r="AT956" t="s">
        <v>147</v>
      </c>
      <c r="AU956" t="s">
        <v>145</v>
      </c>
      <c r="AV956" t="s">
        <v>145</v>
      </c>
      <c r="AW956" t="s">
        <v>145</v>
      </c>
      <c r="AX956" t="s">
        <v>145</v>
      </c>
      <c r="AY956" t="s">
        <v>145</v>
      </c>
      <c r="AZ956" t="s">
        <v>145</v>
      </c>
      <c r="BB956">
        <v>0</v>
      </c>
    </row>
    <row r="957" spans="1:54" x14ac:dyDescent="0.25">
      <c r="A957">
        <v>328594</v>
      </c>
      <c r="B957" t="s">
        <v>213</v>
      </c>
      <c r="AB957" t="s">
        <v>148</v>
      </c>
      <c r="AG957" t="s">
        <v>148</v>
      </c>
      <c r="AL957" t="s">
        <v>147</v>
      </c>
      <c r="AM957" t="s">
        <v>148</v>
      </c>
      <c r="AP957" t="s">
        <v>145</v>
      </c>
      <c r="AQ957" t="s">
        <v>145</v>
      </c>
      <c r="AR957" t="s">
        <v>147</v>
      </c>
      <c r="AS957" t="s">
        <v>147</v>
      </c>
      <c r="AU957" t="s">
        <v>145</v>
      </c>
      <c r="AV957" t="s">
        <v>145</v>
      </c>
      <c r="AW957" t="s">
        <v>145</v>
      </c>
      <c r="AX957" t="s">
        <v>145</v>
      </c>
      <c r="AY957" t="s">
        <v>145</v>
      </c>
      <c r="AZ957" t="s">
        <v>145</v>
      </c>
      <c r="BB957">
        <v>0</v>
      </c>
    </row>
    <row r="958" spans="1:54" x14ac:dyDescent="0.25">
      <c r="A958">
        <v>330135</v>
      </c>
      <c r="B958" t="s">
        <v>213</v>
      </c>
      <c r="AB958" t="s">
        <v>147</v>
      </c>
      <c r="AD958" t="s">
        <v>145</v>
      </c>
      <c r="AG958" t="s">
        <v>145</v>
      </c>
      <c r="AM958" t="s">
        <v>148</v>
      </c>
      <c r="AO958" t="s">
        <v>145</v>
      </c>
      <c r="AP958" t="s">
        <v>145</v>
      </c>
      <c r="AQ958" t="s">
        <v>145</v>
      </c>
      <c r="AR958" t="s">
        <v>145</v>
      </c>
      <c r="AS958" t="s">
        <v>145</v>
      </c>
      <c r="AT958" t="s">
        <v>147</v>
      </c>
      <c r="AU958" t="s">
        <v>145</v>
      </c>
      <c r="AV958" t="s">
        <v>145</v>
      </c>
      <c r="AW958" t="s">
        <v>145</v>
      </c>
      <c r="AX958" t="s">
        <v>145</v>
      </c>
      <c r="AY958" t="s">
        <v>145</v>
      </c>
      <c r="AZ958" t="s">
        <v>145</v>
      </c>
      <c r="BB958">
        <v>0</v>
      </c>
    </row>
    <row r="959" spans="1:54" x14ac:dyDescent="0.25">
      <c r="A959">
        <v>332538</v>
      </c>
      <c r="B959" t="s">
        <v>213</v>
      </c>
      <c r="W959" t="s">
        <v>148</v>
      </c>
      <c r="AB959" t="s">
        <v>145</v>
      </c>
      <c r="AC959" t="s">
        <v>148</v>
      </c>
      <c r="AJ959" t="s">
        <v>148</v>
      </c>
      <c r="AO959" t="s">
        <v>147</v>
      </c>
      <c r="AP959" t="s">
        <v>147</v>
      </c>
      <c r="AQ959" t="s">
        <v>145</v>
      </c>
      <c r="AS959" t="s">
        <v>145</v>
      </c>
      <c r="AT959" t="s">
        <v>145</v>
      </c>
      <c r="AU959" t="s">
        <v>145</v>
      </c>
      <c r="AV959" t="s">
        <v>145</v>
      </c>
      <c r="AW959" t="s">
        <v>145</v>
      </c>
      <c r="AX959" t="s">
        <v>145</v>
      </c>
      <c r="AY959" t="s">
        <v>145</v>
      </c>
      <c r="AZ959" t="s">
        <v>145</v>
      </c>
      <c r="BB959">
        <v>0</v>
      </c>
    </row>
    <row r="960" spans="1:54" x14ac:dyDescent="0.25">
      <c r="A960">
        <v>333282</v>
      </c>
      <c r="B960" t="s">
        <v>213</v>
      </c>
      <c r="H960" t="s">
        <v>148</v>
      </c>
      <c r="M960" t="s">
        <v>147</v>
      </c>
      <c r="AB960" t="s">
        <v>148</v>
      </c>
      <c r="AG960" t="s">
        <v>147</v>
      </c>
      <c r="AL960" t="s">
        <v>148</v>
      </c>
      <c r="AO960" t="s">
        <v>145</v>
      </c>
      <c r="AQ960" t="s">
        <v>145</v>
      </c>
      <c r="AR960" t="s">
        <v>147</v>
      </c>
      <c r="AU960" t="s">
        <v>145</v>
      </c>
      <c r="AV960" t="s">
        <v>145</v>
      </c>
      <c r="AW960" t="s">
        <v>145</v>
      </c>
      <c r="AX960" t="s">
        <v>145</v>
      </c>
      <c r="AY960" t="s">
        <v>145</v>
      </c>
      <c r="AZ960" t="s">
        <v>145</v>
      </c>
      <c r="BB960">
        <v>0</v>
      </c>
    </row>
    <row r="961" spans="1:54" x14ac:dyDescent="0.25">
      <c r="A961">
        <v>336360</v>
      </c>
      <c r="B961" t="s">
        <v>213</v>
      </c>
      <c r="AA961" t="s">
        <v>148</v>
      </c>
      <c r="AB961" t="s">
        <v>148</v>
      </c>
      <c r="AG961" t="s">
        <v>148</v>
      </c>
      <c r="AO961" t="s">
        <v>147</v>
      </c>
      <c r="AP961" t="s">
        <v>145</v>
      </c>
      <c r="AQ961" t="s">
        <v>145</v>
      </c>
      <c r="AR961" t="s">
        <v>147</v>
      </c>
      <c r="AS961" t="s">
        <v>145</v>
      </c>
      <c r="AT961" t="s">
        <v>147</v>
      </c>
      <c r="AU961" t="s">
        <v>145</v>
      </c>
      <c r="AV961" t="s">
        <v>145</v>
      </c>
      <c r="AW961" t="s">
        <v>145</v>
      </c>
      <c r="AX961" t="s">
        <v>145</v>
      </c>
      <c r="AY961" t="s">
        <v>145</v>
      </c>
      <c r="AZ961" t="s">
        <v>145</v>
      </c>
      <c r="BB961">
        <v>0</v>
      </c>
    </row>
    <row r="962" spans="1:54" x14ac:dyDescent="0.25">
      <c r="A962">
        <v>336902</v>
      </c>
      <c r="B962" t="s">
        <v>213</v>
      </c>
      <c r="AB962" t="s">
        <v>148</v>
      </c>
      <c r="AM962" t="s">
        <v>148</v>
      </c>
      <c r="AO962" t="s">
        <v>147</v>
      </c>
      <c r="AP962" t="s">
        <v>147</v>
      </c>
      <c r="AQ962" t="s">
        <v>147</v>
      </c>
      <c r="AU962" t="s">
        <v>145</v>
      </c>
      <c r="AV962" t="s">
        <v>145</v>
      </c>
      <c r="AW962" t="s">
        <v>145</v>
      </c>
      <c r="AX962" t="s">
        <v>145</v>
      </c>
      <c r="AY962" t="s">
        <v>145</v>
      </c>
      <c r="AZ962" t="s">
        <v>145</v>
      </c>
      <c r="BB962">
        <v>0</v>
      </c>
    </row>
    <row r="963" spans="1:54" x14ac:dyDescent="0.25">
      <c r="A963">
        <v>337734</v>
      </c>
      <c r="B963" t="s">
        <v>213</v>
      </c>
      <c r="AB963" t="s">
        <v>147</v>
      </c>
      <c r="AM963" t="s">
        <v>148</v>
      </c>
      <c r="AP963" t="s">
        <v>147</v>
      </c>
      <c r="AQ963" t="s">
        <v>147</v>
      </c>
      <c r="AU963" t="s">
        <v>145</v>
      </c>
      <c r="AV963" t="s">
        <v>145</v>
      </c>
      <c r="AW963" t="s">
        <v>145</v>
      </c>
      <c r="AX963" t="s">
        <v>145</v>
      </c>
      <c r="AY963" t="s">
        <v>145</v>
      </c>
      <c r="AZ963" t="s">
        <v>145</v>
      </c>
      <c r="BB963">
        <v>0</v>
      </c>
    </row>
    <row r="964" spans="1:54" x14ac:dyDescent="0.25">
      <c r="A964">
        <v>338060</v>
      </c>
      <c r="B964" t="s">
        <v>213</v>
      </c>
      <c r="AB964" t="s">
        <v>145</v>
      </c>
      <c r="AP964" t="s">
        <v>147</v>
      </c>
      <c r="AQ964" t="s">
        <v>147</v>
      </c>
      <c r="AR964" t="s">
        <v>147</v>
      </c>
      <c r="AS964" t="s">
        <v>147</v>
      </c>
      <c r="AT964" t="s">
        <v>147</v>
      </c>
      <c r="AU964" t="s">
        <v>145</v>
      </c>
      <c r="AV964" t="s">
        <v>145</v>
      </c>
      <c r="AW964" t="s">
        <v>145</v>
      </c>
      <c r="AX964" t="s">
        <v>145</v>
      </c>
      <c r="AY964" t="s">
        <v>145</v>
      </c>
      <c r="AZ964" t="s">
        <v>145</v>
      </c>
      <c r="BB964">
        <v>0</v>
      </c>
    </row>
    <row r="965" spans="1:54" x14ac:dyDescent="0.25">
      <c r="A965">
        <v>338932</v>
      </c>
      <c r="B965" t="s">
        <v>213</v>
      </c>
      <c r="AB965" t="s">
        <v>145</v>
      </c>
      <c r="AM965" t="s">
        <v>148</v>
      </c>
      <c r="AR965" t="s">
        <v>147</v>
      </c>
      <c r="AU965" t="s">
        <v>145</v>
      </c>
      <c r="AV965" t="s">
        <v>145</v>
      </c>
      <c r="AW965" t="s">
        <v>145</v>
      </c>
      <c r="AX965" t="s">
        <v>145</v>
      </c>
      <c r="AY965" t="s">
        <v>145</v>
      </c>
      <c r="AZ965" t="s">
        <v>145</v>
      </c>
      <c r="BB965">
        <v>0</v>
      </c>
    </row>
    <row r="966" spans="1:54" x14ac:dyDescent="0.25">
      <c r="A966">
        <v>337362</v>
      </c>
      <c r="B966" t="s">
        <v>213</v>
      </c>
      <c r="P966" t="s">
        <v>148</v>
      </c>
      <c r="W966" t="s">
        <v>148</v>
      </c>
      <c r="X966" t="s">
        <v>147</v>
      </c>
      <c r="AB966" t="s">
        <v>147</v>
      </c>
      <c r="AQ966" t="s">
        <v>147</v>
      </c>
      <c r="AU966" t="s">
        <v>145</v>
      </c>
      <c r="AV966" t="s">
        <v>145</v>
      </c>
      <c r="AW966" t="s">
        <v>145</v>
      </c>
      <c r="AX966" t="s">
        <v>145</v>
      </c>
      <c r="AY966" t="s">
        <v>145</v>
      </c>
      <c r="AZ966" t="s">
        <v>145</v>
      </c>
      <c r="BB966">
        <v>0</v>
      </c>
    </row>
    <row r="967" spans="1:54" x14ac:dyDescent="0.25">
      <c r="A967">
        <v>321535</v>
      </c>
      <c r="B967" t="s">
        <v>213</v>
      </c>
      <c r="AB967" t="s">
        <v>147</v>
      </c>
      <c r="AG967" t="s">
        <v>147</v>
      </c>
      <c r="AP967" t="s">
        <v>145</v>
      </c>
      <c r="AQ967" t="s">
        <v>145</v>
      </c>
      <c r="AR967" t="s">
        <v>145</v>
      </c>
      <c r="AT967" t="s">
        <v>148</v>
      </c>
      <c r="AU967" t="s">
        <v>147</v>
      </c>
      <c r="AV967" t="s">
        <v>147</v>
      </c>
      <c r="AW967" t="s">
        <v>145</v>
      </c>
      <c r="AY967" t="s">
        <v>147</v>
      </c>
      <c r="AZ967" t="s">
        <v>145</v>
      </c>
      <c r="BB967">
        <v>0</v>
      </c>
    </row>
    <row r="968" spans="1:54" x14ac:dyDescent="0.25">
      <c r="A968">
        <v>328094</v>
      </c>
      <c r="B968" t="s">
        <v>213</v>
      </c>
      <c r="V968" t="s">
        <v>147</v>
      </c>
      <c r="AB968" t="s">
        <v>147</v>
      </c>
      <c r="AG968" t="s">
        <v>147</v>
      </c>
      <c r="AH968" t="s">
        <v>148</v>
      </c>
      <c r="AI968" t="s">
        <v>148</v>
      </c>
      <c r="AP968" t="s">
        <v>145</v>
      </c>
      <c r="AQ968" t="s">
        <v>145</v>
      </c>
      <c r="AR968" t="s">
        <v>145</v>
      </c>
      <c r="AT968" t="s">
        <v>145</v>
      </c>
      <c r="AU968" t="s">
        <v>145</v>
      </c>
      <c r="AV968" t="s">
        <v>145</v>
      </c>
      <c r="AW968" t="s">
        <v>145</v>
      </c>
      <c r="AX968" t="s">
        <v>145</v>
      </c>
      <c r="AY968" t="s">
        <v>145</v>
      </c>
      <c r="AZ968" t="s">
        <v>145</v>
      </c>
      <c r="BB968">
        <v>0</v>
      </c>
    </row>
    <row r="969" spans="1:54" x14ac:dyDescent="0.25">
      <c r="A969">
        <v>331817</v>
      </c>
      <c r="B969" t="s">
        <v>213</v>
      </c>
      <c r="AB969" t="s">
        <v>147</v>
      </c>
      <c r="AI969" t="s">
        <v>148</v>
      </c>
      <c r="AK969" t="s">
        <v>148</v>
      </c>
      <c r="AM969" t="s">
        <v>147</v>
      </c>
      <c r="AO969" t="s">
        <v>145</v>
      </c>
      <c r="AP969" t="s">
        <v>145</v>
      </c>
      <c r="AQ969" t="s">
        <v>145</v>
      </c>
      <c r="AR969" t="s">
        <v>145</v>
      </c>
      <c r="AS969" t="s">
        <v>145</v>
      </c>
      <c r="AT969" t="s">
        <v>145</v>
      </c>
      <c r="AU969" t="s">
        <v>145</v>
      </c>
      <c r="AV969" t="s">
        <v>145</v>
      </c>
      <c r="AW969" t="s">
        <v>145</v>
      </c>
      <c r="AX969" t="s">
        <v>145</v>
      </c>
      <c r="AY969" t="s">
        <v>145</v>
      </c>
      <c r="AZ969" t="s">
        <v>145</v>
      </c>
      <c r="BB969">
        <v>0</v>
      </c>
    </row>
    <row r="970" spans="1:54" x14ac:dyDescent="0.25">
      <c r="A970">
        <v>337112</v>
      </c>
      <c r="B970" t="s">
        <v>213</v>
      </c>
      <c r="AB970" t="s">
        <v>147</v>
      </c>
      <c r="AP970" t="s">
        <v>147</v>
      </c>
      <c r="AQ970" t="s">
        <v>147</v>
      </c>
      <c r="AU970" t="s">
        <v>145</v>
      </c>
      <c r="AV970" t="s">
        <v>145</v>
      </c>
      <c r="AW970" t="s">
        <v>145</v>
      </c>
      <c r="AX970" t="s">
        <v>145</v>
      </c>
      <c r="AY970" t="s">
        <v>145</v>
      </c>
      <c r="AZ970" t="s">
        <v>145</v>
      </c>
      <c r="BB970">
        <v>0</v>
      </c>
    </row>
    <row r="971" spans="1:54" x14ac:dyDescent="0.25">
      <c r="A971">
        <v>332464</v>
      </c>
      <c r="B971" t="s">
        <v>213</v>
      </c>
      <c r="P971" t="s">
        <v>148</v>
      </c>
      <c r="AB971" t="s">
        <v>148</v>
      </c>
      <c r="AF971" t="s">
        <v>148</v>
      </c>
      <c r="AG971" t="s">
        <v>148</v>
      </c>
      <c r="AL971" t="s">
        <v>148</v>
      </c>
      <c r="AM971" t="s">
        <v>148</v>
      </c>
      <c r="AO971" t="s">
        <v>145</v>
      </c>
      <c r="AP971" t="s">
        <v>147</v>
      </c>
      <c r="AQ971" t="s">
        <v>145</v>
      </c>
      <c r="AR971" t="s">
        <v>147</v>
      </c>
      <c r="AS971" t="s">
        <v>145</v>
      </c>
      <c r="AT971" t="s">
        <v>147</v>
      </c>
      <c r="AU971" t="s">
        <v>145</v>
      </c>
      <c r="AV971" t="s">
        <v>145</v>
      </c>
      <c r="AW971" t="s">
        <v>145</v>
      </c>
      <c r="AX971" t="s">
        <v>145</v>
      </c>
      <c r="AY971" t="s">
        <v>145</v>
      </c>
      <c r="AZ971" t="s">
        <v>145</v>
      </c>
      <c r="BB971">
        <v>0</v>
      </c>
    </row>
    <row r="972" spans="1:54" x14ac:dyDescent="0.25">
      <c r="A972">
        <v>338940</v>
      </c>
      <c r="B972" t="s">
        <v>213</v>
      </c>
      <c r="O972" t="s">
        <v>148</v>
      </c>
      <c r="AB972" t="s">
        <v>148</v>
      </c>
      <c r="AG972" t="s">
        <v>147</v>
      </c>
      <c r="AM972" t="s">
        <v>148</v>
      </c>
      <c r="AQ972" t="s">
        <v>147</v>
      </c>
      <c r="AU972" t="s">
        <v>145</v>
      </c>
      <c r="AV972" t="s">
        <v>145</v>
      </c>
      <c r="AW972" t="s">
        <v>145</v>
      </c>
      <c r="AX972" t="s">
        <v>145</v>
      </c>
      <c r="AY972" t="s">
        <v>145</v>
      </c>
      <c r="AZ972" t="s">
        <v>145</v>
      </c>
      <c r="BB972">
        <v>0</v>
      </c>
    </row>
    <row r="973" spans="1:54" x14ac:dyDescent="0.25">
      <c r="A973">
        <v>329059</v>
      </c>
      <c r="B973" t="s">
        <v>213</v>
      </c>
      <c r="AB973" t="s">
        <v>148</v>
      </c>
      <c r="AC973" t="s">
        <v>148</v>
      </c>
      <c r="AG973" t="s">
        <v>148</v>
      </c>
      <c r="AO973" t="s">
        <v>148</v>
      </c>
      <c r="AP973" t="s">
        <v>147</v>
      </c>
      <c r="AQ973" t="s">
        <v>147</v>
      </c>
      <c r="AR973" t="s">
        <v>147</v>
      </c>
      <c r="AT973" t="s">
        <v>147</v>
      </c>
      <c r="AV973" t="s">
        <v>147</v>
      </c>
      <c r="AW973" t="s">
        <v>147</v>
      </c>
      <c r="AX973" t="s">
        <v>148</v>
      </c>
      <c r="AY973" t="s">
        <v>148</v>
      </c>
      <c r="AZ973" t="s">
        <v>145</v>
      </c>
      <c r="BB973">
        <v>0</v>
      </c>
    </row>
    <row r="974" spans="1:54" x14ac:dyDescent="0.25">
      <c r="A974">
        <v>328328</v>
      </c>
      <c r="B974" t="s">
        <v>213</v>
      </c>
      <c r="AB974" t="s">
        <v>148</v>
      </c>
      <c r="AG974" t="s">
        <v>148</v>
      </c>
      <c r="AL974" t="s">
        <v>148</v>
      </c>
      <c r="AM974" t="s">
        <v>148</v>
      </c>
      <c r="AO974" t="s">
        <v>145</v>
      </c>
      <c r="AP974" t="s">
        <v>145</v>
      </c>
      <c r="AQ974" t="s">
        <v>145</v>
      </c>
      <c r="AR974" t="s">
        <v>145</v>
      </c>
      <c r="AS974" t="s">
        <v>147</v>
      </c>
      <c r="AT974" t="s">
        <v>145</v>
      </c>
      <c r="AU974" t="s">
        <v>145</v>
      </c>
      <c r="AV974" t="s">
        <v>145</v>
      </c>
      <c r="AW974" t="s">
        <v>145</v>
      </c>
      <c r="AX974" t="s">
        <v>145</v>
      </c>
      <c r="AY974" t="s">
        <v>145</v>
      </c>
      <c r="AZ974" t="s">
        <v>145</v>
      </c>
      <c r="BB974">
        <v>0</v>
      </c>
    </row>
    <row r="975" spans="1:54" x14ac:dyDescent="0.25">
      <c r="A975">
        <v>329108</v>
      </c>
      <c r="B975" t="s">
        <v>213</v>
      </c>
      <c r="AB975" t="s">
        <v>148</v>
      </c>
      <c r="AC975" t="s">
        <v>148</v>
      </c>
      <c r="AG975" t="s">
        <v>148</v>
      </c>
      <c r="AL975" t="s">
        <v>148</v>
      </c>
      <c r="AM975" t="s">
        <v>148</v>
      </c>
      <c r="AO975" t="s">
        <v>145</v>
      </c>
      <c r="AP975" t="s">
        <v>145</v>
      </c>
      <c r="AQ975" t="s">
        <v>145</v>
      </c>
      <c r="AR975" t="s">
        <v>145</v>
      </c>
      <c r="AS975" t="s">
        <v>145</v>
      </c>
      <c r="AT975" t="s">
        <v>145</v>
      </c>
      <c r="AU975" t="s">
        <v>145</v>
      </c>
      <c r="AV975" t="s">
        <v>145</v>
      </c>
      <c r="AW975" t="s">
        <v>145</v>
      </c>
      <c r="AX975" t="s">
        <v>145</v>
      </c>
      <c r="AY975" t="s">
        <v>145</v>
      </c>
      <c r="AZ975" t="s">
        <v>145</v>
      </c>
      <c r="BB975">
        <v>0</v>
      </c>
    </row>
    <row r="976" spans="1:54" x14ac:dyDescent="0.25">
      <c r="A976">
        <v>330059</v>
      </c>
      <c r="B976" t="s">
        <v>213</v>
      </c>
      <c r="H976" t="s">
        <v>148</v>
      </c>
      <c r="AB976" t="s">
        <v>148</v>
      </c>
      <c r="AM976" t="s">
        <v>148</v>
      </c>
      <c r="AP976" t="s">
        <v>145</v>
      </c>
      <c r="AQ976" t="s">
        <v>145</v>
      </c>
      <c r="AR976" t="s">
        <v>145</v>
      </c>
      <c r="AS976" t="s">
        <v>145</v>
      </c>
      <c r="AT976" t="s">
        <v>145</v>
      </c>
      <c r="AU976" t="s">
        <v>145</v>
      </c>
      <c r="AV976" t="s">
        <v>145</v>
      </c>
      <c r="AW976" t="s">
        <v>145</v>
      </c>
      <c r="AX976" t="s">
        <v>145</v>
      </c>
      <c r="AY976" t="s">
        <v>145</v>
      </c>
      <c r="AZ976" t="s">
        <v>145</v>
      </c>
      <c r="BB976">
        <v>0</v>
      </c>
    </row>
    <row r="977" spans="1:54" x14ac:dyDescent="0.25">
      <c r="A977">
        <v>330531</v>
      </c>
      <c r="B977" t="s">
        <v>213</v>
      </c>
      <c r="AB977" t="s">
        <v>148</v>
      </c>
      <c r="AG977" t="s">
        <v>145</v>
      </c>
      <c r="AJ977" t="s">
        <v>148</v>
      </c>
      <c r="AM977" t="s">
        <v>148</v>
      </c>
      <c r="AP977" t="s">
        <v>147</v>
      </c>
      <c r="AQ977" t="s">
        <v>147</v>
      </c>
      <c r="AR977" t="s">
        <v>145</v>
      </c>
      <c r="AT977" t="s">
        <v>145</v>
      </c>
      <c r="AU977" t="s">
        <v>145</v>
      </c>
      <c r="AV977" t="s">
        <v>145</v>
      </c>
      <c r="AW977" t="s">
        <v>145</v>
      </c>
      <c r="AX977" t="s">
        <v>145</v>
      </c>
      <c r="AY977" t="s">
        <v>145</v>
      </c>
      <c r="AZ977" t="s">
        <v>145</v>
      </c>
      <c r="BB977">
        <v>0</v>
      </c>
    </row>
    <row r="978" spans="1:54" x14ac:dyDescent="0.25">
      <c r="A978">
        <v>331747</v>
      </c>
      <c r="B978" t="s">
        <v>213</v>
      </c>
      <c r="AB978" t="s">
        <v>148</v>
      </c>
      <c r="AG978" t="s">
        <v>148</v>
      </c>
      <c r="AK978" t="s">
        <v>148</v>
      </c>
      <c r="AO978" t="s">
        <v>147</v>
      </c>
      <c r="AP978" t="s">
        <v>147</v>
      </c>
      <c r="AQ978" t="s">
        <v>147</v>
      </c>
      <c r="AR978" t="s">
        <v>147</v>
      </c>
      <c r="AS978" t="s">
        <v>147</v>
      </c>
      <c r="AT978" t="s">
        <v>147</v>
      </c>
      <c r="AU978" t="s">
        <v>145</v>
      </c>
      <c r="AV978" t="s">
        <v>145</v>
      </c>
      <c r="AW978" t="s">
        <v>145</v>
      </c>
      <c r="AX978" t="s">
        <v>145</v>
      </c>
      <c r="AY978" t="s">
        <v>145</v>
      </c>
      <c r="AZ978" t="s">
        <v>145</v>
      </c>
      <c r="BB978">
        <v>0</v>
      </c>
    </row>
    <row r="979" spans="1:54" x14ac:dyDescent="0.25">
      <c r="A979">
        <v>331826</v>
      </c>
      <c r="B979" t="s">
        <v>213</v>
      </c>
      <c r="H979" t="s">
        <v>148</v>
      </c>
      <c r="AB979" t="s">
        <v>148</v>
      </c>
      <c r="AG979" t="s">
        <v>148</v>
      </c>
      <c r="AL979" t="s">
        <v>148</v>
      </c>
      <c r="AM979" t="s">
        <v>148</v>
      </c>
      <c r="AO979" t="s">
        <v>147</v>
      </c>
      <c r="AP979" t="s">
        <v>147</v>
      </c>
      <c r="AQ979" t="s">
        <v>147</v>
      </c>
      <c r="AR979" t="s">
        <v>147</v>
      </c>
      <c r="AT979" t="s">
        <v>147</v>
      </c>
      <c r="AU979" t="s">
        <v>145</v>
      </c>
      <c r="AV979" t="s">
        <v>145</v>
      </c>
      <c r="AW979" t="s">
        <v>145</v>
      </c>
      <c r="AX979" t="s">
        <v>145</v>
      </c>
      <c r="AY979" t="s">
        <v>145</v>
      </c>
      <c r="AZ979" t="s">
        <v>145</v>
      </c>
      <c r="BB979">
        <v>0</v>
      </c>
    </row>
    <row r="980" spans="1:54" x14ac:dyDescent="0.25">
      <c r="A980">
        <v>332553</v>
      </c>
      <c r="B980" t="s">
        <v>213</v>
      </c>
      <c r="AB980" t="s">
        <v>148</v>
      </c>
      <c r="AG980" t="s">
        <v>148</v>
      </c>
      <c r="AI980" t="s">
        <v>148</v>
      </c>
      <c r="AO980" t="s">
        <v>147</v>
      </c>
      <c r="AP980" t="s">
        <v>147</v>
      </c>
      <c r="AQ980" t="s">
        <v>147</v>
      </c>
      <c r="AR980" t="s">
        <v>147</v>
      </c>
      <c r="AT980" t="s">
        <v>147</v>
      </c>
      <c r="AU980" t="s">
        <v>145</v>
      </c>
      <c r="AV980" t="s">
        <v>145</v>
      </c>
      <c r="AW980" t="s">
        <v>145</v>
      </c>
      <c r="AX980" t="s">
        <v>145</v>
      </c>
      <c r="AY980" t="s">
        <v>145</v>
      </c>
      <c r="AZ980" t="s">
        <v>145</v>
      </c>
      <c r="BB980">
        <v>0</v>
      </c>
    </row>
    <row r="981" spans="1:54" x14ac:dyDescent="0.25">
      <c r="A981">
        <v>333965</v>
      </c>
      <c r="B981" t="s">
        <v>213</v>
      </c>
      <c r="W981" t="s">
        <v>148</v>
      </c>
      <c r="AB981" t="s">
        <v>145</v>
      </c>
      <c r="AH981" t="s">
        <v>147</v>
      </c>
      <c r="AM981" t="s">
        <v>148</v>
      </c>
      <c r="AP981" t="s">
        <v>147</v>
      </c>
      <c r="AQ981" t="s">
        <v>147</v>
      </c>
      <c r="AR981" t="s">
        <v>147</v>
      </c>
      <c r="AT981" t="s">
        <v>147</v>
      </c>
      <c r="AU981" t="s">
        <v>145</v>
      </c>
      <c r="AV981" t="s">
        <v>145</v>
      </c>
      <c r="AW981" t="s">
        <v>145</v>
      </c>
      <c r="AX981" t="s">
        <v>145</v>
      </c>
      <c r="AY981" t="s">
        <v>145</v>
      </c>
      <c r="AZ981" t="s">
        <v>145</v>
      </c>
      <c r="BB981">
        <v>0</v>
      </c>
    </row>
    <row r="982" spans="1:54" x14ac:dyDescent="0.25">
      <c r="A982">
        <v>322546</v>
      </c>
      <c r="B982" t="s">
        <v>213</v>
      </c>
      <c r="P982" t="s">
        <v>147</v>
      </c>
      <c r="AK982" t="s">
        <v>148</v>
      </c>
      <c r="AL982" t="s">
        <v>148</v>
      </c>
      <c r="AO982" t="s">
        <v>145</v>
      </c>
      <c r="AP982" t="s">
        <v>145</v>
      </c>
      <c r="AQ982" t="s">
        <v>145</v>
      </c>
      <c r="AR982" t="s">
        <v>145</v>
      </c>
      <c r="AS982" t="s">
        <v>145</v>
      </c>
      <c r="AT982" t="s">
        <v>145</v>
      </c>
      <c r="AU982" t="s">
        <v>145</v>
      </c>
      <c r="AV982" t="s">
        <v>145</v>
      </c>
      <c r="AW982" t="s">
        <v>145</v>
      </c>
      <c r="AX982" t="s">
        <v>145</v>
      </c>
      <c r="AY982" t="s">
        <v>145</v>
      </c>
      <c r="AZ982" t="s">
        <v>145</v>
      </c>
      <c r="BB982">
        <v>0</v>
      </c>
    </row>
    <row r="983" spans="1:54" x14ac:dyDescent="0.25">
      <c r="A983">
        <v>333332</v>
      </c>
      <c r="B983" t="s">
        <v>213</v>
      </c>
      <c r="O983" t="s">
        <v>148</v>
      </c>
      <c r="P983" t="s">
        <v>148</v>
      </c>
      <c r="AO983" t="s">
        <v>147</v>
      </c>
      <c r="AP983" t="s">
        <v>148</v>
      </c>
      <c r="AQ983" t="s">
        <v>147</v>
      </c>
      <c r="AR983" t="s">
        <v>147</v>
      </c>
      <c r="AU983" t="s">
        <v>145</v>
      </c>
      <c r="AV983" t="s">
        <v>145</v>
      </c>
      <c r="AW983" t="s">
        <v>145</v>
      </c>
      <c r="AX983" t="s">
        <v>145</v>
      </c>
      <c r="AY983" t="s">
        <v>145</v>
      </c>
      <c r="AZ983" t="s">
        <v>145</v>
      </c>
      <c r="BB983">
        <v>0</v>
      </c>
    </row>
    <row r="984" spans="1:54" x14ac:dyDescent="0.25">
      <c r="A984">
        <v>319868</v>
      </c>
      <c r="B984" t="s">
        <v>213</v>
      </c>
      <c r="P984" t="s">
        <v>148</v>
      </c>
      <c r="AP984" t="s">
        <v>148</v>
      </c>
      <c r="AS984" t="s">
        <v>148</v>
      </c>
      <c r="AT984" t="s">
        <v>148</v>
      </c>
      <c r="AU984" t="s">
        <v>145</v>
      </c>
      <c r="AW984" t="s">
        <v>145</v>
      </c>
      <c r="AX984" t="s">
        <v>145</v>
      </c>
      <c r="AY984" t="s">
        <v>147</v>
      </c>
      <c r="AZ984" t="s">
        <v>145</v>
      </c>
      <c r="BB984">
        <v>0</v>
      </c>
    </row>
    <row r="985" spans="1:54" x14ac:dyDescent="0.25">
      <c r="A985">
        <v>328334</v>
      </c>
      <c r="B985" t="s">
        <v>213</v>
      </c>
      <c r="P985" t="s">
        <v>148</v>
      </c>
      <c r="AP985" t="s">
        <v>147</v>
      </c>
      <c r="AQ985" t="s">
        <v>147</v>
      </c>
      <c r="AR985" t="s">
        <v>147</v>
      </c>
      <c r="AV985" t="s">
        <v>145</v>
      </c>
      <c r="AW985" t="s">
        <v>145</v>
      </c>
      <c r="AY985" t="s">
        <v>148</v>
      </c>
      <c r="AZ985" t="s">
        <v>145</v>
      </c>
      <c r="BB985">
        <v>0</v>
      </c>
    </row>
    <row r="986" spans="1:54" x14ac:dyDescent="0.25">
      <c r="A986">
        <v>330559</v>
      </c>
      <c r="B986" t="s">
        <v>213</v>
      </c>
      <c r="P986" t="s">
        <v>148</v>
      </c>
      <c r="AM986" t="s">
        <v>148</v>
      </c>
      <c r="AQ986" t="s">
        <v>148</v>
      </c>
      <c r="AT986" t="s">
        <v>148</v>
      </c>
      <c r="AU986" t="s">
        <v>147</v>
      </c>
      <c r="AV986" t="s">
        <v>147</v>
      </c>
      <c r="AW986" t="s">
        <v>145</v>
      </c>
      <c r="AX986" t="s">
        <v>145</v>
      </c>
      <c r="AY986" t="s">
        <v>147</v>
      </c>
      <c r="AZ986" t="s">
        <v>145</v>
      </c>
      <c r="BB986">
        <v>0</v>
      </c>
    </row>
    <row r="987" spans="1:54" x14ac:dyDescent="0.25">
      <c r="A987">
        <v>332068</v>
      </c>
      <c r="B987" t="s">
        <v>213</v>
      </c>
      <c r="P987" t="s">
        <v>148</v>
      </c>
      <c r="AG987" t="s">
        <v>148</v>
      </c>
      <c r="AL987" t="s">
        <v>148</v>
      </c>
      <c r="AO987" t="s">
        <v>145</v>
      </c>
      <c r="AP987" t="s">
        <v>145</v>
      </c>
      <c r="AQ987" t="s">
        <v>145</v>
      </c>
      <c r="AR987" t="s">
        <v>145</v>
      </c>
      <c r="AT987" t="s">
        <v>147</v>
      </c>
      <c r="AU987" t="s">
        <v>145</v>
      </c>
      <c r="AV987" t="s">
        <v>145</v>
      </c>
      <c r="AW987" t="s">
        <v>145</v>
      </c>
      <c r="AY987" t="s">
        <v>147</v>
      </c>
      <c r="AZ987" t="s">
        <v>145</v>
      </c>
      <c r="BB987">
        <v>0</v>
      </c>
    </row>
    <row r="988" spans="1:54" x14ac:dyDescent="0.25">
      <c r="A988">
        <v>312452</v>
      </c>
      <c r="B988" t="s">
        <v>213</v>
      </c>
      <c r="P988" t="s">
        <v>148</v>
      </c>
      <c r="W988" t="s">
        <v>148</v>
      </c>
      <c r="X988" t="s">
        <v>148</v>
      </c>
      <c r="AP988" t="s">
        <v>147</v>
      </c>
      <c r="AQ988" t="s">
        <v>147</v>
      </c>
      <c r="AU988" t="s">
        <v>145</v>
      </c>
      <c r="AV988" t="s">
        <v>145</v>
      </c>
      <c r="AW988" t="s">
        <v>145</v>
      </c>
      <c r="AX988" t="s">
        <v>145</v>
      </c>
      <c r="AY988" t="s">
        <v>145</v>
      </c>
      <c r="AZ988" t="s">
        <v>145</v>
      </c>
      <c r="BB988">
        <v>0</v>
      </c>
    </row>
    <row r="989" spans="1:54" x14ac:dyDescent="0.25">
      <c r="A989">
        <v>318796</v>
      </c>
      <c r="B989" t="s">
        <v>213</v>
      </c>
      <c r="K989" t="s">
        <v>148</v>
      </c>
      <c r="P989" t="s">
        <v>148</v>
      </c>
      <c r="AC989" t="s">
        <v>148</v>
      </c>
      <c r="AO989" t="s">
        <v>148</v>
      </c>
      <c r="AS989" t="s">
        <v>147</v>
      </c>
      <c r="AT989" t="s">
        <v>147</v>
      </c>
      <c r="AU989" t="s">
        <v>145</v>
      </c>
      <c r="AV989" t="s">
        <v>145</v>
      </c>
      <c r="AW989" t="s">
        <v>145</v>
      </c>
      <c r="AX989" t="s">
        <v>145</v>
      </c>
      <c r="AY989" t="s">
        <v>145</v>
      </c>
      <c r="AZ989" t="s">
        <v>145</v>
      </c>
      <c r="BB989">
        <v>0</v>
      </c>
    </row>
    <row r="990" spans="1:54" x14ac:dyDescent="0.25">
      <c r="A990">
        <v>323722</v>
      </c>
      <c r="B990" t="s">
        <v>213</v>
      </c>
      <c r="P990" t="s">
        <v>148</v>
      </c>
      <c r="W990" t="s">
        <v>148</v>
      </c>
      <c r="AA990" t="s">
        <v>147</v>
      </c>
      <c r="AH990" t="s">
        <v>147</v>
      </c>
      <c r="AI990" t="s">
        <v>147</v>
      </c>
      <c r="AJ990" t="s">
        <v>147</v>
      </c>
      <c r="AP990" t="s">
        <v>145</v>
      </c>
      <c r="AQ990" t="s">
        <v>145</v>
      </c>
      <c r="AS990" t="s">
        <v>147</v>
      </c>
      <c r="AT990" t="s">
        <v>147</v>
      </c>
      <c r="AU990" t="s">
        <v>145</v>
      </c>
      <c r="AV990" t="s">
        <v>145</v>
      </c>
      <c r="AW990" t="s">
        <v>145</v>
      </c>
      <c r="AX990" t="s">
        <v>145</v>
      </c>
      <c r="AY990" t="s">
        <v>145</v>
      </c>
      <c r="AZ990" t="s">
        <v>145</v>
      </c>
      <c r="BB990">
        <v>0</v>
      </c>
    </row>
    <row r="991" spans="1:54" x14ac:dyDescent="0.25">
      <c r="A991">
        <v>323912</v>
      </c>
      <c r="B991" t="s">
        <v>213</v>
      </c>
      <c r="P991" t="s">
        <v>148</v>
      </c>
      <c r="AG991" t="s">
        <v>147</v>
      </c>
      <c r="AI991" t="s">
        <v>148</v>
      </c>
      <c r="AL991" t="s">
        <v>148</v>
      </c>
      <c r="AO991" t="s">
        <v>147</v>
      </c>
      <c r="AP991" t="s">
        <v>147</v>
      </c>
      <c r="AQ991" t="s">
        <v>147</v>
      </c>
      <c r="AR991" t="s">
        <v>147</v>
      </c>
      <c r="AT991" t="s">
        <v>145</v>
      </c>
      <c r="AU991" t="s">
        <v>145</v>
      </c>
      <c r="AV991" t="s">
        <v>145</v>
      </c>
      <c r="AW991" t="s">
        <v>145</v>
      </c>
      <c r="AX991" t="s">
        <v>145</v>
      </c>
      <c r="AY991" t="s">
        <v>145</v>
      </c>
      <c r="AZ991" t="s">
        <v>145</v>
      </c>
      <c r="BB991">
        <v>0</v>
      </c>
    </row>
    <row r="992" spans="1:54" x14ac:dyDescent="0.25">
      <c r="A992">
        <v>324199</v>
      </c>
      <c r="B992" t="s">
        <v>213</v>
      </c>
      <c r="P992" t="s">
        <v>148</v>
      </c>
      <c r="AG992" t="s">
        <v>148</v>
      </c>
      <c r="AJ992" t="s">
        <v>148</v>
      </c>
      <c r="AO992" t="s">
        <v>147</v>
      </c>
      <c r="AP992" t="s">
        <v>145</v>
      </c>
      <c r="AQ992" t="s">
        <v>145</v>
      </c>
      <c r="AR992" t="s">
        <v>147</v>
      </c>
      <c r="AS992" t="s">
        <v>145</v>
      </c>
      <c r="AU992" t="s">
        <v>145</v>
      </c>
      <c r="AV992" t="s">
        <v>145</v>
      </c>
      <c r="AW992" t="s">
        <v>145</v>
      </c>
      <c r="AX992" t="s">
        <v>145</v>
      </c>
      <c r="AY992" t="s">
        <v>145</v>
      </c>
      <c r="AZ992" t="s">
        <v>145</v>
      </c>
      <c r="BB992">
        <v>0</v>
      </c>
    </row>
    <row r="993" spans="1:54" x14ac:dyDescent="0.25">
      <c r="A993">
        <v>324323</v>
      </c>
      <c r="B993" t="s">
        <v>213</v>
      </c>
      <c r="P993" t="s">
        <v>148</v>
      </c>
      <c r="AC993" t="s">
        <v>148</v>
      </c>
      <c r="AG993" t="s">
        <v>148</v>
      </c>
      <c r="AO993" t="s">
        <v>147</v>
      </c>
      <c r="AQ993" t="s">
        <v>145</v>
      </c>
      <c r="AU993" t="s">
        <v>145</v>
      </c>
      <c r="AV993" t="s">
        <v>145</v>
      </c>
      <c r="AW993" t="s">
        <v>145</v>
      </c>
      <c r="AX993" t="s">
        <v>145</v>
      </c>
      <c r="AY993" t="s">
        <v>145</v>
      </c>
      <c r="AZ993" t="s">
        <v>145</v>
      </c>
      <c r="BB993">
        <v>0</v>
      </c>
    </row>
    <row r="994" spans="1:54" x14ac:dyDescent="0.25">
      <c r="A994">
        <v>324593</v>
      </c>
      <c r="B994" t="s">
        <v>213</v>
      </c>
      <c r="P994" t="s">
        <v>148</v>
      </c>
      <c r="AG994" t="s">
        <v>147</v>
      </c>
      <c r="AH994" t="s">
        <v>147</v>
      </c>
      <c r="AM994" t="s">
        <v>148</v>
      </c>
      <c r="AO994" t="s">
        <v>145</v>
      </c>
      <c r="AP994" t="s">
        <v>145</v>
      </c>
      <c r="AQ994" t="s">
        <v>145</v>
      </c>
      <c r="AR994" t="s">
        <v>145</v>
      </c>
      <c r="AS994" t="s">
        <v>145</v>
      </c>
      <c r="AT994" t="s">
        <v>145</v>
      </c>
      <c r="AU994" t="s">
        <v>145</v>
      </c>
      <c r="AV994" t="s">
        <v>145</v>
      </c>
      <c r="AW994" t="s">
        <v>145</v>
      </c>
      <c r="AX994" t="s">
        <v>145</v>
      </c>
      <c r="AY994" t="s">
        <v>145</v>
      </c>
      <c r="AZ994" t="s">
        <v>145</v>
      </c>
      <c r="BB994">
        <v>0</v>
      </c>
    </row>
    <row r="995" spans="1:54" x14ac:dyDescent="0.25">
      <c r="A995">
        <v>324756</v>
      </c>
      <c r="B995" t="s">
        <v>213</v>
      </c>
      <c r="P995" t="s">
        <v>148</v>
      </c>
      <c r="AH995" t="s">
        <v>145</v>
      </c>
      <c r="AJ995" t="s">
        <v>148</v>
      </c>
      <c r="AK995" t="s">
        <v>148</v>
      </c>
      <c r="AP995" t="s">
        <v>145</v>
      </c>
      <c r="AQ995" t="s">
        <v>147</v>
      </c>
      <c r="AR995" t="s">
        <v>147</v>
      </c>
      <c r="AU995" t="s">
        <v>145</v>
      </c>
      <c r="AV995" t="s">
        <v>145</v>
      </c>
      <c r="AW995" t="s">
        <v>145</v>
      </c>
      <c r="AX995" t="s">
        <v>145</v>
      </c>
      <c r="AY995" t="s">
        <v>145</v>
      </c>
      <c r="AZ995" t="s">
        <v>145</v>
      </c>
      <c r="BB995">
        <v>0</v>
      </c>
    </row>
    <row r="996" spans="1:54" x14ac:dyDescent="0.25">
      <c r="A996">
        <v>324854</v>
      </c>
      <c r="B996" t="s">
        <v>213</v>
      </c>
      <c r="P996" t="s">
        <v>148</v>
      </c>
      <c r="AM996" t="s">
        <v>148</v>
      </c>
      <c r="AP996" t="s">
        <v>147</v>
      </c>
      <c r="AQ996" t="s">
        <v>145</v>
      </c>
      <c r="AR996" t="s">
        <v>147</v>
      </c>
      <c r="AU996" t="s">
        <v>145</v>
      </c>
      <c r="AV996" t="s">
        <v>145</v>
      </c>
      <c r="AW996" t="s">
        <v>145</v>
      </c>
      <c r="AX996" t="s">
        <v>145</v>
      </c>
      <c r="AY996" t="s">
        <v>145</v>
      </c>
      <c r="AZ996" t="s">
        <v>145</v>
      </c>
      <c r="BB996">
        <v>0</v>
      </c>
    </row>
    <row r="997" spans="1:54" x14ac:dyDescent="0.25">
      <c r="A997">
        <v>326434</v>
      </c>
      <c r="B997" t="s">
        <v>213</v>
      </c>
      <c r="P997" t="s">
        <v>148</v>
      </c>
      <c r="AL997" t="s">
        <v>148</v>
      </c>
      <c r="AQ997" t="s">
        <v>147</v>
      </c>
      <c r="AR997" t="s">
        <v>147</v>
      </c>
      <c r="AT997" t="s">
        <v>147</v>
      </c>
      <c r="AU997" t="s">
        <v>145</v>
      </c>
      <c r="AV997" t="s">
        <v>145</v>
      </c>
      <c r="AW997" t="s">
        <v>145</v>
      </c>
      <c r="AX997" t="s">
        <v>145</v>
      </c>
      <c r="AY997" t="s">
        <v>145</v>
      </c>
      <c r="AZ997" t="s">
        <v>145</v>
      </c>
      <c r="BB997">
        <v>0</v>
      </c>
    </row>
    <row r="998" spans="1:54" x14ac:dyDescent="0.25">
      <c r="A998">
        <v>326652</v>
      </c>
      <c r="B998" t="s">
        <v>213</v>
      </c>
      <c r="P998" t="s">
        <v>148</v>
      </c>
      <c r="W998" t="s">
        <v>148</v>
      </c>
      <c r="AD998" t="s">
        <v>148</v>
      </c>
      <c r="AE998" t="s">
        <v>148</v>
      </c>
      <c r="AI998" t="s">
        <v>148</v>
      </c>
      <c r="AM998" t="s">
        <v>148</v>
      </c>
      <c r="AO998" t="s">
        <v>145</v>
      </c>
      <c r="AP998" t="s">
        <v>145</v>
      </c>
      <c r="AQ998" t="s">
        <v>145</v>
      </c>
      <c r="AR998" t="s">
        <v>145</v>
      </c>
      <c r="AS998" t="s">
        <v>145</v>
      </c>
      <c r="AT998" t="s">
        <v>145</v>
      </c>
      <c r="AU998" t="s">
        <v>145</v>
      </c>
      <c r="AV998" t="s">
        <v>145</v>
      </c>
      <c r="AW998" t="s">
        <v>145</v>
      </c>
      <c r="AX998" t="s">
        <v>145</v>
      </c>
      <c r="AY998" t="s">
        <v>145</v>
      </c>
      <c r="AZ998" t="s">
        <v>145</v>
      </c>
      <c r="BB998">
        <v>0</v>
      </c>
    </row>
    <row r="999" spans="1:54" x14ac:dyDescent="0.25">
      <c r="A999">
        <v>326929</v>
      </c>
      <c r="B999" t="s">
        <v>213</v>
      </c>
      <c r="P999" t="s">
        <v>148</v>
      </c>
      <c r="Z999" t="s">
        <v>148</v>
      </c>
      <c r="AG999" t="s">
        <v>148</v>
      </c>
      <c r="AK999" t="s">
        <v>148</v>
      </c>
      <c r="AL999" t="s">
        <v>148</v>
      </c>
      <c r="AQ999" t="s">
        <v>147</v>
      </c>
      <c r="AR999" t="s">
        <v>147</v>
      </c>
      <c r="AS999" t="s">
        <v>147</v>
      </c>
      <c r="AT999" t="s">
        <v>147</v>
      </c>
      <c r="AU999" t="s">
        <v>145</v>
      </c>
      <c r="AV999" t="s">
        <v>145</v>
      </c>
      <c r="AW999" t="s">
        <v>145</v>
      </c>
      <c r="AX999" t="s">
        <v>145</v>
      </c>
      <c r="AY999" t="s">
        <v>145</v>
      </c>
      <c r="AZ999" t="s">
        <v>145</v>
      </c>
      <c r="BB999">
        <v>0</v>
      </c>
    </row>
    <row r="1000" spans="1:54" x14ac:dyDescent="0.25">
      <c r="A1000">
        <v>327841</v>
      </c>
      <c r="B1000" t="s">
        <v>213</v>
      </c>
      <c r="P1000" t="s">
        <v>148</v>
      </c>
      <c r="W1000" t="s">
        <v>148</v>
      </c>
      <c r="AO1000" t="s">
        <v>147</v>
      </c>
      <c r="AP1000" t="s">
        <v>147</v>
      </c>
      <c r="AU1000" t="s">
        <v>145</v>
      </c>
      <c r="AV1000" t="s">
        <v>145</v>
      </c>
      <c r="AW1000" t="s">
        <v>145</v>
      </c>
      <c r="AX1000" t="s">
        <v>145</v>
      </c>
      <c r="AY1000" t="s">
        <v>145</v>
      </c>
      <c r="AZ1000" t="s">
        <v>145</v>
      </c>
      <c r="BB1000">
        <v>0</v>
      </c>
    </row>
    <row r="1001" spans="1:54" x14ac:dyDescent="0.25">
      <c r="A1001">
        <v>327876</v>
      </c>
      <c r="B1001" t="s">
        <v>213</v>
      </c>
      <c r="P1001" t="s">
        <v>148</v>
      </c>
      <c r="AG1001" t="s">
        <v>148</v>
      </c>
      <c r="AJ1001" t="s">
        <v>148</v>
      </c>
      <c r="AM1001" t="s">
        <v>148</v>
      </c>
      <c r="AO1001" t="s">
        <v>147</v>
      </c>
      <c r="AP1001" t="s">
        <v>145</v>
      </c>
      <c r="AQ1001" t="s">
        <v>145</v>
      </c>
      <c r="AR1001" t="s">
        <v>147</v>
      </c>
      <c r="AT1001" t="s">
        <v>147</v>
      </c>
      <c r="AU1001" t="s">
        <v>145</v>
      </c>
      <c r="AV1001" t="s">
        <v>145</v>
      </c>
      <c r="AW1001" t="s">
        <v>145</v>
      </c>
      <c r="AX1001" t="s">
        <v>145</v>
      </c>
      <c r="AY1001" t="s">
        <v>145</v>
      </c>
      <c r="AZ1001" t="s">
        <v>145</v>
      </c>
      <c r="BB1001">
        <v>0</v>
      </c>
    </row>
    <row r="1002" spans="1:54" x14ac:dyDescent="0.25">
      <c r="A1002">
        <v>328184</v>
      </c>
      <c r="B1002" t="s">
        <v>213</v>
      </c>
      <c r="P1002" t="s">
        <v>148</v>
      </c>
      <c r="AH1002" t="s">
        <v>147</v>
      </c>
      <c r="AK1002" t="s">
        <v>148</v>
      </c>
      <c r="AP1002" t="s">
        <v>145</v>
      </c>
      <c r="AQ1002" t="s">
        <v>145</v>
      </c>
      <c r="AR1002" t="s">
        <v>147</v>
      </c>
      <c r="AT1002" t="s">
        <v>145</v>
      </c>
      <c r="AU1002" t="s">
        <v>145</v>
      </c>
      <c r="AV1002" t="s">
        <v>145</v>
      </c>
      <c r="AW1002" t="s">
        <v>145</v>
      </c>
      <c r="AX1002" t="s">
        <v>145</v>
      </c>
      <c r="AY1002" t="s">
        <v>145</v>
      </c>
      <c r="AZ1002" t="s">
        <v>145</v>
      </c>
      <c r="BB1002">
        <v>0</v>
      </c>
    </row>
    <row r="1003" spans="1:54" x14ac:dyDescent="0.25">
      <c r="A1003">
        <v>328446</v>
      </c>
      <c r="B1003" t="s">
        <v>213</v>
      </c>
      <c r="P1003" t="s">
        <v>148</v>
      </c>
      <c r="AG1003" t="s">
        <v>148</v>
      </c>
      <c r="AM1003" t="s">
        <v>148</v>
      </c>
      <c r="AP1003" t="s">
        <v>145</v>
      </c>
      <c r="AQ1003" t="s">
        <v>145</v>
      </c>
      <c r="AR1003" t="s">
        <v>145</v>
      </c>
      <c r="AT1003" t="s">
        <v>147</v>
      </c>
      <c r="AU1003" t="s">
        <v>145</v>
      </c>
      <c r="AV1003" t="s">
        <v>145</v>
      </c>
      <c r="AW1003" t="s">
        <v>145</v>
      </c>
      <c r="AX1003" t="s">
        <v>145</v>
      </c>
      <c r="AY1003" t="s">
        <v>145</v>
      </c>
      <c r="AZ1003" t="s">
        <v>145</v>
      </c>
      <c r="BB1003">
        <v>0</v>
      </c>
    </row>
    <row r="1004" spans="1:54" x14ac:dyDescent="0.25">
      <c r="A1004">
        <v>329034</v>
      </c>
      <c r="B1004" t="s">
        <v>213</v>
      </c>
      <c r="P1004" t="s">
        <v>148</v>
      </c>
      <c r="AO1004" t="s">
        <v>147</v>
      </c>
      <c r="AP1004" t="s">
        <v>147</v>
      </c>
      <c r="AQ1004" t="s">
        <v>147</v>
      </c>
      <c r="AR1004" t="s">
        <v>147</v>
      </c>
      <c r="AT1004" t="s">
        <v>147</v>
      </c>
      <c r="AU1004" t="s">
        <v>145</v>
      </c>
      <c r="AV1004" t="s">
        <v>145</v>
      </c>
      <c r="AW1004" t="s">
        <v>145</v>
      </c>
      <c r="AX1004" t="s">
        <v>145</v>
      </c>
      <c r="AY1004" t="s">
        <v>145</v>
      </c>
      <c r="AZ1004" t="s">
        <v>145</v>
      </c>
      <c r="BB1004">
        <v>0</v>
      </c>
    </row>
    <row r="1005" spans="1:54" x14ac:dyDescent="0.25">
      <c r="A1005">
        <v>329100</v>
      </c>
      <c r="B1005" t="s">
        <v>213</v>
      </c>
      <c r="P1005" t="s">
        <v>148</v>
      </c>
      <c r="W1005" t="s">
        <v>145</v>
      </c>
      <c r="AG1005" t="s">
        <v>147</v>
      </c>
      <c r="AP1005" t="s">
        <v>147</v>
      </c>
      <c r="AT1005" t="s">
        <v>147</v>
      </c>
      <c r="AU1005" t="s">
        <v>145</v>
      </c>
      <c r="AV1005" t="s">
        <v>145</v>
      </c>
      <c r="AW1005" t="s">
        <v>145</v>
      </c>
      <c r="AX1005" t="s">
        <v>145</v>
      </c>
      <c r="AY1005" t="s">
        <v>145</v>
      </c>
      <c r="AZ1005" t="s">
        <v>145</v>
      </c>
      <c r="BB1005">
        <v>0</v>
      </c>
    </row>
    <row r="1006" spans="1:54" x14ac:dyDescent="0.25">
      <c r="A1006">
        <v>329189</v>
      </c>
      <c r="B1006" t="s">
        <v>213</v>
      </c>
      <c r="P1006" t="s">
        <v>148</v>
      </c>
      <c r="AC1006" t="s">
        <v>148</v>
      </c>
      <c r="AG1006" t="s">
        <v>148</v>
      </c>
      <c r="AL1006" t="s">
        <v>148</v>
      </c>
      <c r="AO1006" t="s">
        <v>145</v>
      </c>
      <c r="AP1006" t="s">
        <v>145</v>
      </c>
      <c r="AQ1006" t="s">
        <v>145</v>
      </c>
      <c r="AR1006" t="s">
        <v>145</v>
      </c>
      <c r="AS1006" t="s">
        <v>145</v>
      </c>
      <c r="AT1006" t="s">
        <v>145</v>
      </c>
      <c r="AU1006" t="s">
        <v>145</v>
      </c>
      <c r="AV1006" t="s">
        <v>145</v>
      </c>
      <c r="AW1006" t="s">
        <v>145</v>
      </c>
      <c r="AX1006" t="s">
        <v>145</v>
      </c>
      <c r="AY1006" t="s">
        <v>145</v>
      </c>
      <c r="AZ1006" t="s">
        <v>145</v>
      </c>
      <c r="BB1006">
        <v>0</v>
      </c>
    </row>
    <row r="1007" spans="1:54" x14ac:dyDescent="0.25">
      <c r="A1007">
        <v>329668</v>
      </c>
      <c r="B1007" t="s">
        <v>213</v>
      </c>
      <c r="P1007" t="s">
        <v>148</v>
      </c>
      <c r="W1007" t="s">
        <v>148</v>
      </c>
      <c r="AL1007" t="s">
        <v>148</v>
      </c>
      <c r="AM1007" t="s">
        <v>148</v>
      </c>
      <c r="AP1007" t="s">
        <v>147</v>
      </c>
      <c r="AQ1007" t="s">
        <v>147</v>
      </c>
      <c r="AU1007" t="s">
        <v>145</v>
      </c>
      <c r="AV1007" t="s">
        <v>145</v>
      </c>
      <c r="AW1007" t="s">
        <v>145</v>
      </c>
      <c r="AX1007" t="s">
        <v>145</v>
      </c>
      <c r="AY1007" t="s">
        <v>145</v>
      </c>
      <c r="AZ1007" t="s">
        <v>145</v>
      </c>
      <c r="BB1007">
        <v>0</v>
      </c>
    </row>
    <row r="1008" spans="1:54" x14ac:dyDescent="0.25">
      <c r="A1008">
        <v>329916</v>
      </c>
      <c r="B1008" t="s">
        <v>213</v>
      </c>
      <c r="P1008" t="s">
        <v>148</v>
      </c>
      <c r="AG1008" t="s">
        <v>147</v>
      </c>
      <c r="AO1008" t="s">
        <v>147</v>
      </c>
      <c r="AQ1008" t="s">
        <v>147</v>
      </c>
      <c r="AU1008" t="s">
        <v>145</v>
      </c>
      <c r="AV1008" t="s">
        <v>145</v>
      </c>
      <c r="AW1008" t="s">
        <v>145</v>
      </c>
      <c r="AX1008" t="s">
        <v>145</v>
      </c>
      <c r="AY1008" t="s">
        <v>145</v>
      </c>
      <c r="AZ1008" t="s">
        <v>145</v>
      </c>
      <c r="BB1008">
        <v>0</v>
      </c>
    </row>
    <row r="1009" spans="1:54" x14ac:dyDescent="0.25">
      <c r="A1009">
        <v>330026</v>
      </c>
      <c r="B1009" t="s">
        <v>213</v>
      </c>
      <c r="P1009" t="s">
        <v>148</v>
      </c>
      <c r="AC1009" t="s">
        <v>148</v>
      </c>
      <c r="AG1009" t="s">
        <v>148</v>
      </c>
      <c r="AM1009" t="s">
        <v>148</v>
      </c>
      <c r="AO1009" t="s">
        <v>147</v>
      </c>
      <c r="AP1009" t="s">
        <v>147</v>
      </c>
      <c r="AQ1009" t="s">
        <v>147</v>
      </c>
      <c r="AR1009" t="s">
        <v>147</v>
      </c>
      <c r="AT1009" t="s">
        <v>147</v>
      </c>
      <c r="AU1009" t="s">
        <v>145</v>
      </c>
      <c r="AV1009" t="s">
        <v>145</v>
      </c>
      <c r="AW1009" t="s">
        <v>145</v>
      </c>
      <c r="AX1009" t="s">
        <v>145</v>
      </c>
      <c r="AY1009" t="s">
        <v>145</v>
      </c>
      <c r="AZ1009" t="s">
        <v>145</v>
      </c>
      <c r="BB1009">
        <v>0</v>
      </c>
    </row>
    <row r="1010" spans="1:54" x14ac:dyDescent="0.25">
      <c r="A1010">
        <v>330077</v>
      </c>
      <c r="B1010" t="s">
        <v>213</v>
      </c>
      <c r="P1010" t="s">
        <v>148</v>
      </c>
      <c r="AC1010" t="s">
        <v>148</v>
      </c>
      <c r="AG1010" t="s">
        <v>148</v>
      </c>
      <c r="AM1010" t="s">
        <v>148</v>
      </c>
      <c r="AP1010" t="s">
        <v>147</v>
      </c>
      <c r="AQ1010" t="s">
        <v>147</v>
      </c>
      <c r="AT1010" t="s">
        <v>147</v>
      </c>
      <c r="AU1010" t="s">
        <v>145</v>
      </c>
      <c r="AV1010" t="s">
        <v>145</v>
      </c>
      <c r="AW1010" t="s">
        <v>145</v>
      </c>
      <c r="AX1010" t="s">
        <v>145</v>
      </c>
      <c r="AY1010" t="s">
        <v>145</v>
      </c>
      <c r="AZ1010" t="s">
        <v>145</v>
      </c>
      <c r="BB1010">
        <v>0</v>
      </c>
    </row>
    <row r="1011" spans="1:54" x14ac:dyDescent="0.25">
      <c r="A1011">
        <v>330830</v>
      </c>
      <c r="B1011" t="s">
        <v>213</v>
      </c>
      <c r="P1011" t="s">
        <v>148</v>
      </c>
      <c r="AG1011" t="s">
        <v>148</v>
      </c>
      <c r="AI1011" t="s">
        <v>148</v>
      </c>
      <c r="AK1011" t="s">
        <v>148</v>
      </c>
      <c r="AO1011" t="s">
        <v>145</v>
      </c>
      <c r="AP1011" t="s">
        <v>145</v>
      </c>
      <c r="AQ1011" t="s">
        <v>145</v>
      </c>
      <c r="AR1011" t="s">
        <v>145</v>
      </c>
      <c r="AS1011" t="s">
        <v>145</v>
      </c>
      <c r="AT1011" t="s">
        <v>145</v>
      </c>
      <c r="AU1011" t="s">
        <v>145</v>
      </c>
      <c r="AV1011" t="s">
        <v>145</v>
      </c>
      <c r="AW1011" t="s">
        <v>145</v>
      </c>
      <c r="AX1011" t="s">
        <v>145</v>
      </c>
      <c r="AY1011" t="s">
        <v>145</v>
      </c>
      <c r="AZ1011" t="s">
        <v>145</v>
      </c>
      <c r="BB1011">
        <v>0</v>
      </c>
    </row>
    <row r="1012" spans="1:54" x14ac:dyDescent="0.25">
      <c r="A1012">
        <v>330999</v>
      </c>
      <c r="B1012" t="s">
        <v>213</v>
      </c>
      <c r="P1012" t="s">
        <v>148</v>
      </c>
      <c r="AG1012" t="s">
        <v>148</v>
      </c>
      <c r="AL1012" t="s">
        <v>148</v>
      </c>
      <c r="AP1012" t="s">
        <v>147</v>
      </c>
      <c r="AQ1012" t="s">
        <v>147</v>
      </c>
      <c r="AR1012" t="s">
        <v>147</v>
      </c>
      <c r="AT1012" t="s">
        <v>147</v>
      </c>
      <c r="AU1012" t="s">
        <v>145</v>
      </c>
      <c r="AV1012" t="s">
        <v>145</v>
      </c>
      <c r="AW1012" t="s">
        <v>145</v>
      </c>
      <c r="AX1012" t="s">
        <v>145</v>
      </c>
      <c r="AY1012" t="s">
        <v>145</v>
      </c>
      <c r="AZ1012" t="s">
        <v>145</v>
      </c>
      <c r="BB1012">
        <v>0</v>
      </c>
    </row>
    <row r="1013" spans="1:54" x14ac:dyDescent="0.25">
      <c r="A1013">
        <v>331053</v>
      </c>
      <c r="B1013" t="s">
        <v>213</v>
      </c>
      <c r="P1013" t="s">
        <v>148</v>
      </c>
      <c r="AP1013" t="s">
        <v>147</v>
      </c>
      <c r="AS1013" t="s">
        <v>147</v>
      </c>
      <c r="AT1013" t="s">
        <v>147</v>
      </c>
      <c r="AU1013" t="s">
        <v>145</v>
      </c>
      <c r="AV1013" t="s">
        <v>145</v>
      </c>
      <c r="AW1013" t="s">
        <v>145</v>
      </c>
      <c r="AX1013" t="s">
        <v>145</v>
      </c>
      <c r="AY1013" t="s">
        <v>145</v>
      </c>
      <c r="AZ1013" t="s">
        <v>145</v>
      </c>
      <c r="BB1013">
        <v>0</v>
      </c>
    </row>
    <row r="1014" spans="1:54" x14ac:dyDescent="0.25">
      <c r="A1014">
        <v>331664</v>
      </c>
      <c r="B1014" t="s">
        <v>213</v>
      </c>
      <c r="P1014" t="s">
        <v>148</v>
      </c>
      <c r="AF1014" t="s">
        <v>148</v>
      </c>
      <c r="AM1014" t="s">
        <v>148</v>
      </c>
      <c r="AO1014" t="s">
        <v>147</v>
      </c>
      <c r="AP1014" t="s">
        <v>145</v>
      </c>
      <c r="AQ1014" t="s">
        <v>145</v>
      </c>
      <c r="AR1014" t="s">
        <v>147</v>
      </c>
      <c r="AT1014" t="s">
        <v>147</v>
      </c>
      <c r="AU1014" t="s">
        <v>145</v>
      </c>
      <c r="AV1014" t="s">
        <v>145</v>
      </c>
      <c r="AW1014" t="s">
        <v>145</v>
      </c>
      <c r="AX1014" t="s">
        <v>145</v>
      </c>
      <c r="AY1014" t="s">
        <v>145</v>
      </c>
      <c r="AZ1014" t="s">
        <v>145</v>
      </c>
      <c r="BB1014">
        <v>0</v>
      </c>
    </row>
    <row r="1015" spans="1:54" x14ac:dyDescent="0.25">
      <c r="A1015">
        <v>331835</v>
      </c>
      <c r="B1015" t="s">
        <v>213</v>
      </c>
      <c r="P1015" t="s">
        <v>148</v>
      </c>
      <c r="W1015" t="s">
        <v>148</v>
      </c>
      <c r="AJ1015" t="s">
        <v>148</v>
      </c>
      <c r="AP1015" t="s">
        <v>145</v>
      </c>
      <c r="AQ1015" t="s">
        <v>145</v>
      </c>
      <c r="AS1015" t="s">
        <v>147</v>
      </c>
      <c r="AU1015" t="s">
        <v>145</v>
      </c>
      <c r="AV1015" t="s">
        <v>145</v>
      </c>
      <c r="AW1015" t="s">
        <v>145</v>
      </c>
      <c r="AX1015" t="s">
        <v>145</v>
      </c>
      <c r="AY1015" t="s">
        <v>145</v>
      </c>
      <c r="AZ1015" t="s">
        <v>145</v>
      </c>
      <c r="BB1015">
        <v>0</v>
      </c>
    </row>
    <row r="1016" spans="1:54" x14ac:dyDescent="0.25">
      <c r="A1016">
        <v>331902</v>
      </c>
      <c r="B1016" t="s">
        <v>213</v>
      </c>
      <c r="P1016" t="s">
        <v>148</v>
      </c>
      <c r="AJ1016" t="s">
        <v>148</v>
      </c>
      <c r="AM1016" t="s">
        <v>148</v>
      </c>
      <c r="AQ1016" t="s">
        <v>147</v>
      </c>
      <c r="AS1016" t="s">
        <v>147</v>
      </c>
      <c r="AU1016" t="s">
        <v>145</v>
      </c>
      <c r="AV1016" t="s">
        <v>145</v>
      </c>
      <c r="AW1016" t="s">
        <v>145</v>
      </c>
      <c r="AX1016" t="s">
        <v>145</v>
      </c>
      <c r="AY1016" t="s">
        <v>145</v>
      </c>
      <c r="AZ1016" t="s">
        <v>145</v>
      </c>
      <c r="BB1016">
        <v>0</v>
      </c>
    </row>
    <row r="1017" spans="1:54" x14ac:dyDescent="0.25">
      <c r="A1017">
        <v>331924</v>
      </c>
      <c r="B1017" t="s">
        <v>213</v>
      </c>
      <c r="P1017" t="s">
        <v>148</v>
      </c>
      <c r="W1017" t="s">
        <v>145</v>
      </c>
      <c r="AG1017" t="s">
        <v>148</v>
      </c>
      <c r="AM1017" t="s">
        <v>148</v>
      </c>
      <c r="AO1017" t="s">
        <v>147</v>
      </c>
      <c r="AP1017" t="s">
        <v>145</v>
      </c>
      <c r="AR1017" t="s">
        <v>147</v>
      </c>
      <c r="AS1017" t="s">
        <v>147</v>
      </c>
      <c r="AU1017" t="s">
        <v>145</v>
      </c>
      <c r="AV1017" t="s">
        <v>145</v>
      </c>
      <c r="AW1017" t="s">
        <v>145</v>
      </c>
      <c r="AX1017" t="s">
        <v>145</v>
      </c>
      <c r="AY1017" t="s">
        <v>145</v>
      </c>
      <c r="AZ1017" t="s">
        <v>145</v>
      </c>
      <c r="BB1017">
        <v>0</v>
      </c>
    </row>
    <row r="1018" spans="1:54" x14ac:dyDescent="0.25">
      <c r="A1018">
        <v>332169</v>
      </c>
      <c r="B1018" t="s">
        <v>213</v>
      </c>
      <c r="P1018" t="s">
        <v>148</v>
      </c>
      <c r="AO1018" t="s">
        <v>147</v>
      </c>
      <c r="AP1018" t="s">
        <v>147</v>
      </c>
      <c r="AQ1018" t="s">
        <v>147</v>
      </c>
      <c r="AR1018" t="s">
        <v>147</v>
      </c>
      <c r="AU1018" t="s">
        <v>145</v>
      </c>
      <c r="AV1018" t="s">
        <v>145</v>
      </c>
      <c r="AW1018" t="s">
        <v>145</v>
      </c>
      <c r="AX1018" t="s">
        <v>145</v>
      </c>
      <c r="AY1018" t="s">
        <v>145</v>
      </c>
      <c r="AZ1018" t="s">
        <v>145</v>
      </c>
      <c r="BB1018">
        <v>0</v>
      </c>
    </row>
    <row r="1019" spans="1:54" x14ac:dyDescent="0.25">
      <c r="A1019">
        <v>332212</v>
      </c>
      <c r="B1019" t="s">
        <v>213</v>
      </c>
      <c r="P1019" t="s">
        <v>148</v>
      </c>
      <c r="AC1019" t="s">
        <v>148</v>
      </c>
      <c r="AG1019" t="s">
        <v>148</v>
      </c>
      <c r="AI1019" t="s">
        <v>148</v>
      </c>
      <c r="AL1019" t="s">
        <v>148</v>
      </c>
      <c r="AM1019" t="s">
        <v>148</v>
      </c>
      <c r="AO1019" t="s">
        <v>145</v>
      </c>
      <c r="AP1019" t="s">
        <v>147</v>
      </c>
      <c r="AQ1019" t="s">
        <v>145</v>
      </c>
      <c r="AR1019" t="s">
        <v>145</v>
      </c>
      <c r="AS1019" t="s">
        <v>145</v>
      </c>
      <c r="AT1019" t="s">
        <v>147</v>
      </c>
      <c r="AU1019" t="s">
        <v>145</v>
      </c>
      <c r="AV1019" t="s">
        <v>145</v>
      </c>
      <c r="AW1019" t="s">
        <v>145</v>
      </c>
      <c r="AX1019" t="s">
        <v>145</v>
      </c>
      <c r="AY1019" t="s">
        <v>145</v>
      </c>
      <c r="AZ1019" t="s">
        <v>145</v>
      </c>
      <c r="BB1019">
        <v>0</v>
      </c>
    </row>
    <row r="1020" spans="1:54" x14ac:dyDescent="0.25">
      <c r="A1020">
        <v>332315</v>
      </c>
      <c r="B1020" t="s">
        <v>213</v>
      </c>
      <c r="P1020" t="s">
        <v>148</v>
      </c>
      <c r="Z1020" t="s">
        <v>148</v>
      </c>
      <c r="AG1020" t="s">
        <v>147</v>
      </c>
      <c r="AJ1020" t="s">
        <v>148</v>
      </c>
      <c r="AL1020" t="s">
        <v>147</v>
      </c>
      <c r="AM1020" t="s">
        <v>148</v>
      </c>
      <c r="AO1020" t="s">
        <v>147</v>
      </c>
      <c r="AP1020" t="s">
        <v>145</v>
      </c>
      <c r="AQ1020" t="s">
        <v>147</v>
      </c>
      <c r="AR1020" t="s">
        <v>147</v>
      </c>
      <c r="AT1020" t="s">
        <v>147</v>
      </c>
      <c r="AU1020" t="s">
        <v>145</v>
      </c>
      <c r="AV1020" t="s">
        <v>145</v>
      </c>
      <c r="AW1020" t="s">
        <v>145</v>
      </c>
      <c r="AX1020" t="s">
        <v>145</v>
      </c>
      <c r="AY1020" t="s">
        <v>145</v>
      </c>
      <c r="AZ1020" t="s">
        <v>145</v>
      </c>
      <c r="BB1020">
        <v>0</v>
      </c>
    </row>
    <row r="1021" spans="1:54" x14ac:dyDescent="0.25">
      <c r="A1021">
        <v>332544</v>
      </c>
      <c r="B1021" t="s">
        <v>213</v>
      </c>
      <c r="P1021" t="s">
        <v>148</v>
      </c>
      <c r="AG1021" t="s">
        <v>148</v>
      </c>
      <c r="AL1021" t="s">
        <v>148</v>
      </c>
      <c r="AP1021" t="s">
        <v>147</v>
      </c>
      <c r="AQ1021" t="s">
        <v>145</v>
      </c>
      <c r="AT1021" t="s">
        <v>147</v>
      </c>
      <c r="AU1021" t="s">
        <v>145</v>
      </c>
      <c r="AV1021" t="s">
        <v>145</v>
      </c>
      <c r="AW1021" t="s">
        <v>145</v>
      </c>
      <c r="AX1021" t="s">
        <v>145</v>
      </c>
      <c r="AY1021" t="s">
        <v>145</v>
      </c>
      <c r="AZ1021" t="s">
        <v>145</v>
      </c>
      <c r="BB1021">
        <v>0</v>
      </c>
    </row>
    <row r="1022" spans="1:54" x14ac:dyDescent="0.25">
      <c r="A1022">
        <v>332575</v>
      </c>
      <c r="B1022" t="s">
        <v>213</v>
      </c>
      <c r="P1022" t="s">
        <v>148</v>
      </c>
      <c r="AJ1022" t="s">
        <v>148</v>
      </c>
      <c r="AL1022" t="s">
        <v>148</v>
      </c>
      <c r="AU1022" t="s">
        <v>145</v>
      </c>
      <c r="AV1022" t="s">
        <v>145</v>
      </c>
      <c r="AW1022" t="s">
        <v>145</v>
      </c>
      <c r="AX1022" t="s">
        <v>145</v>
      </c>
      <c r="AY1022" t="s">
        <v>145</v>
      </c>
      <c r="AZ1022" t="s">
        <v>145</v>
      </c>
      <c r="BB1022">
        <v>0</v>
      </c>
    </row>
    <row r="1023" spans="1:54" x14ac:dyDescent="0.25">
      <c r="A1023">
        <v>333054</v>
      </c>
      <c r="B1023" t="s">
        <v>213</v>
      </c>
      <c r="P1023" t="s">
        <v>148</v>
      </c>
      <c r="AC1023" t="s">
        <v>148</v>
      </c>
      <c r="AM1023" t="s">
        <v>148</v>
      </c>
      <c r="AO1023" t="s">
        <v>145</v>
      </c>
      <c r="AP1023" t="s">
        <v>145</v>
      </c>
      <c r="AQ1023" t="s">
        <v>145</v>
      </c>
      <c r="AR1023" t="s">
        <v>145</v>
      </c>
      <c r="AS1023" t="s">
        <v>147</v>
      </c>
      <c r="AT1023" t="s">
        <v>147</v>
      </c>
      <c r="AU1023" t="s">
        <v>145</v>
      </c>
      <c r="AV1023" t="s">
        <v>145</v>
      </c>
      <c r="AW1023" t="s">
        <v>145</v>
      </c>
      <c r="AX1023" t="s">
        <v>145</v>
      </c>
      <c r="AY1023" t="s">
        <v>145</v>
      </c>
      <c r="AZ1023" t="s">
        <v>145</v>
      </c>
      <c r="BB1023">
        <v>0</v>
      </c>
    </row>
    <row r="1024" spans="1:54" x14ac:dyDescent="0.25">
      <c r="A1024">
        <v>333294</v>
      </c>
      <c r="B1024" t="s">
        <v>213</v>
      </c>
      <c r="P1024" t="s">
        <v>148</v>
      </c>
      <c r="AG1024" t="s">
        <v>148</v>
      </c>
      <c r="AJ1024" t="s">
        <v>148</v>
      </c>
      <c r="AK1024" t="s">
        <v>148</v>
      </c>
      <c r="AO1024" t="s">
        <v>147</v>
      </c>
      <c r="AP1024" t="s">
        <v>147</v>
      </c>
      <c r="AQ1024" t="s">
        <v>147</v>
      </c>
      <c r="AR1024" t="s">
        <v>147</v>
      </c>
      <c r="AS1024" t="s">
        <v>147</v>
      </c>
      <c r="AU1024" t="s">
        <v>145</v>
      </c>
      <c r="AV1024" t="s">
        <v>145</v>
      </c>
      <c r="AW1024" t="s">
        <v>145</v>
      </c>
      <c r="AX1024" t="s">
        <v>145</v>
      </c>
      <c r="AY1024" t="s">
        <v>145</v>
      </c>
      <c r="AZ1024" t="s">
        <v>145</v>
      </c>
      <c r="BB1024">
        <v>0</v>
      </c>
    </row>
    <row r="1025" spans="1:54" x14ac:dyDescent="0.25">
      <c r="A1025">
        <v>333301</v>
      </c>
      <c r="B1025" t="s">
        <v>213</v>
      </c>
      <c r="P1025" t="s">
        <v>148</v>
      </c>
      <c r="AJ1025" t="s">
        <v>148</v>
      </c>
      <c r="AL1025" t="s">
        <v>148</v>
      </c>
      <c r="AM1025" t="s">
        <v>148</v>
      </c>
      <c r="AO1025" t="s">
        <v>147</v>
      </c>
      <c r="AP1025" t="s">
        <v>147</v>
      </c>
      <c r="AQ1025" t="s">
        <v>147</v>
      </c>
      <c r="AR1025" t="s">
        <v>147</v>
      </c>
      <c r="AT1025" t="s">
        <v>147</v>
      </c>
      <c r="AU1025" t="s">
        <v>145</v>
      </c>
      <c r="AV1025" t="s">
        <v>145</v>
      </c>
      <c r="AW1025" t="s">
        <v>145</v>
      </c>
      <c r="AX1025" t="s">
        <v>145</v>
      </c>
      <c r="AY1025" t="s">
        <v>145</v>
      </c>
      <c r="AZ1025" t="s">
        <v>145</v>
      </c>
      <c r="BB1025">
        <v>0</v>
      </c>
    </row>
    <row r="1026" spans="1:54" x14ac:dyDescent="0.25">
      <c r="A1026">
        <v>333309</v>
      </c>
      <c r="B1026" t="s">
        <v>213</v>
      </c>
      <c r="P1026" t="s">
        <v>148</v>
      </c>
      <c r="W1026" t="s">
        <v>148</v>
      </c>
      <c r="AG1026" t="s">
        <v>147</v>
      </c>
      <c r="AI1026" t="s">
        <v>148</v>
      </c>
      <c r="AO1026" t="s">
        <v>147</v>
      </c>
      <c r="AP1026" t="s">
        <v>145</v>
      </c>
      <c r="AQ1026" t="s">
        <v>145</v>
      </c>
      <c r="AR1026" t="s">
        <v>145</v>
      </c>
      <c r="AT1026" t="s">
        <v>147</v>
      </c>
      <c r="AU1026" t="s">
        <v>145</v>
      </c>
      <c r="AV1026" t="s">
        <v>145</v>
      </c>
      <c r="AW1026" t="s">
        <v>145</v>
      </c>
      <c r="AX1026" t="s">
        <v>145</v>
      </c>
      <c r="AY1026" t="s">
        <v>145</v>
      </c>
      <c r="AZ1026" t="s">
        <v>145</v>
      </c>
      <c r="BB1026">
        <v>0</v>
      </c>
    </row>
    <row r="1027" spans="1:54" x14ac:dyDescent="0.25">
      <c r="A1027">
        <v>333312</v>
      </c>
      <c r="B1027" t="s">
        <v>213</v>
      </c>
      <c r="P1027" t="s">
        <v>148</v>
      </c>
      <c r="AC1027" t="s">
        <v>148</v>
      </c>
      <c r="AG1027" t="s">
        <v>148</v>
      </c>
      <c r="AJ1027" t="s">
        <v>148</v>
      </c>
      <c r="AK1027" t="s">
        <v>148</v>
      </c>
      <c r="AM1027" t="s">
        <v>148</v>
      </c>
      <c r="AO1027" t="s">
        <v>147</v>
      </c>
      <c r="AP1027" t="s">
        <v>147</v>
      </c>
      <c r="AQ1027" t="s">
        <v>147</v>
      </c>
      <c r="AR1027" t="s">
        <v>147</v>
      </c>
      <c r="AT1027" t="s">
        <v>147</v>
      </c>
      <c r="AU1027" t="s">
        <v>145</v>
      </c>
      <c r="AV1027" t="s">
        <v>145</v>
      </c>
      <c r="AW1027" t="s">
        <v>145</v>
      </c>
      <c r="AX1027" t="s">
        <v>145</v>
      </c>
      <c r="AY1027" t="s">
        <v>145</v>
      </c>
      <c r="AZ1027" t="s">
        <v>145</v>
      </c>
      <c r="BB1027">
        <v>0</v>
      </c>
    </row>
    <row r="1028" spans="1:54" x14ac:dyDescent="0.25">
      <c r="A1028">
        <v>333429</v>
      </c>
      <c r="B1028" t="s">
        <v>213</v>
      </c>
      <c r="P1028" t="s">
        <v>148</v>
      </c>
      <c r="AG1028" t="s">
        <v>147</v>
      </c>
      <c r="AH1028" t="s">
        <v>145</v>
      </c>
      <c r="AJ1028" t="s">
        <v>148</v>
      </c>
      <c r="AO1028" t="s">
        <v>147</v>
      </c>
      <c r="AP1028" t="s">
        <v>145</v>
      </c>
      <c r="AQ1028" t="s">
        <v>145</v>
      </c>
      <c r="AR1028" t="s">
        <v>147</v>
      </c>
      <c r="AS1028" t="s">
        <v>147</v>
      </c>
      <c r="AU1028" t="s">
        <v>145</v>
      </c>
      <c r="AV1028" t="s">
        <v>145</v>
      </c>
      <c r="AW1028" t="s">
        <v>145</v>
      </c>
      <c r="AX1028" t="s">
        <v>145</v>
      </c>
      <c r="AY1028" t="s">
        <v>145</v>
      </c>
      <c r="AZ1028" t="s">
        <v>145</v>
      </c>
      <c r="BB1028">
        <v>0</v>
      </c>
    </row>
    <row r="1029" spans="1:54" x14ac:dyDescent="0.25">
      <c r="A1029">
        <v>333505</v>
      </c>
      <c r="B1029" t="s">
        <v>213</v>
      </c>
      <c r="P1029" t="s">
        <v>148</v>
      </c>
      <c r="AJ1029" t="s">
        <v>148</v>
      </c>
      <c r="AM1029" t="s">
        <v>148</v>
      </c>
      <c r="AO1029" t="s">
        <v>147</v>
      </c>
      <c r="AP1029" t="s">
        <v>147</v>
      </c>
      <c r="AQ1029" t="s">
        <v>147</v>
      </c>
      <c r="AT1029" t="s">
        <v>147</v>
      </c>
      <c r="AU1029" t="s">
        <v>145</v>
      </c>
      <c r="AV1029" t="s">
        <v>145</v>
      </c>
      <c r="AW1029" t="s">
        <v>145</v>
      </c>
      <c r="AX1029" t="s">
        <v>145</v>
      </c>
      <c r="AY1029" t="s">
        <v>145</v>
      </c>
      <c r="AZ1029" t="s">
        <v>145</v>
      </c>
      <c r="BB1029">
        <v>0</v>
      </c>
    </row>
    <row r="1030" spans="1:54" x14ac:dyDescent="0.25">
      <c r="A1030">
        <v>333982</v>
      </c>
      <c r="B1030" t="s">
        <v>213</v>
      </c>
      <c r="H1030" t="s">
        <v>148</v>
      </c>
      <c r="P1030" t="s">
        <v>148</v>
      </c>
      <c r="AC1030" t="s">
        <v>148</v>
      </c>
      <c r="AJ1030" t="s">
        <v>147</v>
      </c>
      <c r="AK1030" t="s">
        <v>148</v>
      </c>
      <c r="AO1030" t="s">
        <v>145</v>
      </c>
      <c r="AP1030" t="s">
        <v>145</v>
      </c>
      <c r="AQ1030" t="s">
        <v>145</v>
      </c>
      <c r="AR1030" t="s">
        <v>145</v>
      </c>
      <c r="AS1030" t="s">
        <v>145</v>
      </c>
      <c r="AT1030" t="s">
        <v>145</v>
      </c>
      <c r="AU1030" t="s">
        <v>145</v>
      </c>
      <c r="AV1030" t="s">
        <v>145</v>
      </c>
      <c r="AW1030" t="s">
        <v>145</v>
      </c>
      <c r="AX1030" t="s">
        <v>145</v>
      </c>
      <c r="AY1030" t="s">
        <v>145</v>
      </c>
      <c r="AZ1030" t="s">
        <v>145</v>
      </c>
      <c r="BB1030">
        <v>0</v>
      </c>
    </row>
    <row r="1031" spans="1:54" x14ac:dyDescent="0.25">
      <c r="A1031">
        <v>334024</v>
      </c>
      <c r="B1031" t="s">
        <v>213</v>
      </c>
      <c r="P1031" t="s">
        <v>148</v>
      </c>
      <c r="AC1031" t="s">
        <v>148</v>
      </c>
      <c r="AG1031" t="s">
        <v>148</v>
      </c>
      <c r="AP1031" t="s">
        <v>145</v>
      </c>
      <c r="AQ1031" t="s">
        <v>145</v>
      </c>
      <c r="AT1031" t="s">
        <v>147</v>
      </c>
      <c r="AU1031" t="s">
        <v>145</v>
      </c>
      <c r="AV1031" t="s">
        <v>145</v>
      </c>
      <c r="AW1031" t="s">
        <v>145</v>
      </c>
      <c r="AX1031" t="s">
        <v>145</v>
      </c>
      <c r="AY1031" t="s">
        <v>145</v>
      </c>
      <c r="AZ1031" t="s">
        <v>145</v>
      </c>
      <c r="BB1031">
        <v>0</v>
      </c>
    </row>
    <row r="1032" spans="1:54" x14ac:dyDescent="0.25">
      <c r="A1032">
        <v>334150</v>
      </c>
      <c r="B1032" t="s">
        <v>213</v>
      </c>
      <c r="P1032" t="s">
        <v>148</v>
      </c>
      <c r="AC1032" t="s">
        <v>148</v>
      </c>
      <c r="AG1032" t="s">
        <v>148</v>
      </c>
      <c r="AI1032" t="s">
        <v>148</v>
      </c>
      <c r="AP1032" t="s">
        <v>147</v>
      </c>
      <c r="AQ1032" t="s">
        <v>147</v>
      </c>
      <c r="AU1032" t="s">
        <v>145</v>
      </c>
      <c r="AV1032" t="s">
        <v>145</v>
      </c>
      <c r="AW1032" t="s">
        <v>145</v>
      </c>
      <c r="AX1032" t="s">
        <v>145</v>
      </c>
      <c r="AY1032" t="s">
        <v>145</v>
      </c>
      <c r="AZ1032" t="s">
        <v>145</v>
      </c>
      <c r="BB1032">
        <v>0</v>
      </c>
    </row>
    <row r="1033" spans="1:54" x14ac:dyDescent="0.25">
      <c r="A1033">
        <v>334196</v>
      </c>
      <c r="B1033" t="s">
        <v>213</v>
      </c>
      <c r="P1033" t="s">
        <v>148</v>
      </c>
      <c r="AI1033" t="s">
        <v>148</v>
      </c>
      <c r="AK1033" t="s">
        <v>147</v>
      </c>
      <c r="AP1033" t="s">
        <v>147</v>
      </c>
      <c r="AQ1033" t="s">
        <v>147</v>
      </c>
      <c r="AR1033" t="s">
        <v>147</v>
      </c>
      <c r="AT1033" t="s">
        <v>147</v>
      </c>
      <c r="AU1033" t="s">
        <v>145</v>
      </c>
      <c r="AV1033" t="s">
        <v>145</v>
      </c>
      <c r="AW1033" t="s">
        <v>145</v>
      </c>
      <c r="AX1033" t="s">
        <v>145</v>
      </c>
      <c r="AY1033" t="s">
        <v>145</v>
      </c>
      <c r="AZ1033" t="s">
        <v>145</v>
      </c>
      <c r="BB1033">
        <v>0</v>
      </c>
    </row>
    <row r="1034" spans="1:54" x14ac:dyDescent="0.25">
      <c r="A1034">
        <v>334329</v>
      </c>
      <c r="B1034" t="s">
        <v>213</v>
      </c>
      <c r="K1034" t="s">
        <v>147</v>
      </c>
      <c r="P1034" t="s">
        <v>148</v>
      </c>
      <c r="W1034" t="s">
        <v>148</v>
      </c>
      <c r="AE1034" t="s">
        <v>148</v>
      </c>
      <c r="AI1034" t="s">
        <v>148</v>
      </c>
      <c r="AL1034" t="s">
        <v>148</v>
      </c>
      <c r="AP1034" t="s">
        <v>147</v>
      </c>
      <c r="AQ1034" t="s">
        <v>147</v>
      </c>
      <c r="AR1034" t="s">
        <v>147</v>
      </c>
      <c r="AU1034" t="s">
        <v>145</v>
      </c>
      <c r="AV1034" t="s">
        <v>145</v>
      </c>
      <c r="AW1034" t="s">
        <v>145</v>
      </c>
      <c r="AX1034" t="s">
        <v>145</v>
      </c>
      <c r="AY1034" t="s">
        <v>145</v>
      </c>
      <c r="AZ1034" t="s">
        <v>145</v>
      </c>
      <c r="BB1034">
        <v>0</v>
      </c>
    </row>
    <row r="1035" spans="1:54" x14ac:dyDescent="0.25">
      <c r="A1035">
        <v>334513</v>
      </c>
      <c r="B1035" t="s">
        <v>213</v>
      </c>
      <c r="P1035" t="s">
        <v>148</v>
      </c>
      <c r="AC1035" t="s">
        <v>148</v>
      </c>
      <c r="AE1035" t="s">
        <v>148</v>
      </c>
      <c r="AO1035" t="s">
        <v>145</v>
      </c>
      <c r="AP1035" t="s">
        <v>147</v>
      </c>
      <c r="AQ1035" t="s">
        <v>145</v>
      </c>
      <c r="AR1035" t="s">
        <v>147</v>
      </c>
      <c r="AT1035" t="s">
        <v>147</v>
      </c>
      <c r="AU1035" t="s">
        <v>145</v>
      </c>
      <c r="AV1035" t="s">
        <v>145</v>
      </c>
      <c r="AW1035" t="s">
        <v>145</v>
      </c>
      <c r="AX1035" t="s">
        <v>145</v>
      </c>
      <c r="AY1035" t="s">
        <v>145</v>
      </c>
      <c r="AZ1035" t="s">
        <v>145</v>
      </c>
      <c r="BB1035">
        <v>0</v>
      </c>
    </row>
    <row r="1036" spans="1:54" x14ac:dyDescent="0.25">
      <c r="A1036">
        <v>334518</v>
      </c>
      <c r="B1036" t="s">
        <v>213</v>
      </c>
      <c r="P1036" t="s">
        <v>148</v>
      </c>
      <c r="AI1036" t="s">
        <v>148</v>
      </c>
      <c r="AK1036" t="s">
        <v>148</v>
      </c>
      <c r="AL1036" t="s">
        <v>148</v>
      </c>
      <c r="AO1036" t="s">
        <v>145</v>
      </c>
      <c r="AP1036" t="s">
        <v>145</v>
      </c>
      <c r="AQ1036" t="s">
        <v>147</v>
      </c>
      <c r="AR1036" t="s">
        <v>147</v>
      </c>
      <c r="AT1036" t="s">
        <v>145</v>
      </c>
      <c r="AU1036" t="s">
        <v>145</v>
      </c>
      <c r="AV1036" t="s">
        <v>145</v>
      </c>
      <c r="AW1036" t="s">
        <v>145</v>
      </c>
      <c r="AX1036" t="s">
        <v>145</v>
      </c>
      <c r="AY1036" t="s">
        <v>145</v>
      </c>
      <c r="AZ1036" t="s">
        <v>145</v>
      </c>
      <c r="BB1036">
        <v>0</v>
      </c>
    </row>
    <row r="1037" spans="1:54" x14ac:dyDescent="0.25">
      <c r="A1037">
        <v>334683</v>
      </c>
      <c r="B1037" t="s">
        <v>213</v>
      </c>
      <c r="P1037" t="s">
        <v>148</v>
      </c>
      <c r="AG1037" t="s">
        <v>148</v>
      </c>
      <c r="AP1037" t="s">
        <v>147</v>
      </c>
      <c r="AS1037" t="s">
        <v>147</v>
      </c>
      <c r="AT1037" t="s">
        <v>147</v>
      </c>
      <c r="AU1037" t="s">
        <v>145</v>
      </c>
      <c r="AV1037" t="s">
        <v>145</v>
      </c>
      <c r="AW1037" t="s">
        <v>145</v>
      </c>
      <c r="AX1037" t="s">
        <v>145</v>
      </c>
      <c r="AY1037" t="s">
        <v>145</v>
      </c>
      <c r="AZ1037" t="s">
        <v>145</v>
      </c>
      <c r="BB1037">
        <v>0</v>
      </c>
    </row>
    <row r="1038" spans="1:54" x14ac:dyDescent="0.25">
      <c r="A1038">
        <v>334687</v>
      </c>
      <c r="B1038" t="s">
        <v>213</v>
      </c>
      <c r="P1038" t="s">
        <v>148</v>
      </c>
      <c r="AG1038" t="s">
        <v>148</v>
      </c>
      <c r="AK1038" t="s">
        <v>148</v>
      </c>
      <c r="AP1038" t="s">
        <v>147</v>
      </c>
      <c r="AQ1038" t="s">
        <v>147</v>
      </c>
      <c r="AR1038" t="s">
        <v>147</v>
      </c>
      <c r="AS1038" t="s">
        <v>147</v>
      </c>
      <c r="AT1038" t="s">
        <v>147</v>
      </c>
      <c r="AU1038" t="s">
        <v>145</v>
      </c>
      <c r="AV1038" t="s">
        <v>145</v>
      </c>
      <c r="AW1038" t="s">
        <v>145</v>
      </c>
      <c r="AX1038" t="s">
        <v>145</v>
      </c>
      <c r="AY1038" t="s">
        <v>145</v>
      </c>
      <c r="AZ1038" t="s">
        <v>145</v>
      </c>
      <c r="BB1038">
        <v>0</v>
      </c>
    </row>
    <row r="1039" spans="1:54" x14ac:dyDescent="0.25">
      <c r="A1039">
        <v>334715</v>
      </c>
      <c r="B1039" t="s">
        <v>213</v>
      </c>
      <c r="P1039" t="s">
        <v>148</v>
      </c>
      <c r="AA1039" t="s">
        <v>148</v>
      </c>
      <c r="AG1039" t="s">
        <v>148</v>
      </c>
      <c r="AP1039" t="s">
        <v>147</v>
      </c>
      <c r="AQ1039" t="s">
        <v>147</v>
      </c>
      <c r="AR1039" t="s">
        <v>147</v>
      </c>
      <c r="AS1039" t="s">
        <v>147</v>
      </c>
      <c r="AU1039" t="s">
        <v>145</v>
      </c>
      <c r="AV1039" t="s">
        <v>145</v>
      </c>
      <c r="AW1039" t="s">
        <v>145</v>
      </c>
      <c r="AX1039" t="s">
        <v>145</v>
      </c>
      <c r="AY1039" t="s">
        <v>145</v>
      </c>
      <c r="AZ1039" t="s">
        <v>145</v>
      </c>
      <c r="BB1039">
        <v>0</v>
      </c>
    </row>
    <row r="1040" spans="1:54" x14ac:dyDescent="0.25">
      <c r="A1040">
        <v>334738</v>
      </c>
      <c r="B1040" t="s">
        <v>213</v>
      </c>
      <c r="P1040" t="s">
        <v>148</v>
      </c>
      <c r="AA1040" t="s">
        <v>147</v>
      </c>
      <c r="AM1040" t="s">
        <v>147</v>
      </c>
      <c r="AO1040" t="s">
        <v>147</v>
      </c>
      <c r="AP1040" t="s">
        <v>145</v>
      </c>
      <c r="AQ1040" t="s">
        <v>145</v>
      </c>
      <c r="AT1040" t="s">
        <v>147</v>
      </c>
      <c r="AU1040" t="s">
        <v>145</v>
      </c>
      <c r="AV1040" t="s">
        <v>145</v>
      </c>
      <c r="AW1040" t="s">
        <v>145</v>
      </c>
      <c r="AX1040" t="s">
        <v>145</v>
      </c>
      <c r="AY1040" t="s">
        <v>145</v>
      </c>
      <c r="AZ1040" t="s">
        <v>145</v>
      </c>
      <c r="BB1040">
        <v>0</v>
      </c>
    </row>
    <row r="1041" spans="1:54" x14ac:dyDescent="0.25">
      <c r="A1041">
        <v>335069</v>
      </c>
      <c r="B1041" t="s">
        <v>213</v>
      </c>
      <c r="P1041" t="s">
        <v>148</v>
      </c>
      <c r="AC1041" t="s">
        <v>148</v>
      </c>
      <c r="AG1041" t="s">
        <v>148</v>
      </c>
      <c r="AK1041" t="s">
        <v>148</v>
      </c>
      <c r="AO1041" t="s">
        <v>147</v>
      </c>
      <c r="AP1041" t="s">
        <v>147</v>
      </c>
      <c r="AQ1041" t="s">
        <v>147</v>
      </c>
      <c r="AR1041" t="s">
        <v>147</v>
      </c>
      <c r="AT1041" t="s">
        <v>147</v>
      </c>
      <c r="AU1041" t="s">
        <v>145</v>
      </c>
      <c r="AV1041" t="s">
        <v>145</v>
      </c>
      <c r="AW1041" t="s">
        <v>145</v>
      </c>
      <c r="AX1041" t="s">
        <v>145</v>
      </c>
      <c r="AY1041" t="s">
        <v>145</v>
      </c>
      <c r="AZ1041" t="s">
        <v>145</v>
      </c>
      <c r="BB1041">
        <v>0</v>
      </c>
    </row>
    <row r="1042" spans="1:54" x14ac:dyDescent="0.25">
      <c r="A1042">
        <v>335504</v>
      </c>
      <c r="B1042" t="s">
        <v>213</v>
      </c>
      <c r="P1042" t="s">
        <v>148</v>
      </c>
      <c r="W1042" t="s">
        <v>148</v>
      </c>
      <c r="AG1042" t="s">
        <v>148</v>
      </c>
      <c r="AP1042" t="s">
        <v>147</v>
      </c>
      <c r="AQ1042" t="s">
        <v>147</v>
      </c>
      <c r="AU1042" t="s">
        <v>145</v>
      </c>
      <c r="AV1042" t="s">
        <v>145</v>
      </c>
      <c r="AW1042" t="s">
        <v>145</v>
      </c>
      <c r="AX1042" t="s">
        <v>145</v>
      </c>
      <c r="AY1042" t="s">
        <v>145</v>
      </c>
      <c r="AZ1042" t="s">
        <v>145</v>
      </c>
      <c r="BB1042">
        <v>0</v>
      </c>
    </row>
    <row r="1043" spans="1:54" x14ac:dyDescent="0.25">
      <c r="A1043">
        <v>335679</v>
      </c>
      <c r="B1043" t="s">
        <v>213</v>
      </c>
      <c r="P1043" t="s">
        <v>148</v>
      </c>
      <c r="AG1043" t="s">
        <v>147</v>
      </c>
      <c r="AI1043" t="s">
        <v>145</v>
      </c>
      <c r="AK1043" t="s">
        <v>147</v>
      </c>
      <c r="AL1043" t="s">
        <v>148</v>
      </c>
      <c r="AM1043" t="s">
        <v>148</v>
      </c>
      <c r="AO1043" t="s">
        <v>145</v>
      </c>
      <c r="AP1043" t="s">
        <v>145</v>
      </c>
      <c r="AQ1043" t="s">
        <v>145</v>
      </c>
      <c r="AR1043" t="s">
        <v>145</v>
      </c>
      <c r="AS1043" t="s">
        <v>145</v>
      </c>
      <c r="AT1043" t="s">
        <v>145</v>
      </c>
      <c r="AU1043" t="s">
        <v>145</v>
      </c>
      <c r="AV1043" t="s">
        <v>145</v>
      </c>
      <c r="AW1043" t="s">
        <v>145</v>
      </c>
      <c r="AX1043" t="s">
        <v>145</v>
      </c>
      <c r="AY1043" t="s">
        <v>145</v>
      </c>
      <c r="AZ1043" t="s">
        <v>145</v>
      </c>
      <c r="BB1043">
        <v>0</v>
      </c>
    </row>
    <row r="1044" spans="1:54" x14ac:dyDescent="0.25">
      <c r="A1044">
        <v>335697</v>
      </c>
      <c r="B1044" t="s">
        <v>213</v>
      </c>
      <c r="P1044" t="s">
        <v>148</v>
      </c>
      <c r="AG1044" t="s">
        <v>148</v>
      </c>
      <c r="AO1044" t="s">
        <v>147</v>
      </c>
      <c r="AP1044" t="s">
        <v>147</v>
      </c>
      <c r="AQ1044" t="s">
        <v>147</v>
      </c>
      <c r="AR1044" t="s">
        <v>147</v>
      </c>
      <c r="AS1044" t="s">
        <v>147</v>
      </c>
      <c r="AU1044" t="s">
        <v>145</v>
      </c>
      <c r="AV1044" t="s">
        <v>145</v>
      </c>
      <c r="AW1044" t="s">
        <v>145</v>
      </c>
      <c r="AX1044" t="s">
        <v>145</v>
      </c>
      <c r="AY1044" t="s">
        <v>145</v>
      </c>
      <c r="AZ1044" t="s">
        <v>145</v>
      </c>
      <c r="BB1044">
        <v>0</v>
      </c>
    </row>
    <row r="1045" spans="1:54" x14ac:dyDescent="0.25">
      <c r="A1045">
        <v>335700</v>
      </c>
      <c r="B1045" t="s">
        <v>213</v>
      </c>
      <c r="P1045" t="s">
        <v>148</v>
      </c>
      <c r="AP1045" t="s">
        <v>147</v>
      </c>
      <c r="AQ1045" t="s">
        <v>147</v>
      </c>
      <c r="AR1045" t="s">
        <v>147</v>
      </c>
      <c r="AT1045" t="s">
        <v>147</v>
      </c>
      <c r="AU1045" t="s">
        <v>145</v>
      </c>
      <c r="AV1045" t="s">
        <v>145</v>
      </c>
      <c r="AW1045" t="s">
        <v>145</v>
      </c>
      <c r="AX1045" t="s">
        <v>145</v>
      </c>
      <c r="AY1045" t="s">
        <v>145</v>
      </c>
      <c r="AZ1045" t="s">
        <v>145</v>
      </c>
      <c r="BB1045">
        <v>0</v>
      </c>
    </row>
    <row r="1046" spans="1:54" x14ac:dyDescent="0.25">
      <c r="A1046">
        <v>335739</v>
      </c>
      <c r="B1046" t="s">
        <v>213</v>
      </c>
      <c r="P1046" t="s">
        <v>148</v>
      </c>
      <c r="AG1046" t="s">
        <v>148</v>
      </c>
      <c r="AJ1046" t="s">
        <v>148</v>
      </c>
      <c r="AK1046" t="s">
        <v>148</v>
      </c>
      <c r="AO1046" t="s">
        <v>147</v>
      </c>
      <c r="AP1046" t="s">
        <v>145</v>
      </c>
      <c r="AQ1046" t="s">
        <v>145</v>
      </c>
      <c r="AR1046" t="s">
        <v>147</v>
      </c>
      <c r="AT1046" t="s">
        <v>147</v>
      </c>
      <c r="AU1046" t="s">
        <v>145</v>
      </c>
      <c r="AV1046" t="s">
        <v>145</v>
      </c>
      <c r="AW1046" t="s">
        <v>145</v>
      </c>
      <c r="AX1046" t="s">
        <v>145</v>
      </c>
      <c r="AY1046" t="s">
        <v>145</v>
      </c>
      <c r="AZ1046" t="s">
        <v>145</v>
      </c>
      <c r="BB1046">
        <v>0</v>
      </c>
    </row>
    <row r="1047" spans="1:54" x14ac:dyDescent="0.25">
      <c r="A1047">
        <v>335987</v>
      </c>
      <c r="B1047" t="s">
        <v>213</v>
      </c>
      <c r="P1047" t="s">
        <v>148</v>
      </c>
      <c r="X1047" t="s">
        <v>148</v>
      </c>
      <c r="AG1047" t="s">
        <v>147</v>
      </c>
      <c r="AL1047" t="s">
        <v>147</v>
      </c>
      <c r="AM1047" t="s">
        <v>147</v>
      </c>
      <c r="AO1047" t="s">
        <v>145</v>
      </c>
      <c r="AP1047" t="s">
        <v>147</v>
      </c>
      <c r="AQ1047" t="s">
        <v>147</v>
      </c>
      <c r="AR1047" t="s">
        <v>147</v>
      </c>
      <c r="AU1047" t="s">
        <v>145</v>
      </c>
      <c r="AV1047" t="s">
        <v>145</v>
      </c>
      <c r="AW1047" t="s">
        <v>145</v>
      </c>
      <c r="AX1047" t="s">
        <v>145</v>
      </c>
      <c r="AY1047" t="s">
        <v>145</v>
      </c>
      <c r="AZ1047" t="s">
        <v>145</v>
      </c>
      <c r="BB1047">
        <v>0</v>
      </c>
    </row>
    <row r="1048" spans="1:54" x14ac:dyDescent="0.25">
      <c r="A1048">
        <v>336367</v>
      </c>
      <c r="B1048" t="s">
        <v>213</v>
      </c>
      <c r="P1048" t="s">
        <v>148</v>
      </c>
      <c r="AJ1048" t="s">
        <v>148</v>
      </c>
      <c r="AP1048" t="s">
        <v>147</v>
      </c>
      <c r="AQ1048" t="s">
        <v>147</v>
      </c>
      <c r="AR1048" t="s">
        <v>147</v>
      </c>
      <c r="AU1048" t="s">
        <v>145</v>
      </c>
      <c r="AV1048" t="s">
        <v>145</v>
      </c>
      <c r="AW1048" t="s">
        <v>145</v>
      </c>
      <c r="AX1048" t="s">
        <v>145</v>
      </c>
      <c r="AY1048" t="s">
        <v>145</v>
      </c>
      <c r="AZ1048" t="s">
        <v>145</v>
      </c>
      <c r="BB1048">
        <v>0</v>
      </c>
    </row>
    <row r="1049" spans="1:54" x14ac:dyDescent="0.25">
      <c r="A1049">
        <v>336599</v>
      </c>
      <c r="B1049" t="s">
        <v>213</v>
      </c>
      <c r="P1049" t="s">
        <v>148</v>
      </c>
      <c r="AC1049" t="s">
        <v>148</v>
      </c>
      <c r="AI1049" t="s">
        <v>148</v>
      </c>
      <c r="AK1049" t="s">
        <v>148</v>
      </c>
      <c r="AL1049" t="s">
        <v>148</v>
      </c>
      <c r="AP1049" t="s">
        <v>147</v>
      </c>
      <c r="AQ1049" t="s">
        <v>147</v>
      </c>
      <c r="AR1049" t="s">
        <v>147</v>
      </c>
      <c r="AS1049" t="s">
        <v>145</v>
      </c>
      <c r="AT1049" t="s">
        <v>147</v>
      </c>
      <c r="AU1049" t="s">
        <v>145</v>
      </c>
      <c r="AV1049" t="s">
        <v>145</v>
      </c>
      <c r="AW1049" t="s">
        <v>145</v>
      </c>
      <c r="AX1049" t="s">
        <v>145</v>
      </c>
      <c r="AY1049" t="s">
        <v>145</v>
      </c>
      <c r="AZ1049" t="s">
        <v>145</v>
      </c>
      <c r="BB1049">
        <v>0</v>
      </c>
    </row>
    <row r="1050" spans="1:54" x14ac:dyDescent="0.25">
      <c r="A1050">
        <v>336797</v>
      </c>
      <c r="B1050" t="s">
        <v>213</v>
      </c>
      <c r="K1050" t="s">
        <v>148</v>
      </c>
      <c r="P1050" t="s">
        <v>148</v>
      </c>
      <c r="W1050" t="s">
        <v>148</v>
      </c>
      <c r="AP1050" t="s">
        <v>147</v>
      </c>
      <c r="AQ1050" t="s">
        <v>147</v>
      </c>
      <c r="AU1050" t="s">
        <v>145</v>
      </c>
      <c r="AV1050" t="s">
        <v>145</v>
      </c>
      <c r="AW1050" t="s">
        <v>145</v>
      </c>
      <c r="AX1050" t="s">
        <v>145</v>
      </c>
      <c r="AY1050" t="s">
        <v>145</v>
      </c>
      <c r="AZ1050" t="s">
        <v>145</v>
      </c>
      <c r="BB1050">
        <v>0</v>
      </c>
    </row>
    <row r="1051" spans="1:54" x14ac:dyDescent="0.25">
      <c r="A1051">
        <v>336821</v>
      </c>
      <c r="B1051" t="s">
        <v>213</v>
      </c>
      <c r="P1051" t="s">
        <v>148</v>
      </c>
      <c r="W1051" t="s">
        <v>148</v>
      </c>
      <c r="AG1051" t="s">
        <v>148</v>
      </c>
      <c r="AM1051" t="s">
        <v>148</v>
      </c>
      <c r="AO1051" t="s">
        <v>147</v>
      </c>
      <c r="AP1051" t="s">
        <v>147</v>
      </c>
      <c r="AQ1051" t="s">
        <v>145</v>
      </c>
      <c r="AR1051" t="s">
        <v>147</v>
      </c>
      <c r="AT1051" t="s">
        <v>147</v>
      </c>
      <c r="AU1051" t="s">
        <v>145</v>
      </c>
      <c r="AV1051" t="s">
        <v>145</v>
      </c>
      <c r="AW1051" t="s">
        <v>145</v>
      </c>
      <c r="AX1051" t="s">
        <v>145</v>
      </c>
      <c r="AY1051" t="s">
        <v>145</v>
      </c>
      <c r="AZ1051" t="s">
        <v>145</v>
      </c>
      <c r="BB1051">
        <v>0</v>
      </c>
    </row>
    <row r="1052" spans="1:54" x14ac:dyDescent="0.25">
      <c r="A1052">
        <v>336845</v>
      </c>
      <c r="B1052" t="s">
        <v>213</v>
      </c>
      <c r="P1052" t="s">
        <v>148</v>
      </c>
      <c r="AE1052" t="s">
        <v>148</v>
      </c>
      <c r="AG1052" t="s">
        <v>148</v>
      </c>
      <c r="AI1052" t="s">
        <v>148</v>
      </c>
      <c r="AO1052" t="s">
        <v>147</v>
      </c>
      <c r="AP1052" t="s">
        <v>147</v>
      </c>
      <c r="AQ1052" t="s">
        <v>147</v>
      </c>
      <c r="AS1052" t="s">
        <v>147</v>
      </c>
      <c r="AT1052" t="s">
        <v>147</v>
      </c>
      <c r="AU1052" t="s">
        <v>145</v>
      </c>
      <c r="AV1052" t="s">
        <v>145</v>
      </c>
      <c r="AW1052" t="s">
        <v>145</v>
      </c>
      <c r="AX1052" t="s">
        <v>145</v>
      </c>
      <c r="AY1052" t="s">
        <v>145</v>
      </c>
      <c r="AZ1052" t="s">
        <v>145</v>
      </c>
      <c r="BB1052">
        <v>0</v>
      </c>
    </row>
    <row r="1053" spans="1:54" x14ac:dyDescent="0.25">
      <c r="A1053">
        <v>336886</v>
      </c>
      <c r="B1053" t="s">
        <v>213</v>
      </c>
      <c r="P1053" t="s">
        <v>148</v>
      </c>
      <c r="AD1053" t="s">
        <v>148</v>
      </c>
      <c r="AL1053" t="s">
        <v>148</v>
      </c>
      <c r="AP1053" t="s">
        <v>147</v>
      </c>
      <c r="AR1053" t="s">
        <v>147</v>
      </c>
      <c r="AU1053" t="s">
        <v>145</v>
      </c>
      <c r="AV1053" t="s">
        <v>145</v>
      </c>
      <c r="AW1053" t="s">
        <v>145</v>
      </c>
      <c r="AX1053" t="s">
        <v>145</v>
      </c>
      <c r="AY1053" t="s">
        <v>145</v>
      </c>
      <c r="AZ1053" t="s">
        <v>145</v>
      </c>
      <c r="BB1053">
        <v>0</v>
      </c>
    </row>
    <row r="1054" spans="1:54" x14ac:dyDescent="0.25">
      <c r="A1054">
        <v>336958</v>
      </c>
      <c r="B1054" t="s">
        <v>213</v>
      </c>
      <c r="P1054" t="s">
        <v>148</v>
      </c>
      <c r="AA1054" t="s">
        <v>148</v>
      </c>
      <c r="AD1054" t="s">
        <v>148</v>
      </c>
      <c r="AG1054" t="s">
        <v>148</v>
      </c>
      <c r="AO1054" t="s">
        <v>147</v>
      </c>
      <c r="AP1054" t="s">
        <v>147</v>
      </c>
      <c r="AQ1054" t="s">
        <v>147</v>
      </c>
      <c r="AR1054" t="s">
        <v>147</v>
      </c>
      <c r="AS1054" t="s">
        <v>147</v>
      </c>
      <c r="AT1054" t="s">
        <v>147</v>
      </c>
      <c r="AU1054" t="s">
        <v>145</v>
      </c>
      <c r="AV1054" t="s">
        <v>145</v>
      </c>
      <c r="AW1054" t="s">
        <v>145</v>
      </c>
      <c r="AX1054" t="s">
        <v>145</v>
      </c>
      <c r="AY1054" t="s">
        <v>145</v>
      </c>
      <c r="AZ1054" t="s">
        <v>145</v>
      </c>
      <c r="BB1054">
        <v>0</v>
      </c>
    </row>
    <row r="1055" spans="1:54" x14ac:dyDescent="0.25">
      <c r="A1055">
        <v>337318</v>
      </c>
      <c r="B1055" t="s">
        <v>213</v>
      </c>
      <c r="P1055" t="s">
        <v>148</v>
      </c>
      <c r="AO1055" t="s">
        <v>147</v>
      </c>
      <c r="AP1055" t="s">
        <v>147</v>
      </c>
      <c r="AQ1055" t="s">
        <v>145</v>
      </c>
      <c r="AR1055" t="s">
        <v>145</v>
      </c>
      <c r="AT1055" t="s">
        <v>147</v>
      </c>
      <c r="AU1055" t="s">
        <v>145</v>
      </c>
      <c r="AV1055" t="s">
        <v>145</v>
      </c>
      <c r="AW1055" t="s">
        <v>145</v>
      </c>
      <c r="AX1055" t="s">
        <v>145</v>
      </c>
      <c r="AY1055" t="s">
        <v>145</v>
      </c>
      <c r="AZ1055" t="s">
        <v>145</v>
      </c>
      <c r="BB1055">
        <v>0</v>
      </c>
    </row>
    <row r="1056" spans="1:54" x14ac:dyDescent="0.25">
      <c r="A1056">
        <v>337352</v>
      </c>
      <c r="B1056" t="s">
        <v>213</v>
      </c>
      <c r="P1056" t="s">
        <v>148</v>
      </c>
      <c r="W1056" t="s">
        <v>148</v>
      </c>
      <c r="AG1056" t="s">
        <v>148</v>
      </c>
      <c r="AJ1056" t="s">
        <v>148</v>
      </c>
      <c r="AO1056" t="s">
        <v>147</v>
      </c>
      <c r="AP1056" t="s">
        <v>147</v>
      </c>
      <c r="AQ1056" t="s">
        <v>147</v>
      </c>
      <c r="AR1056" t="s">
        <v>147</v>
      </c>
      <c r="AT1056" t="s">
        <v>147</v>
      </c>
      <c r="AU1056" t="s">
        <v>145</v>
      </c>
      <c r="AV1056" t="s">
        <v>145</v>
      </c>
      <c r="AW1056" t="s">
        <v>145</v>
      </c>
      <c r="AX1056" t="s">
        <v>145</v>
      </c>
      <c r="AY1056" t="s">
        <v>145</v>
      </c>
      <c r="AZ1056" t="s">
        <v>145</v>
      </c>
      <c r="BB1056">
        <v>0</v>
      </c>
    </row>
    <row r="1057" spans="1:54" x14ac:dyDescent="0.25">
      <c r="A1057">
        <v>337707</v>
      </c>
      <c r="B1057" t="s">
        <v>213</v>
      </c>
      <c r="P1057" t="s">
        <v>148</v>
      </c>
      <c r="AK1057" t="s">
        <v>148</v>
      </c>
      <c r="AR1057" t="s">
        <v>147</v>
      </c>
      <c r="AS1057" t="s">
        <v>147</v>
      </c>
      <c r="AU1057" t="s">
        <v>145</v>
      </c>
      <c r="AV1057" t="s">
        <v>145</v>
      </c>
      <c r="AW1057" t="s">
        <v>145</v>
      </c>
      <c r="AX1057" t="s">
        <v>145</v>
      </c>
      <c r="AY1057" t="s">
        <v>145</v>
      </c>
      <c r="AZ1057" t="s">
        <v>145</v>
      </c>
      <c r="BB1057">
        <v>0</v>
      </c>
    </row>
    <row r="1058" spans="1:54" x14ac:dyDescent="0.25">
      <c r="A1058">
        <v>337931</v>
      </c>
      <c r="B1058" t="s">
        <v>213</v>
      </c>
      <c r="P1058" t="s">
        <v>148</v>
      </c>
      <c r="AG1058" t="s">
        <v>148</v>
      </c>
      <c r="AP1058" t="s">
        <v>147</v>
      </c>
      <c r="AQ1058" t="s">
        <v>147</v>
      </c>
      <c r="AR1058" t="s">
        <v>147</v>
      </c>
      <c r="AU1058" t="s">
        <v>145</v>
      </c>
      <c r="AV1058" t="s">
        <v>145</v>
      </c>
      <c r="AW1058" t="s">
        <v>145</v>
      </c>
      <c r="AX1058" t="s">
        <v>145</v>
      </c>
      <c r="AY1058" t="s">
        <v>145</v>
      </c>
      <c r="AZ1058" t="s">
        <v>145</v>
      </c>
      <c r="BB1058">
        <v>0</v>
      </c>
    </row>
    <row r="1059" spans="1:54" x14ac:dyDescent="0.25">
      <c r="A1059">
        <v>338074</v>
      </c>
      <c r="B1059" t="s">
        <v>213</v>
      </c>
      <c r="P1059" t="s">
        <v>148</v>
      </c>
      <c r="AP1059" t="s">
        <v>145</v>
      </c>
      <c r="AR1059" t="s">
        <v>145</v>
      </c>
      <c r="AU1059" t="s">
        <v>145</v>
      </c>
      <c r="AV1059" t="s">
        <v>145</v>
      </c>
      <c r="AW1059" t="s">
        <v>145</v>
      </c>
      <c r="AX1059" t="s">
        <v>145</v>
      </c>
      <c r="AY1059" t="s">
        <v>145</v>
      </c>
      <c r="AZ1059" t="s">
        <v>145</v>
      </c>
      <c r="BB1059">
        <v>0</v>
      </c>
    </row>
    <row r="1060" spans="1:54" x14ac:dyDescent="0.25">
      <c r="A1060">
        <v>338155</v>
      </c>
      <c r="B1060" t="s">
        <v>213</v>
      </c>
      <c r="P1060" t="s">
        <v>148</v>
      </c>
      <c r="AC1060" t="s">
        <v>148</v>
      </c>
      <c r="AQ1060" t="s">
        <v>147</v>
      </c>
      <c r="AT1060" t="s">
        <v>147</v>
      </c>
      <c r="AU1060" t="s">
        <v>145</v>
      </c>
      <c r="AV1060" t="s">
        <v>145</v>
      </c>
      <c r="AW1060" t="s">
        <v>145</v>
      </c>
      <c r="AX1060" t="s">
        <v>145</v>
      </c>
      <c r="AY1060" t="s">
        <v>145</v>
      </c>
      <c r="AZ1060" t="s">
        <v>145</v>
      </c>
      <c r="BB1060">
        <v>0</v>
      </c>
    </row>
    <row r="1061" spans="1:54" x14ac:dyDescent="0.25">
      <c r="A1061">
        <v>338300</v>
      </c>
      <c r="B1061" t="s">
        <v>213</v>
      </c>
      <c r="P1061" t="s">
        <v>148</v>
      </c>
      <c r="AG1061" t="s">
        <v>145</v>
      </c>
      <c r="AH1061" t="s">
        <v>148</v>
      </c>
      <c r="AI1061" t="s">
        <v>148</v>
      </c>
      <c r="AJ1061" t="s">
        <v>148</v>
      </c>
      <c r="AL1061" t="s">
        <v>147</v>
      </c>
      <c r="AO1061" t="s">
        <v>145</v>
      </c>
      <c r="AP1061" t="s">
        <v>145</v>
      </c>
      <c r="AQ1061" t="s">
        <v>145</v>
      </c>
      <c r="AR1061" t="s">
        <v>145</v>
      </c>
      <c r="AS1061" t="s">
        <v>145</v>
      </c>
      <c r="AT1061" t="s">
        <v>145</v>
      </c>
      <c r="AU1061" t="s">
        <v>145</v>
      </c>
      <c r="AV1061" t="s">
        <v>145</v>
      </c>
      <c r="AW1061" t="s">
        <v>145</v>
      </c>
      <c r="AX1061" t="s">
        <v>145</v>
      </c>
      <c r="AY1061" t="s">
        <v>145</v>
      </c>
      <c r="AZ1061" t="s">
        <v>145</v>
      </c>
      <c r="BB1061">
        <v>0</v>
      </c>
    </row>
    <row r="1062" spans="1:54" x14ac:dyDescent="0.25">
      <c r="A1062">
        <v>338335</v>
      </c>
      <c r="B1062" t="s">
        <v>213</v>
      </c>
      <c r="P1062" t="s">
        <v>148</v>
      </c>
      <c r="W1062" t="s">
        <v>148</v>
      </c>
      <c r="AG1062" t="s">
        <v>148</v>
      </c>
      <c r="AH1062" t="s">
        <v>145</v>
      </c>
      <c r="AJ1062" t="s">
        <v>148</v>
      </c>
      <c r="AM1062" t="s">
        <v>145</v>
      </c>
      <c r="AO1062" t="s">
        <v>147</v>
      </c>
      <c r="AP1062" t="s">
        <v>145</v>
      </c>
      <c r="AQ1062" t="s">
        <v>147</v>
      </c>
      <c r="AR1062" t="s">
        <v>147</v>
      </c>
      <c r="AT1062" t="s">
        <v>147</v>
      </c>
      <c r="AU1062" t="s">
        <v>145</v>
      </c>
      <c r="AV1062" t="s">
        <v>145</v>
      </c>
      <c r="AW1062" t="s">
        <v>145</v>
      </c>
      <c r="AX1062" t="s">
        <v>145</v>
      </c>
      <c r="AY1062" t="s">
        <v>145</v>
      </c>
      <c r="AZ1062" t="s">
        <v>145</v>
      </c>
      <c r="BB1062">
        <v>0</v>
      </c>
    </row>
    <row r="1063" spans="1:54" x14ac:dyDescent="0.25">
      <c r="A1063">
        <v>339269</v>
      </c>
      <c r="B1063" t="s">
        <v>213</v>
      </c>
      <c r="P1063" t="s">
        <v>148</v>
      </c>
      <c r="AK1063" t="s">
        <v>148</v>
      </c>
      <c r="AO1063" t="s">
        <v>147</v>
      </c>
      <c r="AP1063" t="s">
        <v>147</v>
      </c>
      <c r="AQ1063" t="s">
        <v>147</v>
      </c>
      <c r="AR1063" t="s">
        <v>147</v>
      </c>
      <c r="AU1063" t="s">
        <v>145</v>
      </c>
      <c r="AV1063" t="s">
        <v>145</v>
      </c>
      <c r="AW1063" t="s">
        <v>145</v>
      </c>
      <c r="AX1063" t="s">
        <v>145</v>
      </c>
      <c r="AY1063" t="s">
        <v>145</v>
      </c>
      <c r="AZ1063" t="s">
        <v>145</v>
      </c>
      <c r="BB1063">
        <v>0</v>
      </c>
    </row>
    <row r="1064" spans="1:54" x14ac:dyDescent="0.25">
      <c r="A1064">
        <v>327098</v>
      </c>
      <c r="B1064" t="s">
        <v>213</v>
      </c>
      <c r="K1064" t="s">
        <v>148</v>
      </c>
      <c r="O1064" t="s">
        <v>147</v>
      </c>
      <c r="AH1064" t="s">
        <v>147</v>
      </c>
      <c r="AM1064" t="s">
        <v>147</v>
      </c>
      <c r="AO1064" t="s">
        <v>148</v>
      </c>
      <c r="AP1064" t="s">
        <v>148</v>
      </c>
      <c r="AQ1064" t="s">
        <v>148</v>
      </c>
      <c r="AR1064" t="s">
        <v>148</v>
      </c>
      <c r="AT1064" t="s">
        <v>148</v>
      </c>
      <c r="AU1064" t="s">
        <v>145</v>
      </c>
      <c r="AV1064" t="s">
        <v>145</v>
      </c>
      <c r="AW1064" t="s">
        <v>145</v>
      </c>
      <c r="AX1064" t="s">
        <v>145</v>
      </c>
      <c r="AY1064" t="s">
        <v>145</v>
      </c>
      <c r="AZ1064" t="s">
        <v>145</v>
      </c>
      <c r="BB1064">
        <v>0</v>
      </c>
    </row>
    <row r="1065" spans="1:54" x14ac:dyDescent="0.25">
      <c r="A1065">
        <v>333095</v>
      </c>
      <c r="B1065" t="s">
        <v>213</v>
      </c>
      <c r="O1065" t="s">
        <v>148</v>
      </c>
      <c r="AG1065" t="s">
        <v>148</v>
      </c>
      <c r="AO1065" t="s">
        <v>148</v>
      </c>
      <c r="AP1065" t="s">
        <v>145</v>
      </c>
      <c r="AQ1065" t="s">
        <v>145</v>
      </c>
      <c r="AR1065" t="s">
        <v>147</v>
      </c>
      <c r="AT1065" t="s">
        <v>145</v>
      </c>
      <c r="AU1065" t="s">
        <v>145</v>
      </c>
      <c r="AV1065" t="s">
        <v>147</v>
      </c>
      <c r="AW1065" t="s">
        <v>145</v>
      </c>
      <c r="AY1065" t="s">
        <v>145</v>
      </c>
      <c r="AZ1065" t="s">
        <v>145</v>
      </c>
      <c r="BB1065">
        <v>0</v>
      </c>
    </row>
    <row r="1066" spans="1:54" x14ac:dyDescent="0.25">
      <c r="A1066">
        <v>329583</v>
      </c>
      <c r="B1066" t="s">
        <v>213</v>
      </c>
      <c r="O1066" t="s">
        <v>148</v>
      </c>
      <c r="AK1066" t="s">
        <v>148</v>
      </c>
      <c r="AM1066" t="s">
        <v>148</v>
      </c>
      <c r="AO1066" t="s">
        <v>147</v>
      </c>
      <c r="AP1066" t="s">
        <v>147</v>
      </c>
      <c r="AQ1066" t="s">
        <v>147</v>
      </c>
      <c r="AR1066" t="s">
        <v>147</v>
      </c>
      <c r="AT1066" t="s">
        <v>147</v>
      </c>
      <c r="AU1066" t="s">
        <v>145</v>
      </c>
      <c r="AV1066" t="s">
        <v>145</v>
      </c>
      <c r="AW1066" t="s">
        <v>145</v>
      </c>
      <c r="AX1066" t="s">
        <v>145</v>
      </c>
      <c r="AY1066" t="s">
        <v>145</v>
      </c>
      <c r="AZ1066" t="s">
        <v>145</v>
      </c>
      <c r="BB1066">
        <v>0</v>
      </c>
    </row>
    <row r="1067" spans="1:54" x14ac:dyDescent="0.25">
      <c r="A1067">
        <v>330407</v>
      </c>
      <c r="B1067" t="s">
        <v>213</v>
      </c>
      <c r="H1067" t="s">
        <v>148</v>
      </c>
      <c r="O1067" t="s">
        <v>147</v>
      </c>
      <c r="Z1067" t="s">
        <v>148</v>
      </c>
      <c r="AG1067" t="s">
        <v>147</v>
      </c>
      <c r="AI1067" t="s">
        <v>148</v>
      </c>
      <c r="AL1067" t="s">
        <v>148</v>
      </c>
      <c r="AP1067" t="s">
        <v>147</v>
      </c>
      <c r="AQ1067" t="s">
        <v>147</v>
      </c>
      <c r="AT1067" t="s">
        <v>147</v>
      </c>
      <c r="AU1067" t="s">
        <v>145</v>
      </c>
      <c r="AV1067" t="s">
        <v>145</v>
      </c>
      <c r="AW1067" t="s">
        <v>145</v>
      </c>
      <c r="AX1067" t="s">
        <v>145</v>
      </c>
      <c r="AY1067" t="s">
        <v>145</v>
      </c>
      <c r="AZ1067" t="s">
        <v>145</v>
      </c>
      <c r="BB1067">
        <v>0</v>
      </c>
    </row>
    <row r="1068" spans="1:54" x14ac:dyDescent="0.25">
      <c r="A1068">
        <v>331702</v>
      </c>
      <c r="B1068" t="s">
        <v>213</v>
      </c>
      <c r="O1068" t="s">
        <v>148</v>
      </c>
      <c r="AK1068" t="s">
        <v>148</v>
      </c>
      <c r="AM1068" t="s">
        <v>148</v>
      </c>
      <c r="AP1068" t="s">
        <v>145</v>
      </c>
      <c r="AQ1068" t="s">
        <v>145</v>
      </c>
      <c r="AR1068" t="s">
        <v>147</v>
      </c>
      <c r="AT1068" t="s">
        <v>147</v>
      </c>
      <c r="AU1068" t="s">
        <v>145</v>
      </c>
      <c r="AV1068" t="s">
        <v>145</v>
      </c>
      <c r="AW1068" t="s">
        <v>145</v>
      </c>
      <c r="AX1068" t="s">
        <v>145</v>
      </c>
      <c r="AY1068" t="s">
        <v>145</v>
      </c>
      <c r="AZ1068" t="s">
        <v>145</v>
      </c>
      <c r="BB1068">
        <v>0</v>
      </c>
    </row>
    <row r="1069" spans="1:54" x14ac:dyDescent="0.25">
      <c r="A1069">
        <v>333285</v>
      </c>
      <c r="B1069" t="s">
        <v>213</v>
      </c>
      <c r="O1069" t="s">
        <v>145</v>
      </c>
      <c r="AG1069" t="s">
        <v>145</v>
      </c>
      <c r="AO1069" t="s">
        <v>145</v>
      </c>
      <c r="AP1069" t="s">
        <v>145</v>
      </c>
      <c r="AQ1069" t="s">
        <v>145</v>
      </c>
      <c r="AR1069" t="s">
        <v>145</v>
      </c>
      <c r="AS1069" t="s">
        <v>145</v>
      </c>
      <c r="AT1069" t="s">
        <v>145</v>
      </c>
      <c r="AU1069" t="s">
        <v>145</v>
      </c>
      <c r="AV1069" t="s">
        <v>145</v>
      </c>
      <c r="AW1069" t="s">
        <v>145</v>
      </c>
      <c r="AX1069" t="s">
        <v>145</v>
      </c>
      <c r="AY1069" t="s">
        <v>145</v>
      </c>
      <c r="AZ1069" t="s">
        <v>145</v>
      </c>
      <c r="BB1069">
        <v>0</v>
      </c>
    </row>
    <row r="1070" spans="1:54" x14ac:dyDescent="0.25">
      <c r="A1070">
        <v>333830</v>
      </c>
      <c r="B1070" t="s">
        <v>213</v>
      </c>
      <c r="O1070" t="s">
        <v>147</v>
      </c>
      <c r="AG1070" t="s">
        <v>148</v>
      </c>
      <c r="AL1070" t="s">
        <v>148</v>
      </c>
      <c r="AP1070" t="s">
        <v>145</v>
      </c>
      <c r="AQ1070" t="s">
        <v>145</v>
      </c>
      <c r="AR1070" t="s">
        <v>145</v>
      </c>
      <c r="AT1070" t="s">
        <v>147</v>
      </c>
      <c r="AU1070" t="s">
        <v>145</v>
      </c>
      <c r="AV1070" t="s">
        <v>145</v>
      </c>
      <c r="AW1070" t="s">
        <v>145</v>
      </c>
      <c r="AX1070" t="s">
        <v>145</v>
      </c>
      <c r="AY1070" t="s">
        <v>145</v>
      </c>
      <c r="AZ1070" t="s">
        <v>145</v>
      </c>
      <c r="BB1070">
        <v>0</v>
      </c>
    </row>
    <row r="1071" spans="1:54" x14ac:dyDescent="0.25">
      <c r="A1071">
        <v>337072</v>
      </c>
      <c r="B1071" t="s">
        <v>213</v>
      </c>
      <c r="O1071" t="s">
        <v>148</v>
      </c>
      <c r="Z1071" t="s">
        <v>148</v>
      </c>
      <c r="AF1071" t="s">
        <v>148</v>
      </c>
      <c r="AG1071" t="s">
        <v>145</v>
      </c>
      <c r="AO1071" t="s">
        <v>147</v>
      </c>
      <c r="AP1071" t="s">
        <v>145</v>
      </c>
      <c r="AQ1071" t="s">
        <v>145</v>
      </c>
      <c r="AR1071" t="s">
        <v>145</v>
      </c>
      <c r="AS1071" t="s">
        <v>147</v>
      </c>
      <c r="AT1071" t="s">
        <v>147</v>
      </c>
      <c r="AU1071" t="s">
        <v>145</v>
      </c>
      <c r="AV1071" t="s">
        <v>145</v>
      </c>
      <c r="AW1071" t="s">
        <v>145</v>
      </c>
      <c r="AX1071" t="s">
        <v>145</v>
      </c>
      <c r="AY1071" t="s">
        <v>145</v>
      </c>
      <c r="AZ1071" t="s">
        <v>145</v>
      </c>
      <c r="BB1071">
        <v>0</v>
      </c>
    </row>
    <row r="1072" spans="1:54" x14ac:dyDescent="0.25">
      <c r="A1072">
        <v>337417</v>
      </c>
      <c r="B1072" t="s">
        <v>213</v>
      </c>
      <c r="O1072" t="s">
        <v>147</v>
      </c>
      <c r="AG1072" t="s">
        <v>145</v>
      </c>
      <c r="AQ1072" t="s">
        <v>147</v>
      </c>
      <c r="AR1072" t="s">
        <v>147</v>
      </c>
      <c r="AU1072" t="s">
        <v>145</v>
      </c>
      <c r="AV1072" t="s">
        <v>145</v>
      </c>
      <c r="AW1072" t="s">
        <v>145</v>
      </c>
      <c r="AX1072" t="s">
        <v>145</v>
      </c>
      <c r="AY1072" t="s">
        <v>145</v>
      </c>
      <c r="AZ1072" t="s">
        <v>145</v>
      </c>
      <c r="BB1072">
        <v>0</v>
      </c>
    </row>
    <row r="1073" spans="1:54" x14ac:dyDescent="0.25">
      <c r="A1073">
        <v>338128</v>
      </c>
      <c r="B1073" t="s">
        <v>213</v>
      </c>
      <c r="O1073" t="s">
        <v>145</v>
      </c>
      <c r="AG1073" t="s">
        <v>145</v>
      </c>
      <c r="AP1073" t="s">
        <v>145</v>
      </c>
      <c r="AQ1073" t="s">
        <v>145</v>
      </c>
      <c r="AR1073" t="s">
        <v>145</v>
      </c>
      <c r="AU1073" t="s">
        <v>145</v>
      </c>
      <c r="AV1073" t="s">
        <v>145</v>
      </c>
      <c r="AW1073" t="s">
        <v>145</v>
      </c>
      <c r="AX1073" t="s">
        <v>145</v>
      </c>
      <c r="AY1073" t="s">
        <v>145</v>
      </c>
      <c r="AZ1073" t="s">
        <v>145</v>
      </c>
      <c r="BB1073">
        <v>0</v>
      </c>
    </row>
    <row r="1074" spans="1:54" x14ac:dyDescent="0.25">
      <c r="A1074">
        <v>332894</v>
      </c>
      <c r="B1074" t="s">
        <v>213</v>
      </c>
      <c r="O1074" t="s">
        <v>147</v>
      </c>
      <c r="W1074" t="s">
        <v>148</v>
      </c>
      <c r="AG1074" t="s">
        <v>148</v>
      </c>
      <c r="AJ1074" t="s">
        <v>147</v>
      </c>
      <c r="AL1074" t="s">
        <v>148</v>
      </c>
      <c r="AO1074" t="s">
        <v>145</v>
      </c>
      <c r="AP1074" t="s">
        <v>147</v>
      </c>
      <c r="AQ1074" t="s">
        <v>147</v>
      </c>
      <c r="AR1074" t="s">
        <v>147</v>
      </c>
      <c r="AS1074" t="s">
        <v>145</v>
      </c>
      <c r="AU1074" t="s">
        <v>145</v>
      </c>
      <c r="AV1074" t="s">
        <v>145</v>
      </c>
      <c r="AW1074" t="s">
        <v>145</v>
      </c>
      <c r="AX1074" t="s">
        <v>145</v>
      </c>
      <c r="AY1074" t="s">
        <v>145</v>
      </c>
      <c r="AZ1074" t="s">
        <v>145</v>
      </c>
      <c r="BB1074">
        <v>0</v>
      </c>
    </row>
    <row r="1075" spans="1:54" x14ac:dyDescent="0.25">
      <c r="A1075">
        <v>338135</v>
      </c>
      <c r="B1075" t="s">
        <v>213</v>
      </c>
      <c r="O1075" t="s">
        <v>147</v>
      </c>
      <c r="AQ1075" t="s">
        <v>147</v>
      </c>
      <c r="AU1075" t="s">
        <v>145</v>
      </c>
      <c r="AV1075" t="s">
        <v>145</v>
      </c>
      <c r="AW1075" t="s">
        <v>145</v>
      </c>
      <c r="AX1075" t="s">
        <v>145</v>
      </c>
      <c r="AY1075" t="s">
        <v>145</v>
      </c>
      <c r="AZ1075" t="s">
        <v>145</v>
      </c>
      <c r="BB1075">
        <v>0</v>
      </c>
    </row>
    <row r="1076" spans="1:54" x14ac:dyDescent="0.25">
      <c r="A1076">
        <v>319462</v>
      </c>
      <c r="B1076" t="s">
        <v>213</v>
      </c>
      <c r="O1076" t="s">
        <v>148</v>
      </c>
      <c r="AA1076" t="s">
        <v>148</v>
      </c>
      <c r="AM1076" t="s">
        <v>148</v>
      </c>
      <c r="AP1076" t="s">
        <v>145</v>
      </c>
      <c r="AQ1076" t="s">
        <v>145</v>
      </c>
      <c r="AU1076" t="s">
        <v>145</v>
      </c>
      <c r="AV1076" t="s">
        <v>145</v>
      </c>
      <c r="AW1076" t="s">
        <v>145</v>
      </c>
      <c r="AX1076" t="s">
        <v>145</v>
      </c>
      <c r="AY1076" t="s">
        <v>145</v>
      </c>
      <c r="AZ1076" t="s">
        <v>145</v>
      </c>
      <c r="BB1076">
        <v>0</v>
      </c>
    </row>
    <row r="1077" spans="1:54" x14ac:dyDescent="0.25">
      <c r="A1077">
        <v>329970</v>
      </c>
      <c r="B1077" t="s">
        <v>213</v>
      </c>
      <c r="O1077" t="s">
        <v>148</v>
      </c>
      <c r="AF1077" t="s">
        <v>148</v>
      </c>
      <c r="AG1077" t="s">
        <v>148</v>
      </c>
      <c r="AJ1077" t="s">
        <v>148</v>
      </c>
      <c r="AK1077" t="s">
        <v>148</v>
      </c>
      <c r="AO1077" t="s">
        <v>147</v>
      </c>
      <c r="AP1077" t="s">
        <v>147</v>
      </c>
      <c r="AQ1077" t="s">
        <v>147</v>
      </c>
      <c r="AS1077" t="s">
        <v>147</v>
      </c>
      <c r="AT1077" t="s">
        <v>147</v>
      </c>
      <c r="AU1077" t="s">
        <v>145</v>
      </c>
      <c r="AV1077" t="s">
        <v>145</v>
      </c>
      <c r="AW1077" t="s">
        <v>145</v>
      </c>
      <c r="AX1077" t="s">
        <v>145</v>
      </c>
      <c r="AY1077" t="s">
        <v>145</v>
      </c>
      <c r="AZ1077" t="s">
        <v>145</v>
      </c>
      <c r="BB1077">
        <v>0</v>
      </c>
    </row>
    <row r="1078" spans="1:54" x14ac:dyDescent="0.25">
      <c r="A1078">
        <v>333144</v>
      </c>
      <c r="B1078" t="s">
        <v>213</v>
      </c>
      <c r="O1078" t="s">
        <v>148</v>
      </c>
      <c r="AG1078" t="s">
        <v>148</v>
      </c>
      <c r="AJ1078" t="s">
        <v>148</v>
      </c>
      <c r="AO1078" t="s">
        <v>147</v>
      </c>
      <c r="AP1078" t="s">
        <v>147</v>
      </c>
      <c r="AQ1078" t="s">
        <v>145</v>
      </c>
      <c r="AR1078" t="s">
        <v>145</v>
      </c>
      <c r="AT1078" t="s">
        <v>147</v>
      </c>
      <c r="AU1078" t="s">
        <v>145</v>
      </c>
      <c r="AV1078" t="s">
        <v>145</v>
      </c>
      <c r="AW1078" t="s">
        <v>145</v>
      </c>
      <c r="AX1078" t="s">
        <v>145</v>
      </c>
      <c r="AY1078" t="s">
        <v>145</v>
      </c>
      <c r="AZ1078" t="s">
        <v>145</v>
      </c>
      <c r="BB1078">
        <v>0</v>
      </c>
    </row>
    <row r="1079" spans="1:54" x14ac:dyDescent="0.25">
      <c r="A1079">
        <v>336092</v>
      </c>
      <c r="B1079" t="s">
        <v>213</v>
      </c>
      <c r="O1079" t="s">
        <v>148</v>
      </c>
      <c r="AG1079" t="s">
        <v>148</v>
      </c>
      <c r="AJ1079" t="s">
        <v>148</v>
      </c>
      <c r="AK1079" t="s">
        <v>148</v>
      </c>
      <c r="AO1079" t="s">
        <v>147</v>
      </c>
      <c r="AP1079" t="s">
        <v>147</v>
      </c>
      <c r="AQ1079" t="s">
        <v>147</v>
      </c>
      <c r="AR1079" t="s">
        <v>147</v>
      </c>
      <c r="AS1079" t="s">
        <v>147</v>
      </c>
      <c r="AT1079" t="s">
        <v>147</v>
      </c>
      <c r="AU1079" t="s">
        <v>145</v>
      </c>
      <c r="AV1079" t="s">
        <v>145</v>
      </c>
      <c r="AW1079" t="s">
        <v>145</v>
      </c>
      <c r="AX1079" t="s">
        <v>145</v>
      </c>
      <c r="AY1079" t="s">
        <v>145</v>
      </c>
      <c r="AZ1079" t="s">
        <v>145</v>
      </c>
      <c r="BB1079">
        <v>0</v>
      </c>
    </row>
    <row r="1080" spans="1:54" x14ac:dyDescent="0.25">
      <c r="A1080">
        <v>333473</v>
      </c>
      <c r="B1080" t="s">
        <v>213</v>
      </c>
      <c r="O1080" t="s">
        <v>145</v>
      </c>
      <c r="AG1080" t="s">
        <v>148</v>
      </c>
      <c r="AI1080" t="s">
        <v>148</v>
      </c>
      <c r="AJ1080" t="s">
        <v>148</v>
      </c>
      <c r="AK1080" t="s">
        <v>147</v>
      </c>
      <c r="AO1080" t="s">
        <v>145</v>
      </c>
      <c r="AP1080" t="s">
        <v>147</v>
      </c>
      <c r="AQ1080" t="s">
        <v>145</v>
      </c>
      <c r="AR1080" t="s">
        <v>147</v>
      </c>
      <c r="AS1080" t="s">
        <v>147</v>
      </c>
      <c r="AT1080" t="s">
        <v>147</v>
      </c>
      <c r="AU1080" t="s">
        <v>145</v>
      </c>
      <c r="AV1080" t="s">
        <v>145</v>
      </c>
      <c r="AW1080" t="s">
        <v>145</v>
      </c>
      <c r="AX1080" t="s">
        <v>145</v>
      </c>
      <c r="AY1080" t="s">
        <v>145</v>
      </c>
      <c r="AZ1080" t="s">
        <v>145</v>
      </c>
      <c r="BB1080">
        <v>0</v>
      </c>
    </row>
    <row r="1081" spans="1:54" x14ac:dyDescent="0.25">
      <c r="A1081">
        <v>303055</v>
      </c>
      <c r="B1081" t="s">
        <v>213</v>
      </c>
      <c r="AC1081" t="s">
        <v>148</v>
      </c>
      <c r="AG1081" t="s">
        <v>148</v>
      </c>
      <c r="AP1081" t="s">
        <v>145</v>
      </c>
      <c r="AQ1081" t="s">
        <v>145</v>
      </c>
      <c r="AR1081" t="s">
        <v>147</v>
      </c>
      <c r="AT1081" t="s">
        <v>145</v>
      </c>
      <c r="AV1081" t="s">
        <v>145</v>
      </c>
      <c r="AW1081" t="s">
        <v>145</v>
      </c>
      <c r="AY1081" t="s">
        <v>147</v>
      </c>
      <c r="AZ1081" t="s">
        <v>145</v>
      </c>
      <c r="BB1081">
        <v>0</v>
      </c>
    </row>
    <row r="1082" spans="1:54" x14ac:dyDescent="0.25">
      <c r="A1082">
        <v>306232</v>
      </c>
      <c r="B1082" t="s">
        <v>213</v>
      </c>
      <c r="AG1082" t="s">
        <v>148</v>
      </c>
      <c r="AJ1082" t="s">
        <v>148</v>
      </c>
      <c r="AL1082" t="s">
        <v>148</v>
      </c>
      <c r="AO1082" t="s">
        <v>148</v>
      </c>
      <c r="AP1082" t="s">
        <v>147</v>
      </c>
      <c r="AQ1082" t="s">
        <v>147</v>
      </c>
      <c r="AR1082" t="s">
        <v>148</v>
      </c>
      <c r="AU1082" t="s">
        <v>148</v>
      </c>
      <c r="AV1082" t="s">
        <v>147</v>
      </c>
      <c r="AW1082" t="s">
        <v>147</v>
      </c>
      <c r="AX1082" t="s">
        <v>147</v>
      </c>
      <c r="AY1082" t="s">
        <v>145</v>
      </c>
      <c r="AZ1082" t="s">
        <v>145</v>
      </c>
      <c r="BB1082">
        <v>0</v>
      </c>
    </row>
    <row r="1083" spans="1:54" x14ac:dyDescent="0.25">
      <c r="A1083">
        <v>309769</v>
      </c>
      <c r="B1083" t="s">
        <v>213</v>
      </c>
      <c r="AH1083" t="s">
        <v>148</v>
      </c>
      <c r="AJ1083" t="s">
        <v>148</v>
      </c>
      <c r="AM1083" t="s">
        <v>148</v>
      </c>
      <c r="AO1083" t="s">
        <v>148</v>
      </c>
      <c r="AP1083" t="s">
        <v>145</v>
      </c>
      <c r="AQ1083" t="s">
        <v>145</v>
      </c>
      <c r="AR1083" t="s">
        <v>147</v>
      </c>
      <c r="AT1083" t="s">
        <v>147</v>
      </c>
      <c r="AU1083" t="s">
        <v>148</v>
      </c>
      <c r="AV1083" t="s">
        <v>145</v>
      </c>
      <c r="AW1083" t="s">
        <v>145</v>
      </c>
      <c r="AX1083" t="s">
        <v>145</v>
      </c>
      <c r="AY1083" t="s">
        <v>148</v>
      </c>
      <c r="AZ1083" t="s">
        <v>145</v>
      </c>
      <c r="BB1083">
        <v>0</v>
      </c>
    </row>
    <row r="1084" spans="1:54" x14ac:dyDescent="0.25">
      <c r="A1084">
        <v>310679</v>
      </c>
      <c r="B1084" t="s">
        <v>213</v>
      </c>
      <c r="Z1084" t="s">
        <v>148</v>
      </c>
      <c r="AG1084" t="s">
        <v>148</v>
      </c>
      <c r="AJ1084" t="s">
        <v>147</v>
      </c>
      <c r="AP1084" t="s">
        <v>145</v>
      </c>
      <c r="AQ1084" t="s">
        <v>145</v>
      </c>
      <c r="AT1084" t="s">
        <v>148</v>
      </c>
      <c r="AU1084" t="s">
        <v>147</v>
      </c>
      <c r="AV1084" t="s">
        <v>145</v>
      </c>
      <c r="AX1084" t="s">
        <v>147</v>
      </c>
      <c r="AY1084" t="s">
        <v>147</v>
      </c>
      <c r="AZ1084" t="s">
        <v>145</v>
      </c>
      <c r="BB1084">
        <v>0</v>
      </c>
    </row>
    <row r="1085" spans="1:54" x14ac:dyDescent="0.25">
      <c r="A1085">
        <v>316302</v>
      </c>
      <c r="B1085" t="s">
        <v>213</v>
      </c>
      <c r="W1085" t="s">
        <v>148</v>
      </c>
      <c r="AD1085" t="s">
        <v>147</v>
      </c>
      <c r="AG1085" t="s">
        <v>148</v>
      </c>
      <c r="AK1085" t="s">
        <v>148</v>
      </c>
      <c r="AP1085" t="s">
        <v>145</v>
      </c>
      <c r="AQ1085" t="s">
        <v>145</v>
      </c>
      <c r="AR1085" t="s">
        <v>145</v>
      </c>
      <c r="AT1085" t="s">
        <v>147</v>
      </c>
      <c r="AU1085" t="s">
        <v>145</v>
      </c>
      <c r="AV1085" t="s">
        <v>145</v>
      </c>
      <c r="AW1085" t="s">
        <v>145</v>
      </c>
      <c r="AX1085" t="s">
        <v>145</v>
      </c>
      <c r="AY1085" t="s">
        <v>145</v>
      </c>
      <c r="AZ1085" t="s">
        <v>145</v>
      </c>
      <c r="BB1085">
        <v>0</v>
      </c>
    </row>
    <row r="1086" spans="1:54" x14ac:dyDescent="0.25">
      <c r="A1086">
        <v>319016</v>
      </c>
      <c r="B1086" t="s">
        <v>213</v>
      </c>
      <c r="AG1086" t="s">
        <v>148</v>
      </c>
      <c r="AI1086" t="s">
        <v>148</v>
      </c>
      <c r="AM1086" t="s">
        <v>148</v>
      </c>
      <c r="AO1086" t="s">
        <v>145</v>
      </c>
      <c r="AP1086" t="s">
        <v>147</v>
      </c>
      <c r="AQ1086" t="s">
        <v>145</v>
      </c>
      <c r="AR1086" t="s">
        <v>147</v>
      </c>
      <c r="AS1086" t="s">
        <v>147</v>
      </c>
      <c r="AU1086" t="s">
        <v>145</v>
      </c>
      <c r="AV1086" t="s">
        <v>145</v>
      </c>
      <c r="AW1086" t="s">
        <v>145</v>
      </c>
      <c r="AX1086" t="s">
        <v>145</v>
      </c>
      <c r="AY1086" t="s">
        <v>145</v>
      </c>
      <c r="AZ1086" t="s">
        <v>147</v>
      </c>
      <c r="BB1086">
        <v>0</v>
      </c>
    </row>
    <row r="1087" spans="1:54" x14ac:dyDescent="0.25">
      <c r="A1087">
        <v>319104</v>
      </c>
      <c r="B1087" t="s">
        <v>213</v>
      </c>
      <c r="AF1087" t="s">
        <v>148</v>
      </c>
      <c r="AG1087" t="s">
        <v>148</v>
      </c>
      <c r="AH1087" t="s">
        <v>148</v>
      </c>
      <c r="AI1087" t="s">
        <v>148</v>
      </c>
      <c r="AO1087" t="s">
        <v>148</v>
      </c>
      <c r="AP1087" t="s">
        <v>148</v>
      </c>
      <c r="AQ1087" t="s">
        <v>148</v>
      </c>
      <c r="AR1087" t="s">
        <v>148</v>
      </c>
      <c r="AT1087" t="s">
        <v>148</v>
      </c>
      <c r="AU1087" t="s">
        <v>148</v>
      </c>
      <c r="AV1087" t="s">
        <v>145</v>
      </c>
      <c r="AW1087" t="s">
        <v>145</v>
      </c>
      <c r="AX1087" t="s">
        <v>147</v>
      </c>
      <c r="AY1087" t="s">
        <v>147</v>
      </c>
      <c r="AZ1087" t="s">
        <v>145</v>
      </c>
      <c r="BB1087">
        <v>0</v>
      </c>
    </row>
    <row r="1088" spans="1:54" x14ac:dyDescent="0.25">
      <c r="A1088">
        <v>319343</v>
      </c>
      <c r="B1088" t="s">
        <v>213</v>
      </c>
      <c r="AO1088" t="s">
        <v>147</v>
      </c>
      <c r="AP1088" t="s">
        <v>147</v>
      </c>
      <c r="AT1088" t="s">
        <v>147</v>
      </c>
      <c r="AU1088" t="s">
        <v>147</v>
      </c>
      <c r="AV1088" t="s">
        <v>147</v>
      </c>
      <c r="AW1088" t="s">
        <v>147</v>
      </c>
      <c r="AX1088" t="s">
        <v>145</v>
      </c>
      <c r="AY1088" t="s">
        <v>145</v>
      </c>
      <c r="AZ1088" t="s">
        <v>145</v>
      </c>
      <c r="BB1088">
        <v>0</v>
      </c>
    </row>
    <row r="1089" spans="1:54" x14ac:dyDescent="0.25">
      <c r="A1089">
        <v>320455</v>
      </c>
      <c r="B1089" t="s">
        <v>213</v>
      </c>
      <c r="AG1089" t="s">
        <v>147</v>
      </c>
      <c r="AM1089" t="s">
        <v>148</v>
      </c>
      <c r="AO1089" t="s">
        <v>148</v>
      </c>
      <c r="AP1089" t="s">
        <v>145</v>
      </c>
      <c r="AQ1089" t="s">
        <v>145</v>
      </c>
      <c r="AR1089" t="s">
        <v>145</v>
      </c>
      <c r="AS1089" t="s">
        <v>148</v>
      </c>
      <c r="AT1089" t="s">
        <v>145</v>
      </c>
      <c r="AU1089" t="s">
        <v>145</v>
      </c>
      <c r="AV1089" t="s">
        <v>145</v>
      </c>
      <c r="AW1089" t="s">
        <v>145</v>
      </c>
      <c r="AX1089" t="s">
        <v>145</v>
      </c>
      <c r="AY1089" t="s">
        <v>145</v>
      </c>
      <c r="AZ1089" t="s">
        <v>145</v>
      </c>
      <c r="BB1089">
        <v>0</v>
      </c>
    </row>
    <row r="1090" spans="1:54" x14ac:dyDescent="0.25">
      <c r="A1090">
        <v>320982</v>
      </c>
      <c r="B1090" t="s">
        <v>213</v>
      </c>
      <c r="AP1090" t="s">
        <v>145</v>
      </c>
      <c r="AQ1090" t="s">
        <v>145</v>
      </c>
      <c r="AR1090" t="s">
        <v>145</v>
      </c>
      <c r="AU1090" t="s">
        <v>145</v>
      </c>
      <c r="AV1090" t="s">
        <v>145</v>
      </c>
      <c r="AW1090" t="s">
        <v>145</v>
      </c>
      <c r="AX1090" t="s">
        <v>145</v>
      </c>
      <c r="AY1090" t="s">
        <v>145</v>
      </c>
      <c r="AZ1090" t="s">
        <v>145</v>
      </c>
      <c r="BB1090">
        <v>0</v>
      </c>
    </row>
    <row r="1091" spans="1:54" x14ac:dyDescent="0.25">
      <c r="A1091">
        <v>324221</v>
      </c>
      <c r="B1091" t="s">
        <v>213</v>
      </c>
      <c r="I1091" t="s">
        <v>145</v>
      </c>
      <c r="N1091" t="s">
        <v>147</v>
      </c>
      <c r="V1091" t="s">
        <v>145</v>
      </c>
      <c r="AA1091" t="s">
        <v>145</v>
      </c>
      <c r="AM1091" t="s">
        <v>147</v>
      </c>
      <c r="AP1091" t="s">
        <v>145</v>
      </c>
      <c r="AQ1091" t="s">
        <v>145</v>
      </c>
      <c r="AS1091" t="s">
        <v>145</v>
      </c>
      <c r="AT1091" t="s">
        <v>147</v>
      </c>
      <c r="AV1091" t="s">
        <v>145</v>
      </c>
      <c r="AX1091" t="s">
        <v>145</v>
      </c>
      <c r="AY1091" t="s">
        <v>145</v>
      </c>
      <c r="AZ1091" t="s">
        <v>145</v>
      </c>
      <c r="BB1091">
        <v>0</v>
      </c>
    </row>
    <row r="1092" spans="1:54" x14ac:dyDescent="0.25">
      <c r="A1092">
        <v>324670</v>
      </c>
      <c r="B1092" t="s">
        <v>213</v>
      </c>
      <c r="Z1092" t="s">
        <v>145</v>
      </c>
      <c r="AE1092" t="s">
        <v>145</v>
      </c>
      <c r="AI1092" t="s">
        <v>148</v>
      </c>
      <c r="AK1092" t="s">
        <v>148</v>
      </c>
      <c r="AO1092" t="s">
        <v>148</v>
      </c>
      <c r="AP1092" t="s">
        <v>145</v>
      </c>
      <c r="AQ1092" t="s">
        <v>145</v>
      </c>
      <c r="AS1092" t="s">
        <v>147</v>
      </c>
      <c r="AU1092" t="s">
        <v>147</v>
      </c>
      <c r="AV1092" t="s">
        <v>145</v>
      </c>
      <c r="AW1092" t="s">
        <v>145</v>
      </c>
      <c r="AX1092" t="s">
        <v>145</v>
      </c>
      <c r="AZ1092" t="s">
        <v>145</v>
      </c>
      <c r="BB1092">
        <v>0</v>
      </c>
    </row>
    <row r="1093" spans="1:54" x14ac:dyDescent="0.25">
      <c r="A1093">
        <v>324744</v>
      </c>
      <c r="B1093" t="s">
        <v>213</v>
      </c>
      <c r="X1093" t="s">
        <v>147</v>
      </c>
      <c r="AJ1093" t="s">
        <v>148</v>
      </c>
      <c r="AO1093" t="s">
        <v>147</v>
      </c>
      <c r="AP1093" t="s">
        <v>147</v>
      </c>
      <c r="AQ1093" t="s">
        <v>147</v>
      </c>
      <c r="AR1093" t="s">
        <v>147</v>
      </c>
      <c r="AU1093" t="s">
        <v>145</v>
      </c>
      <c r="AV1093" t="s">
        <v>145</v>
      </c>
      <c r="AW1093" t="s">
        <v>145</v>
      </c>
      <c r="AX1093" t="s">
        <v>145</v>
      </c>
      <c r="AY1093" t="s">
        <v>145</v>
      </c>
      <c r="AZ1093" t="s">
        <v>145</v>
      </c>
      <c r="BB1093">
        <v>0</v>
      </c>
    </row>
    <row r="1094" spans="1:54" x14ac:dyDescent="0.25">
      <c r="A1094">
        <v>324881</v>
      </c>
      <c r="B1094" t="s">
        <v>213</v>
      </c>
      <c r="AG1094" t="s">
        <v>147</v>
      </c>
      <c r="AP1094" t="s">
        <v>145</v>
      </c>
      <c r="AQ1094" t="s">
        <v>145</v>
      </c>
      <c r="AR1094" t="s">
        <v>145</v>
      </c>
      <c r="AS1094" t="s">
        <v>147</v>
      </c>
      <c r="AU1094" t="s">
        <v>147</v>
      </c>
      <c r="AV1094" t="s">
        <v>145</v>
      </c>
      <c r="AW1094" t="s">
        <v>145</v>
      </c>
      <c r="AX1094" t="s">
        <v>147</v>
      </c>
      <c r="AY1094" t="s">
        <v>145</v>
      </c>
      <c r="AZ1094" t="s">
        <v>145</v>
      </c>
      <c r="BB1094">
        <v>0</v>
      </c>
    </row>
    <row r="1095" spans="1:54" x14ac:dyDescent="0.25">
      <c r="A1095">
        <v>326077</v>
      </c>
      <c r="B1095" t="s">
        <v>213</v>
      </c>
      <c r="N1095" t="s">
        <v>148</v>
      </c>
      <c r="AG1095" t="s">
        <v>148</v>
      </c>
      <c r="AK1095" t="s">
        <v>148</v>
      </c>
      <c r="AP1095" t="s">
        <v>145</v>
      </c>
      <c r="AQ1095" t="s">
        <v>147</v>
      </c>
      <c r="AR1095" t="s">
        <v>147</v>
      </c>
      <c r="AT1095" t="s">
        <v>148</v>
      </c>
      <c r="AV1095" t="s">
        <v>148</v>
      </c>
      <c r="AW1095" t="s">
        <v>145</v>
      </c>
      <c r="AX1095" t="s">
        <v>147</v>
      </c>
      <c r="AY1095" t="s">
        <v>148</v>
      </c>
      <c r="AZ1095" t="s">
        <v>145</v>
      </c>
      <c r="BB1095">
        <v>0</v>
      </c>
    </row>
    <row r="1096" spans="1:54" x14ac:dyDescent="0.25">
      <c r="A1096">
        <v>326138</v>
      </c>
      <c r="B1096" t="s">
        <v>213</v>
      </c>
      <c r="AI1096" t="s">
        <v>147</v>
      </c>
      <c r="AO1096" t="s">
        <v>148</v>
      </c>
      <c r="AQ1096" t="s">
        <v>148</v>
      </c>
      <c r="AR1096" t="s">
        <v>148</v>
      </c>
      <c r="AT1096" t="s">
        <v>148</v>
      </c>
      <c r="AU1096" t="s">
        <v>145</v>
      </c>
      <c r="AV1096" t="s">
        <v>145</v>
      </c>
      <c r="AW1096" t="s">
        <v>145</v>
      </c>
      <c r="AX1096" t="s">
        <v>145</v>
      </c>
      <c r="AY1096" t="s">
        <v>147</v>
      </c>
      <c r="AZ1096" t="s">
        <v>145</v>
      </c>
      <c r="BB1096">
        <v>0</v>
      </c>
    </row>
    <row r="1097" spans="1:54" x14ac:dyDescent="0.25">
      <c r="A1097">
        <v>327246</v>
      </c>
      <c r="B1097" t="s">
        <v>213</v>
      </c>
      <c r="Z1097" t="s">
        <v>148</v>
      </c>
      <c r="AC1097" t="s">
        <v>148</v>
      </c>
      <c r="AG1097" t="s">
        <v>148</v>
      </c>
      <c r="AK1097" t="s">
        <v>148</v>
      </c>
      <c r="AP1097" t="s">
        <v>145</v>
      </c>
      <c r="AQ1097" t="s">
        <v>145</v>
      </c>
      <c r="AS1097" t="s">
        <v>148</v>
      </c>
      <c r="AT1097" t="s">
        <v>147</v>
      </c>
      <c r="AU1097" t="s">
        <v>145</v>
      </c>
      <c r="AV1097" t="s">
        <v>145</v>
      </c>
      <c r="AW1097" t="s">
        <v>147</v>
      </c>
      <c r="AY1097" t="s">
        <v>145</v>
      </c>
      <c r="AZ1097" t="s">
        <v>145</v>
      </c>
      <c r="BB1097">
        <v>0</v>
      </c>
    </row>
    <row r="1098" spans="1:54" x14ac:dyDescent="0.25">
      <c r="A1098">
        <v>327302</v>
      </c>
      <c r="B1098" t="s">
        <v>213</v>
      </c>
      <c r="N1098" t="s">
        <v>148</v>
      </c>
      <c r="AA1098" t="s">
        <v>147</v>
      </c>
      <c r="AC1098" t="s">
        <v>148</v>
      </c>
      <c r="AG1098" t="s">
        <v>148</v>
      </c>
      <c r="AP1098" t="s">
        <v>147</v>
      </c>
      <c r="AQ1098" t="s">
        <v>147</v>
      </c>
      <c r="AT1098" t="s">
        <v>147</v>
      </c>
      <c r="AU1098" t="s">
        <v>145</v>
      </c>
      <c r="AV1098" t="s">
        <v>145</v>
      </c>
      <c r="AW1098" t="s">
        <v>145</v>
      </c>
      <c r="AX1098" t="s">
        <v>145</v>
      </c>
      <c r="AY1098" t="s">
        <v>145</v>
      </c>
      <c r="AZ1098" t="s">
        <v>145</v>
      </c>
      <c r="BB1098">
        <v>0</v>
      </c>
    </row>
    <row r="1099" spans="1:54" x14ac:dyDescent="0.25">
      <c r="A1099">
        <v>327394</v>
      </c>
      <c r="B1099" t="s">
        <v>213</v>
      </c>
      <c r="AC1099" t="s">
        <v>148</v>
      </c>
      <c r="AO1099" t="s">
        <v>145</v>
      </c>
      <c r="AP1099" t="s">
        <v>148</v>
      </c>
      <c r="AQ1099" t="s">
        <v>147</v>
      </c>
      <c r="AS1099" t="s">
        <v>147</v>
      </c>
      <c r="AU1099" t="s">
        <v>147</v>
      </c>
      <c r="AV1099" t="s">
        <v>147</v>
      </c>
      <c r="AX1099" t="s">
        <v>147</v>
      </c>
      <c r="AY1099" t="s">
        <v>145</v>
      </c>
      <c r="AZ1099" t="s">
        <v>148</v>
      </c>
      <c r="BB1099">
        <v>0</v>
      </c>
    </row>
    <row r="1100" spans="1:54" x14ac:dyDescent="0.25">
      <c r="A1100">
        <v>327718</v>
      </c>
      <c r="B1100" t="s">
        <v>213</v>
      </c>
      <c r="AP1100" t="s">
        <v>145</v>
      </c>
      <c r="AV1100" t="s">
        <v>147</v>
      </c>
      <c r="AW1100" t="s">
        <v>145</v>
      </c>
      <c r="AY1100" t="s">
        <v>147</v>
      </c>
      <c r="AZ1100" t="s">
        <v>145</v>
      </c>
      <c r="BB1100">
        <v>0</v>
      </c>
    </row>
    <row r="1101" spans="1:54" x14ac:dyDescent="0.25">
      <c r="A1101">
        <v>327862</v>
      </c>
      <c r="B1101" t="s">
        <v>213</v>
      </c>
      <c r="AP1101" t="s">
        <v>147</v>
      </c>
      <c r="AQ1101" t="s">
        <v>147</v>
      </c>
      <c r="AR1101" t="s">
        <v>147</v>
      </c>
      <c r="AV1101" t="s">
        <v>145</v>
      </c>
      <c r="AW1101" t="s">
        <v>145</v>
      </c>
      <c r="AX1101" t="s">
        <v>147</v>
      </c>
      <c r="AY1101" t="s">
        <v>147</v>
      </c>
      <c r="AZ1101" t="s">
        <v>145</v>
      </c>
      <c r="BB1101">
        <v>0</v>
      </c>
    </row>
    <row r="1102" spans="1:54" x14ac:dyDescent="0.25">
      <c r="A1102">
        <v>327994</v>
      </c>
      <c r="B1102" t="s">
        <v>213</v>
      </c>
      <c r="AP1102" t="s">
        <v>145</v>
      </c>
      <c r="AQ1102" t="s">
        <v>148</v>
      </c>
      <c r="AS1102" t="s">
        <v>147</v>
      </c>
      <c r="AT1102" t="s">
        <v>148</v>
      </c>
      <c r="AV1102" t="s">
        <v>145</v>
      </c>
      <c r="AW1102" t="s">
        <v>145</v>
      </c>
      <c r="AY1102" t="s">
        <v>148</v>
      </c>
      <c r="AZ1102" t="s">
        <v>145</v>
      </c>
      <c r="BB1102">
        <v>0</v>
      </c>
    </row>
    <row r="1103" spans="1:54" x14ac:dyDescent="0.25">
      <c r="A1103">
        <v>328216</v>
      </c>
      <c r="B1103" t="s">
        <v>213</v>
      </c>
      <c r="AH1103" t="s">
        <v>148</v>
      </c>
      <c r="AP1103" t="s">
        <v>147</v>
      </c>
      <c r="AQ1103" t="s">
        <v>145</v>
      </c>
      <c r="AR1103" t="s">
        <v>145</v>
      </c>
      <c r="AW1103" t="s">
        <v>145</v>
      </c>
      <c r="AZ1103" t="s">
        <v>145</v>
      </c>
      <c r="BB1103">
        <v>0</v>
      </c>
    </row>
    <row r="1104" spans="1:54" x14ac:dyDescent="0.25">
      <c r="A1104">
        <v>328459</v>
      </c>
      <c r="B1104" t="s">
        <v>213</v>
      </c>
      <c r="AG1104" t="s">
        <v>147</v>
      </c>
      <c r="AJ1104" t="s">
        <v>148</v>
      </c>
      <c r="AO1104" t="s">
        <v>145</v>
      </c>
      <c r="AP1104" t="s">
        <v>145</v>
      </c>
      <c r="AQ1104" t="s">
        <v>147</v>
      </c>
      <c r="AT1104" t="s">
        <v>148</v>
      </c>
      <c r="AU1104" t="s">
        <v>145</v>
      </c>
      <c r="AW1104" t="s">
        <v>145</v>
      </c>
      <c r="AX1104" t="s">
        <v>145</v>
      </c>
      <c r="AY1104" t="s">
        <v>147</v>
      </c>
      <c r="AZ1104" t="s">
        <v>145</v>
      </c>
      <c r="BB1104">
        <v>0</v>
      </c>
    </row>
    <row r="1105" spans="1:54" x14ac:dyDescent="0.25">
      <c r="A1105">
        <v>329308</v>
      </c>
      <c r="B1105" t="s">
        <v>213</v>
      </c>
      <c r="W1105" t="s">
        <v>148</v>
      </c>
      <c r="AG1105" t="s">
        <v>148</v>
      </c>
      <c r="AJ1105" t="s">
        <v>148</v>
      </c>
      <c r="AO1105" t="s">
        <v>148</v>
      </c>
      <c r="AP1105" t="s">
        <v>148</v>
      </c>
      <c r="AQ1105" t="s">
        <v>147</v>
      </c>
      <c r="AR1105" t="s">
        <v>148</v>
      </c>
      <c r="AS1105" t="s">
        <v>148</v>
      </c>
      <c r="AT1105" t="s">
        <v>148</v>
      </c>
      <c r="AV1105" t="s">
        <v>147</v>
      </c>
      <c r="AW1105" t="s">
        <v>145</v>
      </c>
      <c r="AX1105" t="s">
        <v>148</v>
      </c>
      <c r="AY1105" t="s">
        <v>148</v>
      </c>
      <c r="AZ1105" t="s">
        <v>145</v>
      </c>
      <c r="BB1105">
        <v>0</v>
      </c>
    </row>
    <row r="1106" spans="1:54" x14ac:dyDescent="0.25">
      <c r="A1106">
        <v>329363</v>
      </c>
      <c r="B1106" t="s">
        <v>213</v>
      </c>
      <c r="I1106" t="s">
        <v>147</v>
      </c>
      <c r="N1106" t="s">
        <v>148</v>
      </c>
      <c r="AM1106" t="s">
        <v>148</v>
      </c>
      <c r="AO1106" t="s">
        <v>148</v>
      </c>
      <c r="AP1106" t="s">
        <v>148</v>
      </c>
      <c r="AQ1106" t="s">
        <v>145</v>
      </c>
      <c r="AT1106" t="s">
        <v>147</v>
      </c>
      <c r="AU1106" t="s">
        <v>145</v>
      </c>
      <c r="AV1106" t="s">
        <v>145</v>
      </c>
      <c r="AW1106" t="s">
        <v>145</v>
      </c>
      <c r="AX1106" t="s">
        <v>145</v>
      </c>
      <c r="AY1106" t="s">
        <v>145</v>
      </c>
      <c r="AZ1106" t="s">
        <v>145</v>
      </c>
      <c r="BB1106">
        <v>0</v>
      </c>
    </row>
    <row r="1107" spans="1:54" x14ac:dyDescent="0.25">
      <c r="A1107">
        <v>329400</v>
      </c>
      <c r="B1107" t="s">
        <v>213</v>
      </c>
      <c r="W1107" t="s">
        <v>148</v>
      </c>
      <c r="AG1107" t="s">
        <v>145</v>
      </c>
      <c r="AP1107" t="s">
        <v>145</v>
      </c>
      <c r="AU1107" t="s">
        <v>148</v>
      </c>
      <c r="AW1107" t="s">
        <v>145</v>
      </c>
      <c r="AX1107" t="s">
        <v>148</v>
      </c>
      <c r="AY1107" t="s">
        <v>147</v>
      </c>
      <c r="AZ1107" t="s">
        <v>145</v>
      </c>
      <c r="BB1107">
        <v>0</v>
      </c>
    </row>
    <row r="1108" spans="1:54" x14ac:dyDescent="0.25">
      <c r="A1108">
        <v>329567</v>
      </c>
      <c r="B1108" t="s">
        <v>213</v>
      </c>
      <c r="V1108" t="s">
        <v>147</v>
      </c>
      <c r="AA1108" t="s">
        <v>147</v>
      </c>
      <c r="AG1108" t="s">
        <v>148</v>
      </c>
      <c r="AM1108" t="s">
        <v>148</v>
      </c>
      <c r="AO1108" t="s">
        <v>147</v>
      </c>
      <c r="AP1108" t="s">
        <v>147</v>
      </c>
      <c r="AQ1108" t="s">
        <v>147</v>
      </c>
      <c r="AR1108" t="s">
        <v>147</v>
      </c>
      <c r="AS1108" t="s">
        <v>147</v>
      </c>
      <c r="AT1108" t="s">
        <v>147</v>
      </c>
      <c r="AU1108" t="s">
        <v>145</v>
      </c>
      <c r="AV1108" t="s">
        <v>145</v>
      </c>
      <c r="AW1108" t="s">
        <v>145</v>
      </c>
      <c r="AX1108" t="s">
        <v>145</v>
      </c>
      <c r="AY1108" t="s">
        <v>145</v>
      </c>
      <c r="AZ1108" t="s">
        <v>145</v>
      </c>
      <c r="BB1108">
        <v>0</v>
      </c>
    </row>
    <row r="1109" spans="1:54" x14ac:dyDescent="0.25">
      <c r="A1109">
        <v>329637</v>
      </c>
      <c r="B1109" t="s">
        <v>213</v>
      </c>
      <c r="AJ1109" t="s">
        <v>147</v>
      </c>
      <c r="AO1109" t="s">
        <v>147</v>
      </c>
      <c r="AP1109" t="s">
        <v>147</v>
      </c>
      <c r="AQ1109" t="s">
        <v>145</v>
      </c>
      <c r="AR1109" t="s">
        <v>147</v>
      </c>
      <c r="AU1109" t="s">
        <v>145</v>
      </c>
      <c r="AV1109" t="s">
        <v>145</v>
      </c>
      <c r="AW1109" t="s">
        <v>145</v>
      </c>
      <c r="AX1109" t="s">
        <v>145</v>
      </c>
      <c r="AY1109" t="s">
        <v>145</v>
      </c>
      <c r="AZ1109" t="s">
        <v>145</v>
      </c>
      <c r="BB1109">
        <v>0</v>
      </c>
    </row>
    <row r="1110" spans="1:54" x14ac:dyDescent="0.25">
      <c r="A1110">
        <v>330018</v>
      </c>
      <c r="B1110" t="s">
        <v>213</v>
      </c>
      <c r="AG1110" t="s">
        <v>148</v>
      </c>
      <c r="AI1110" t="s">
        <v>148</v>
      </c>
      <c r="AP1110" t="s">
        <v>145</v>
      </c>
      <c r="AQ1110" t="s">
        <v>145</v>
      </c>
      <c r="AR1110" t="s">
        <v>148</v>
      </c>
      <c r="AT1110" t="s">
        <v>148</v>
      </c>
      <c r="AU1110" t="s">
        <v>147</v>
      </c>
      <c r="AV1110" t="s">
        <v>145</v>
      </c>
      <c r="AW1110" t="s">
        <v>145</v>
      </c>
      <c r="AX1110" t="s">
        <v>147</v>
      </c>
      <c r="AY1110" t="s">
        <v>147</v>
      </c>
      <c r="AZ1110" t="s">
        <v>145</v>
      </c>
      <c r="BB1110">
        <v>0</v>
      </c>
    </row>
    <row r="1111" spans="1:54" x14ac:dyDescent="0.25">
      <c r="A1111">
        <v>330357</v>
      </c>
      <c r="B1111" t="s">
        <v>213</v>
      </c>
      <c r="AO1111" t="s">
        <v>148</v>
      </c>
      <c r="AP1111" t="s">
        <v>145</v>
      </c>
      <c r="AQ1111" t="s">
        <v>145</v>
      </c>
      <c r="AR1111" t="s">
        <v>145</v>
      </c>
      <c r="AT1111" t="s">
        <v>147</v>
      </c>
      <c r="AU1111" t="s">
        <v>145</v>
      </c>
      <c r="AV1111" t="s">
        <v>145</v>
      </c>
      <c r="AW1111" t="s">
        <v>145</v>
      </c>
      <c r="AX1111" t="s">
        <v>147</v>
      </c>
      <c r="AY1111" t="s">
        <v>147</v>
      </c>
      <c r="AZ1111" t="s">
        <v>145</v>
      </c>
      <c r="BB1111">
        <v>0</v>
      </c>
    </row>
    <row r="1112" spans="1:54" x14ac:dyDescent="0.25">
      <c r="A1112">
        <v>330384</v>
      </c>
      <c r="B1112" t="s">
        <v>213</v>
      </c>
      <c r="Z1112" t="s">
        <v>148</v>
      </c>
      <c r="AG1112" t="s">
        <v>148</v>
      </c>
      <c r="AI1112" t="s">
        <v>148</v>
      </c>
      <c r="AK1112" t="s">
        <v>148</v>
      </c>
      <c r="AP1112" t="s">
        <v>145</v>
      </c>
      <c r="AQ1112" t="s">
        <v>145</v>
      </c>
      <c r="AS1112" t="s">
        <v>147</v>
      </c>
      <c r="AT1112" t="s">
        <v>148</v>
      </c>
      <c r="AU1112" t="s">
        <v>147</v>
      </c>
      <c r="AV1112" t="s">
        <v>145</v>
      </c>
      <c r="AW1112" t="s">
        <v>145</v>
      </c>
      <c r="AX1112" t="s">
        <v>147</v>
      </c>
      <c r="AY1112" t="s">
        <v>147</v>
      </c>
      <c r="AZ1112" t="s">
        <v>145</v>
      </c>
      <c r="BB1112">
        <v>0</v>
      </c>
    </row>
    <row r="1113" spans="1:54" x14ac:dyDescent="0.25">
      <c r="A1113">
        <v>330476</v>
      </c>
      <c r="B1113" t="s">
        <v>213</v>
      </c>
      <c r="AG1113" t="s">
        <v>145</v>
      </c>
      <c r="AP1113" t="s">
        <v>145</v>
      </c>
      <c r="AQ1113" t="s">
        <v>145</v>
      </c>
      <c r="AR1113" t="s">
        <v>145</v>
      </c>
      <c r="AT1113" t="s">
        <v>147</v>
      </c>
      <c r="AV1113" t="s">
        <v>145</v>
      </c>
      <c r="AW1113" t="s">
        <v>145</v>
      </c>
      <c r="AX1113" t="s">
        <v>147</v>
      </c>
      <c r="AY1113" t="s">
        <v>147</v>
      </c>
      <c r="AZ1113" t="s">
        <v>145</v>
      </c>
      <c r="BB1113">
        <v>0</v>
      </c>
    </row>
    <row r="1114" spans="1:54" x14ac:dyDescent="0.25">
      <c r="A1114">
        <v>330764</v>
      </c>
      <c r="B1114" t="s">
        <v>213</v>
      </c>
      <c r="AG1114" t="s">
        <v>145</v>
      </c>
      <c r="AL1114" t="s">
        <v>148</v>
      </c>
      <c r="AM1114" t="s">
        <v>148</v>
      </c>
      <c r="AP1114" t="s">
        <v>145</v>
      </c>
      <c r="AQ1114" t="s">
        <v>145</v>
      </c>
      <c r="AR1114" t="s">
        <v>145</v>
      </c>
      <c r="AS1114" t="s">
        <v>148</v>
      </c>
      <c r="AT1114" t="s">
        <v>148</v>
      </c>
      <c r="AU1114" t="s">
        <v>147</v>
      </c>
      <c r="AV1114" t="s">
        <v>145</v>
      </c>
      <c r="AW1114" t="s">
        <v>145</v>
      </c>
      <c r="AY1114" t="s">
        <v>145</v>
      </c>
      <c r="AZ1114" t="s">
        <v>145</v>
      </c>
      <c r="BB1114">
        <v>0</v>
      </c>
    </row>
    <row r="1115" spans="1:54" x14ac:dyDescent="0.25">
      <c r="A1115">
        <v>330772</v>
      </c>
      <c r="B1115" t="s">
        <v>213</v>
      </c>
      <c r="AP1115" t="s">
        <v>145</v>
      </c>
      <c r="AQ1115" t="s">
        <v>145</v>
      </c>
      <c r="AR1115" t="s">
        <v>145</v>
      </c>
      <c r="AS1115" t="s">
        <v>147</v>
      </c>
      <c r="AV1115" t="s">
        <v>145</v>
      </c>
      <c r="AW1115" t="s">
        <v>145</v>
      </c>
      <c r="AZ1115" t="s">
        <v>145</v>
      </c>
      <c r="BB1115">
        <v>0</v>
      </c>
    </row>
    <row r="1116" spans="1:54" x14ac:dyDescent="0.25">
      <c r="A1116">
        <v>330802</v>
      </c>
      <c r="B1116" t="s">
        <v>213</v>
      </c>
      <c r="R1116" t="s">
        <v>148</v>
      </c>
      <c r="W1116" t="s">
        <v>145</v>
      </c>
      <c r="AC1116" t="s">
        <v>148</v>
      </c>
      <c r="AP1116" t="s">
        <v>147</v>
      </c>
      <c r="AT1116" t="s">
        <v>145</v>
      </c>
      <c r="AU1116" t="s">
        <v>145</v>
      </c>
      <c r="AV1116" t="s">
        <v>145</v>
      </c>
      <c r="AW1116" t="s">
        <v>145</v>
      </c>
      <c r="AX1116" t="s">
        <v>145</v>
      </c>
      <c r="AY1116" t="s">
        <v>145</v>
      </c>
      <c r="AZ1116" t="s">
        <v>145</v>
      </c>
      <c r="BB1116">
        <v>0</v>
      </c>
    </row>
    <row r="1117" spans="1:54" x14ac:dyDescent="0.25">
      <c r="A1117">
        <v>330861</v>
      </c>
      <c r="B1117" t="s">
        <v>213</v>
      </c>
      <c r="AM1117" t="s">
        <v>148</v>
      </c>
      <c r="AP1117" t="s">
        <v>147</v>
      </c>
      <c r="AR1117" t="s">
        <v>145</v>
      </c>
      <c r="AV1117" t="s">
        <v>145</v>
      </c>
      <c r="AW1117" t="s">
        <v>147</v>
      </c>
      <c r="AY1117" t="s">
        <v>145</v>
      </c>
      <c r="AZ1117" t="s">
        <v>145</v>
      </c>
      <c r="BB1117">
        <v>0</v>
      </c>
    </row>
    <row r="1118" spans="1:54" x14ac:dyDescent="0.25">
      <c r="A1118">
        <v>330968</v>
      </c>
      <c r="B1118" t="s">
        <v>213</v>
      </c>
      <c r="AG1118" t="s">
        <v>148</v>
      </c>
      <c r="AO1118" t="s">
        <v>145</v>
      </c>
      <c r="AP1118" t="s">
        <v>145</v>
      </c>
      <c r="AQ1118" t="s">
        <v>145</v>
      </c>
      <c r="AR1118" t="s">
        <v>145</v>
      </c>
      <c r="AS1118" t="s">
        <v>145</v>
      </c>
      <c r="AT1118" t="s">
        <v>148</v>
      </c>
      <c r="AU1118" t="s">
        <v>145</v>
      </c>
      <c r="AV1118" t="s">
        <v>145</v>
      </c>
      <c r="AW1118" t="s">
        <v>145</v>
      </c>
      <c r="AX1118" t="s">
        <v>147</v>
      </c>
      <c r="AY1118" t="s">
        <v>145</v>
      </c>
      <c r="AZ1118" t="s">
        <v>145</v>
      </c>
      <c r="BB1118">
        <v>0</v>
      </c>
    </row>
    <row r="1119" spans="1:54" x14ac:dyDescent="0.25">
      <c r="A1119">
        <v>331030</v>
      </c>
      <c r="B1119" t="s">
        <v>213</v>
      </c>
      <c r="N1119" t="s">
        <v>148</v>
      </c>
      <c r="W1119" t="s">
        <v>148</v>
      </c>
      <c r="AC1119" t="s">
        <v>148</v>
      </c>
      <c r="AM1119" t="s">
        <v>148</v>
      </c>
      <c r="AP1119" t="s">
        <v>145</v>
      </c>
      <c r="AQ1119" t="s">
        <v>145</v>
      </c>
      <c r="AS1119" t="s">
        <v>148</v>
      </c>
      <c r="AT1119" t="s">
        <v>148</v>
      </c>
      <c r="AU1119" t="s">
        <v>145</v>
      </c>
      <c r="AV1119" t="s">
        <v>145</v>
      </c>
      <c r="AW1119" t="s">
        <v>145</v>
      </c>
      <c r="AX1119" t="s">
        <v>148</v>
      </c>
      <c r="AY1119" t="s">
        <v>145</v>
      </c>
      <c r="AZ1119" t="s">
        <v>145</v>
      </c>
      <c r="BB1119">
        <v>0</v>
      </c>
    </row>
    <row r="1120" spans="1:54" x14ac:dyDescent="0.25">
      <c r="A1120">
        <v>331049</v>
      </c>
      <c r="B1120" t="s">
        <v>213</v>
      </c>
      <c r="AP1120" t="s">
        <v>145</v>
      </c>
      <c r="AQ1120" t="s">
        <v>145</v>
      </c>
      <c r="AR1120" t="s">
        <v>145</v>
      </c>
      <c r="AU1120" t="s">
        <v>147</v>
      </c>
      <c r="AV1120" t="s">
        <v>145</v>
      </c>
      <c r="AW1120" t="s">
        <v>145</v>
      </c>
      <c r="AY1120" t="s">
        <v>147</v>
      </c>
      <c r="AZ1120" t="s">
        <v>145</v>
      </c>
      <c r="BB1120">
        <v>0</v>
      </c>
    </row>
    <row r="1121" spans="1:54" x14ac:dyDescent="0.25">
      <c r="A1121">
        <v>331193</v>
      </c>
      <c r="B1121" t="s">
        <v>213</v>
      </c>
      <c r="H1121" t="s">
        <v>148</v>
      </c>
      <c r="AI1121" t="s">
        <v>147</v>
      </c>
      <c r="AJ1121" t="s">
        <v>148</v>
      </c>
      <c r="AO1121" t="s">
        <v>148</v>
      </c>
      <c r="AP1121" t="s">
        <v>148</v>
      </c>
      <c r="AQ1121" t="s">
        <v>147</v>
      </c>
      <c r="AT1121" t="s">
        <v>147</v>
      </c>
      <c r="AU1121" t="s">
        <v>147</v>
      </c>
      <c r="AV1121" t="s">
        <v>147</v>
      </c>
      <c r="AW1121" t="s">
        <v>145</v>
      </c>
      <c r="AX1121" t="s">
        <v>145</v>
      </c>
      <c r="AY1121" t="s">
        <v>147</v>
      </c>
      <c r="AZ1121" t="s">
        <v>145</v>
      </c>
      <c r="BB1121">
        <v>0</v>
      </c>
    </row>
    <row r="1122" spans="1:54" x14ac:dyDescent="0.25">
      <c r="A1122">
        <v>331255</v>
      </c>
      <c r="B1122" t="s">
        <v>213</v>
      </c>
      <c r="AI1122" t="s">
        <v>148</v>
      </c>
      <c r="AP1122" t="s">
        <v>148</v>
      </c>
      <c r="AU1122" t="s">
        <v>147</v>
      </c>
      <c r="AV1122" t="s">
        <v>145</v>
      </c>
      <c r="AW1122" t="s">
        <v>145</v>
      </c>
      <c r="AX1122" t="s">
        <v>145</v>
      </c>
      <c r="AY1122" t="s">
        <v>147</v>
      </c>
      <c r="AZ1122" t="s">
        <v>145</v>
      </c>
      <c r="BB1122">
        <v>0</v>
      </c>
    </row>
    <row r="1123" spans="1:54" x14ac:dyDescent="0.25">
      <c r="A1123">
        <v>331398</v>
      </c>
      <c r="B1123" t="s">
        <v>213</v>
      </c>
      <c r="AP1123" t="s">
        <v>147</v>
      </c>
      <c r="AQ1123" t="s">
        <v>148</v>
      </c>
      <c r="AR1123" t="s">
        <v>145</v>
      </c>
      <c r="AU1123" t="s">
        <v>147</v>
      </c>
      <c r="AV1123" t="s">
        <v>145</v>
      </c>
      <c r="AW1123" t="s">
        <v>145</v>
      </c>
      <c r="AY1123" t="s">
        <v>145</v>
      </c>
      <c r="AZ1123" t="s">
        <v>145</v>
      </c>
      <c r="BB1123">
        <v>0</v>
      </c>
    </row>
    <row r="1124" spans="1:54" x14ac:dyDescent="0.25">
      <c r="A1124">
        <v>331443</v>
      </c>
      <c r="B1124" t="s">
        <v>213</v>
      </c>
      <c r="AC1124" t="s">
        <v>148</v>
      </c>
      <c r="AH1124" t="s">
        <v>145</v>
      </c>
      <c r="AO1124" t="s">
        <v>147</v>
      </c>
      <c r="AP1124" t="s">
        <v>147</v>
      </c>
      <c r="AQ1124" t="s">
        <v>145</v>
      </c>
      <c r="AT1124" t="s">
        <v>145</v>
      </c>
      <c r="AU1124" t="s">
        <v>147</v>
      </c>
      <c r="AV1124" t="s">
        <v>145</v>
      </c>
      <c r="AW1124" t="s">
        <v>145</v>
      </c>
      <c r="AX1124" t="s">
        <v>145</v>
      </c>
      <c r="AY1124" t="s">
        <v>145</v>
      </c>
      <c r="AZ1124" t="s">
        <v>145</v>
      </c>
      <c r="BB1124">
        <v>0</v>
      </c>
    </row>
    <row r="1125" spans="1:54" x14ac:dyDescent="0.25">
      <c r="A1125">
        <v>331456</v>
      </c>
      <c r="B1125" t="s">
        <v>213</v>
      </c>
      <c r="AM1125" t="s">
        <v>148</v>
      </c>
      <c r="AO1125" t="s">
        <v>145</v>
      </c>
      <c r="AQ1125" t="s">
        <v>147</v>
      </c>
      <c r="AU1125" t="s">
        <v>145</v>
      </c>
      <c r="AW1125" t="s">
        <v>145</v>
      </c>
      <c r="AX1125" t="s">
        <v>145</v>
      </c>
      <c r="AY1125" t="s">
        <v>145</v>
      </c>
      <c r="AZ1125" t="s">
        <v>145</v>
      </c>
      <c r="BB1125">
        <v>0</v>
      </c>
    </row>
    <row r="1126" spans="1:54" x14ac:dyDescent="0.25">
      <c r="A1126">
        <v>331457</v>
      </c>
      <c r="B1126" t="s">
        <v>213</v>
      </c>
      <c r="X1126" t="s">
        <v>148</v>
      </c>
      <c r="Z1126" t="s">
        <v>148</v>
      </c>
      <c r="AO1126" t="s">
        <v>148</v>
      </c>
      <c r="AP1126" t="s">
        <v>145</v>
      </c>
      <c r="AQ1126" t="s">
        <v>145</v>
      </c>
      <c r="AR1126" t="s">
        <v>145</v>
      </c>
      <c r="AS1126" t="s">
        <v>148</v>
      </c>
      <c r="AT1126" t="s">
        <v>145</v>
      </c>
      <c r="AU1126" t="s">
        <v>147</v>
      </c>
      <c r="AV1126" t="s">
        <v>145</v>
      </c>
      <c r="AW1126" t="s">
        <v>145</v>
      </c>
      <c r="AX1126" t="s">
        <v>145</v>
      </c>
      <c r="AY1126" t="s">
        <v>147</v>
      </c>
      <c r="AZ1126" t="s">
        <v>145</v>
      </c>
      <c r="BB1126">
        <v>0</v>
      </c>
    </row>
    <row r="1127" spans="1:54" x14ac:dyDescent="0.25">
      <c r="A1127">
        <v>331502</v>
      </c>
      <c r="B1127" t="s">
        <v>213</v>
      </c>
      <c r="AP1127" t="s">
        <v>145</v>
      </c>
      <c r="AQ1127" t="s">
        <v>147</v>
      </c>
      <c r="AU1127" t="s">
        <v>145</v>
      </c>
      <c r="AV1127" t="s">
        <v>145</v>
      </c>
      <c r="AW1127" t="s">
        <v>145</v>
      </c>
      <c r="AX1127" t="s">
        <v>145</v>
      </c>
      <c r="AY1127" t="s">
        <v>145</v>
      </c>
      <c r="AZ1127" t="s">
        <v>145</v>
      </c>
      <c r="BB1127">
        <v>0</v>
      </c>
    </row>
    <row r="1128" spans="1:54" x14ac:dyDescent="0.25">
      <c r="A1128">
        <v>331539</v>
      </c>
      <c r="B1128" t="s">
        <v>213</v>
      </c>
      <c r="AC1128" t="s">
        <v>148</v>
      </c>
      <c r="AI1128" t="s">
        <v>148</v>
      </c>
      <c r="AP1128" t="s">
        <v>148</v>
      </c>
      <c r="AU1128" t="s">
        <v>145</v>
      </c>
      <c r="AV1128" t="s">
        <v>145</v>
      </c>
      <c r="AW1128" t="s">
        <v>145</v>
      </c>
      <c r="AX1128" t="s">
        <v>145</v>
      </c>
      <c r="AY1128" t="s">
        <v>145</v>
      </c>
      <c r="AZ1128" t="s">
        <v>145</v>
      </c>
      <c r="BB1128">
        <v>0</v>
      </c>
    </row>
    <row r="1129" spans="1:54" x14ac:dyDescent="0.25">
      <c r="A1129">
        <v>331611</v>
      </c>
      <c r="B1129" t="s">
        <v>213</v>
      </c>
      <c r="AG1129" t="s">
        <v>148</v>
      </c>
      <c r="AM1129" t="s">
        <v>148</v>
      </c>
      <c r="AP1129" t="s">
        <v>145</v>
      </c>
      <c r="AQ1129" t="s">
        <v>148</v>
      </c>
      <c r="AU1129" t="s">
        <v>147</v>
      </c>
      <c r="AZ1129" t="s">
        <v>145</v>
      </c>
      <c r="BB1129">
        <v>0</v>
      </c>
    </row>
    <row r="1130" spans="1:54" x14ac:dyDescent="0.25">
      <c r="A1130">
        <v>331695</v>
      </c>
      <c r="B1130" t="s">
        <v>213</v>
      </c>
      <c r="AG1130" t="s">
        <v>147</v>
      </c>
      <c r="AK1130" t="s">
        <v>148</v>
      </c>
      <c r="AL1130" t="s">
        <v>147</v>
      </c>
      <c r="AO1130" t="s">
        <v>148</v>
      </c>
      <c r="AP1130" t="s">
        <v>147</v>
      </c>
      <c r="AR1130" t="s">
        <v>148</v>
      </c>
      <c r="AT1130" t="s">
        <v>148</v>
      </c>
      <c r="AU1130" t="s">
        <v>145</v>
      </c>
      <c r="AV1130" t="s">
        <v>145</v>
      </c>
      <c r="AW1130" t="s">
        <v>145</v>
      </c>
      <c r="AX1130" t="s">
        <v>145</v>
      </c>
      <c r="AY1130" t="s">
        <v>145</v>
      </c>
      <c r="AZ1130" t="s">
        <v>145</v>
      </c>
      <c r="BB1130">
        <v>0</v>
      </c>
    </row>
    <row r="1131" spans="1:54" x14ac:dyDescent="0.25">
      <c r="A1131">
        <v>332051</v>
      </c>
      <c r="B1131" t="s">
        <v>213</v>
      </c>
      <c r="AC1131" t="s">
        <v>148</v>
      </c>
      <c r="AG1131" t="s">
        <v>148</v>
      </c>
      <c r="AO1131" t="s">
        <v>147</v>
      </c>
      <c r="AP1131" t="s">
        <v>147</v>
      </c>
      <c r="AQ1131" t="s">
        <v>147</v>
      </c>
      <c r="AU1131" t="s">
        <v>145</v>
      </c>
      <c r="AX1131" t="s">
        <v>147</v>
      </c>
      <c r="AY1131" t="s">
        <v>147</v>
      </c>
      <c r="AZ1131" t="s">
        <v>145</v>
      </c>
      <c r="BB1131">
        <v>0</v>
      </c>
    </row>
    <row r="1132" spans="1:54" x14ac:dyDescent="0.25">
      <c r="A1132">
        <v>332202</v>
      </c>
      <c r="B1132" t="s">
        <v>213</v>
      </c>
      <c r="AA1132" t="s">
        <v>148</v>
      </c>
      <c r="AP1132" t="s">
        <v>148</v>
      </c>
      <c r="AT1132" t="s">
        <v>148</v>
      </c>
      <c r="AW1132" t="s">
        <v>145</v>
      </c>
      <c r="AY1132" t="s">
        <v>145</v>
      </c>
      <c r="AZ1132" t="s">
        <v>145</v>
      </c>
      <c r="BB1132">
        <v>0</v>
      </c>
    </row>
    <row r="1133" spans="1:54" x14ac:dyDescent="0.25">
      <c r="A1133">
        <v>332308</v>
      </c>
      <c r="B1133" t="s">
        <v>213</v>
      </c>
      <c r="AM1133" t="s">
        <v>147</v>
      </c>
      <c r="AP1133" t="s">
        <v>147</v>
      </c>
      <c r="AQ1133" t="s">
        <v>145</v>
      </c>
      <c r="AR1133" t="s">
        <v>145</v>
      </c>
      <c r="AS1133" t="s">
        <v>147</v>
      </c>
      <c r="AT1133" t="s">
        <v>147</v>
      </c>
      <c r="AU1133" t="s">
        <v>145</v>
      </c>
      <c r="AV1133" t="s">
        <v>145</v>
      </c>
      <c r="AW1133" t="s">
        <v>145</v>
      </c>
      <c r="AX1133" t="s">
        <v>145</v>
      </c>
      <c r="AY1133" t="s">
        <v>145</v>
      </c>
      <c r="AZ1133" t="s">
        <v>145</v>
      </c>
      <c r="BB1133">
        <v>0</v>
      </c>
    </row>
    <row r="1134" spans="1:54" x14ac:dyDescent="0.25">
      <c r="A1134">
        <v>332406</v>
      </c>
      <c r="B1134" t="s">
        <v>213</v>
      </c>
      <c r="AA1134" t="s">
        <v>148</v>
      </c>
      <c r="AM1134" t="s">
        <v>148</v>
      </c>
      <c r="AP1134" t="s">
        <v>148</v>
      </c>
      <c r="AT1134" t="s">
        <v>148</v>
      </c>
      <c r="AV1134" t="s">
        <v>145</v>
      </c>
      <c r="AW1134" t="s">
        <v>145</v>
      </c>
      <c r="AX1134" t="s">
        <v>148</v>
      </c>
      <c r="AY1134" t="s">
        <v>148</v>
      </c>
      <c r="AZ1134" t="s">
        <v>145</v>
      </c>
      <c r="BB1134">
        <v>0</v>
      </c>
    </row>
    <row r="1135" spans="1:54" x14ac:dyDescent="0.25">
      <c r="A1135">
        <v>332597</v>
      </c>
      <c r="B1135" t="s">
        <v>213</v>
      </c>
      <c r="AG1135" t="s">
        <v>148</v>
      </c>
      <c r="AP1135" t="s">
        <v>147</v>
      </c>
      <c r="AQ1135" t="s">
        <v>145</v>
      </c>
      <c r="AU1135" t="s">
        <v>145</v>
      </c>
      <c r="AV1135" t="s">
        <v>145</v>
      </c>
      <c r="AW1135" t="s">
        <v>145</v>
      </c>
      <c r="AX1135" t="s">
        <v>145</v>
      </c>
      <c r="AY1135" t="s">
        <v>145</v>
      </c>
      <c r="AZ1135" t="s">
        <v>145</v>
      </c>
      <c r="BB1135">
        <v>0</v>
      </c>
    </row>
    <row r="1136" spans="1:54" x14ac:dyDescent="0.25">
      <c r="A1136">
        <v>332611</v>
      </c>
      <c r="B1136" t="s">
        <v>213</v>
      </c>
      <c r="Z1136" t="s">
        <v>148</v>
      </c>
      <c r="AO1136" t="s">
        <v>147</v>
      </c>
      <c r="AP1136" t="s">
        <v>145</v>
      </c>
      <c r="AQ1136" t="s">
        <v>147</v>
      </c>
      <c r="AU1136" t="s">
        <v>145</v>
      </c>
      <c r="AV1136" t="s">
        <v>147</v>
      </c>
      <c r="AW1136" t="s">
        <v>145</v>
      </c>
      <c r="AX1136" t="s">
        <v>147</v>
      </c>
      <c r="AY1136" t="s">
        <v>147</v>
      </c>
      <c r="AZ1136" t="s">
        <v>145</v>
      </c>
      <c r="BB1136">
        <v>0</v>
      </c>
    </row>
    <row r="1137" spans="1:54" x14ac:dyDescent="0.25">
      <c r="A1137">
        <v>332738</v>
      </c>
      <c r="B1137" t="s">
        <v>213</v>
      </c>
      <c r="AI1137" t="s">
        <v>148</v>
      </c>
      <c r="AJ1137" t="s">
        <v>147</v>
      </c>
      <c r="AM1137" t="s">
        <v>148</v>
      </c>
      <c r="AO1137" t="s">
        <v>148</v>
      </c>
      <c r="AP1137" t="s">
        <v>145</v>
      </c>
      <c r="AQ1137" t="s">
        <v>145</v>
      </c>
      <c r="AR1137" t="s">
        <v>147</v>
      </c>
      <c r="AT1137" t="s">
        <v>148</v>
      </c>
      <c r="AU1137" t="s">
        <v>148</v>
      </c>
      <c r="AV1137" t="s">
        <v>145</v>
      </c>
      <c r="AW1137" t="s">
        <v>145</v>
      </c>
      <c r="AX1137" t="s">
        <v>148</v>
      </c>
      <c r="AY1137" t="s">
        <v>145</v>
      </c>
      <c r="AZ1137" t="s">
        <v>145</v>
      </c>
      <c r="BB1137">
        <v>0</v>
      </c>
    </row>
    <row r="1138" spans="1:54" x14ac:dyDescent="0.25">
      <c r="A1138">
        <v>332933</v>
      </c>
      <c r="B1138" t="s">
        <v>213</v>
      </c>
      <c r="AP1138" t="s">
        <v>145</v>
      </c>
      <c r="AQ1138" t="s">
        <v>145</v>
      </c>
      <c r="AT1138" t="s">
        <v>147</v>
      </c>
      <c r="AU1138" t="s">
        <v>145</v>
      </c>
      <c r="AV1138" t="s">
        <v>145</v>
      </c>
      <c r="AW1138" t="s">
        <v>145</v>
      </c>
      <c r="AX1138" t="s">
        <v>145</v>
      </c>
      <c r="AY1138" t="s">
        <v>145</v>
      </c>
      <c r="AZ1138" t="s">
        <v>145</v>
      </c>
      <c r="BB1138">
        <v>0</v>
      </c>
    </row>
    <row r="1139" spans="1:54" x14ac:dyDescent="0.25">
      <c r="A1139">
        <v>333076</v>
      </c>
      <c r="B1139" t="s">
        <v>213</v>
      </c>
      <c r="AF1139" t="s">
        <v>145</v>
      </c>
      <c r="AJ1139" t="s">
        <v>145</v>
      </c>
      <c r="AP1139" t="s">
        <v>145</v>
      </c>
      <c r="AR1139" t="s">
        <v>145</v>
      </c>
      <c r="AT1139" t="s">
        <v>145</v>
      </c>
      <c r="AV1139" t="s">
        <v>145</v>
      </c>
      <c r="AY1139" t="s">
        <v>145</v>
      </c>
      <c r="AZ1139" t="s">
        <v>145</v>
      </c>
      <c r="BB1139">
        <v>0</v>
      </c>
    </row>
    <row r="1140" spans="1:54" x14ac:dyDescent="0.25">
      <c r="A1140">
        <v>333318</v>
      </c>
      <c r="B1140" t="s">
        <v>213</v>
      </c>
      <c r="AG1140" t="s">
        <v>148</v>
      </c>
      <c r="AM1140" t="s">
        <v>148</v>
      </c>
      <c r="AP1140" t="s">
        <v>145</v>
      </c>
      <c r="AR1140" t="s">
        <v>145</v>
      </c>
      <c r="AT1140" t="s">
        <v>148</v>
      </c>
      <c r="AU1140" t="s">
        <v>147</v>
      </c>
      <c r="AV1140" t="s">
        <v>145</v>
      </c>
      <c r="AW1140" t="s">
        <v>145</v>
      </c>
      <c r="AX1140" t="s">
        <v>147</v>
      </c>
      <c r="AY1140" t="s">
        <v>147</v>
      </c>
      <c r="AZ1140" t="s">
        <v>145</v>
      </c>
      <c r="BB1140">
        <v>0</v>
      </c>
    </row>
    <row r="1141" spans="1:54" x14ac:dyDescent="0.25">
      <c r="A1141">
        <v>333331</v>
      </c>
      <c r="B1141" t="s">
        <v>213</v>
      </c>
      <c r="AM1141" t="s">
        <v>148</v>
      </c>
      <c r="AP1141" t="s">
        <v>145</v>
      </c>
      <c r="AQ1141" t="s">
        <v>147</v>
      </c>
      <c r="AU1141" t="s">
        <v>147</v>
      </c>
      <c r="AV1141" t="s">
        <v>145</v>
      </c>
      <c r="AY1141" t="s">
        <v>147</v>
      </c>
      <c r="AZ1141" t="s">
        <v>145</v>
      </c>
      <c r="BB1141">
        <v>0</v>
      </c>
    </row>
    <row r="1142" spans="1:54" x14ac:dyDescent="0.25">
      <c r="A1142">
        <v>333334</v>
      </c>
      <c r="B1142" t="s">
        <v>213</v>
      </c>
      <c r="I1142" t="s">
        <v>148</v>
      </c>
      <c r="AO1142" t="s">
        <v>148</v>
      </c>
      <c r="AP1142" t="s">
        <v>148</v>
      </c>
      <c r="AT1142" t="s">
        <v>148</v>
      </c>
      <c r="AU1142" t="s">
        <v>147</v>
      </c>
      <c r="AV1142" t="s">
        <v>145</v>
      </c>
      <c r="AW1142" t="s">
        <v>145</v>
      </c>
      <c r="AY1142" t="s">
        <v>147</v>
      </c>
      <c r="AZ1142" t="s">
        <v>145</v>
      </c>
      <c r="BB1142">
        <v>0</v>
      </c>
    </row>
    <row r="1143" spans="1:54" x14ac:dyDescent="0.25">
      <c r="A1143">
        <v>333391</v>
      </c>
      <c r="B1143" t="s">
        <v>213</v>
      </c>
      <c r="AH1143" t="s">
        <v>145</v>
      </c>
      <c r="AM1143" t="s">
        <v>147</v>
      </c>
      <c r="AO1143" t="s">
        <v>145</v>
      </c>
      <c r="AP1143" t="s">
        <v>145</v>
      </c>
      <c r="AQ1143" t="s">
        <v>145</v>
      </c>
      <c r="AR1143" t="s">
        <v>145</v>
      </c>
      <c r="AU1143" t="s">
        <v>145</v>
      </c>
      <c r="AV1143" t="s">
        <v>145</v>
      </c>
      <c r="AW1143" t="s">
        <v>145</v>
      </c>
      <c r="AX1143" t="s">
        <v>145</v>
      </c>
      <c r="AY1143" t="s">
        <v>145</v>
      </c>
      <c r="AZ1143" t="s">
        <v>145</v>
      </c>
      <c r="BB1143">
        <v>0</v>
      </c>
    </row>
    <row r="1144" spans="1:54" x14ac:dyDescent="0.25">
      <c r="A1144">
        <v>333448</v>
      </c>
      <c r="B1144" t="s">
        <v>213</v>
      </c>
      <c r="W1144" t="s">
        <v>148</v>
      </c>
      <c r="AJ1144" t="s">
        <v>148</v>
      </c>
      <c r="AM1144" t="s">
        <v>148</v>
      </c>
      <c r="AO1144" t="s">
        <v>148</v>
      </c>
      <c r="AQ1144" t="s">
        <v>147</v>
      </c>
      <c r="AU1144" t="s">
        <v>147</v>
      </c>
      <c r="AV1144" t="s">
        <v>145</v>
      </c>
      <c r="AW1144" t="s">
        <v>145</v>
      </c>
      <c r="AY1144" t="s">
        <v>147</v>
      </c>
      <c r="AZ1144" t="s">
        <v>145</v>
      </c>
      <c r="BB1144">
        <v>0</v>
      </c>
    </row>
    <row r="1145" spans="1:54" x14ac:dyDescent="0.25">
      <c r="A1145">
        <v>333538</v>
      </c>
      <c r="B1145" t="s">
        <v>213</v>
      </c>
      <c r="AC1145" t="s">
        <v>148</v>
      </c>
      <c r="AF1145" t="s">
        <v>148</v>
      </c>
      <c r="AM1145" t="s">
        <v>148</v>
      </c>
      <c r="AP1145" t="s">
        <v>147</v>
      </c>
      <c r="AQ1145" t="s">
        <v>145</v>
      </c>
      <c r="AR1145" t="s">
        <v>145</v>
      </c>
      <c r="AT1145" t="s">
        <v>145</v>
      </c>
      <c r="AU1145" t="s">
        <v>145</v>
      </c>
      <c r="AV1145" t="s">
        <v>145</v>
      </c>
      <c r="AW1145" t="s">
        <v>145</v>
      </c>
      <c r="AY1145" t="s">
        <v>145</v>
      </c>
      <c r="AZ1145" t="s">
        <v>145</v>
      </c>
      <c r="BB1145">
        <v>0</v>
      </c>
    </row>
    <row r="1146" spans="1:54" x14ac:dyDescent="0.25">
      <c r="A1146">
        <v>333541</v>
      </c>
      <c r="B1146" t="s">
        <v>213</v>
      </c>
      <c r="AD1146" t="s">
        <v>147</v>
      </c>
      <c r="AG1146" t="s">
        <v>147</v>
      </c>
      <c r="AO1146" t="s">
        <v>148</v>
      </c>
      <c r="AP1146" t="s">
        <v>147</v>
      </c>
      <c r="AQ1146" t="s">
        <v>147</v>
      </c>
      <c r="AR1146" t="s">
        <v>147</v>
      </c>
      <c r="AS1146" t="s">
        <v>148</v>
      </c>
      <c r="AT1146" t="s">
        <v>147</v>
      </c>
      <c r="AU1146" t="s">
        <v>5742</v>
      </c>
      <c r="AV1146" t="s">
        <v>5742</v>
      </c>
      <c r="AW1146" t="s">
        <v>145</v>
      </c>
      <c r="AX1146" t="s">
        <v>145</v>
      </c>
      <c r="AY1146" t="s">
        <v>145</v>
      </c>
      <c r="AZ1146" t="s">
        <v>145</v>
      </c>
      <c r="BB1146">
        <v>0</v>
      </c>
    </row>
    <row r="1147" spans="1:54" x14ac:dyDescent="0.25">
      <c r="A1147">
        <v>333666</v>
      </c>
      <c r="B1147" t="s">
        <v>213</v>
      </c>
      <c r="AM1147" t="s">
        <v>148</v>
      </c>
      <c r="AP1147" t="s">
        <v>145</v>
      </c>
      <c r="AQ1147" t="s">
        <v>145</v>
      </c>
      <c r="AR1147" t="s">
        <v>147</v>
      </c>
      <c r="AW1147" t="s">
        <v>145</v>
      </c>
      <c r="AY1147" t="s">
        <v>147</v>
      </c>
      <c r="AZ1147" t="s">
        <v>145</v>
      </c>
      <c r="BB1147">
        <v>0</v>
      </c>
    </row>
    <row r="1148" spans="1:54" x14ac:dyDescent="0.25">
      <c r="A1148">
        <v>333798</v>
      </c>
      <c r="B1148" t="s">
        <v>213</v>
      </c>
      <c r="AD1148" t="s">
        <v>147</v>
      </c>
      <c r="AK1148" t="s">
        <v>148</v>
      </c>
      <c r="AQ1148" t="s">
        <v>147</v>
      </c>
      <c r="AU1148" t="s">
        <v>145</v>
      </c>
      <c r="AV1148" t="s">
        <v>145</v>
      </c>
      <c r="AW1148" t="s">
        <v>145</v>
      </c>
      <c r="AX1148" t="s">
        <v>145</v>
      </c>
      <c r="AY1148" t="s">
        <v>145</v>
      </c>
      <c r="AZ1148" t="s">
        <v>145</v>
      </c>
      <c r="BB1148">
        <v>0</v>
      </c>
    </row>
    <row r="1149" spans="1:54" x14ac:dyDescent="0.25">
      <c r="A1149">
        <v>333901</v>
      </c>
      <c r="B1149" t="s">
        <v>213</v>
      </c>
      <c r="AP1149" t="s">
        <v>148</v>
      </c>
      <c r="AU1149" t="s">
        <v>145</v>
      </c>
      <c r="AW1149" t="s">
        <v>145</v>
      </c>
      <c r="AX1149" t="s">
        <v>145</v>
      </c>
      <c r="AY1149" t="s">
        <v>147</v>
      </c>
      <c r="AZ1149" t="s">
        <v>145</v>
      </c>
      <c r="BB1149">
        <v>0</v>
      </c>
    </row>
    <row r="1150" spans="1:54" x14ac:dyDescent="0.25">
      <c r="A1150">
        <v>334029</v>
      </c>
      <c r="B1150" t="s">
        <v>213</v>
      </c>
      <c r="AW1150" t="s">
        <v>145</v>
      </c>
      <c r="AY1150" t="s">
        <v>145</v>
      </c>
      <c r="AZ1150" t="s">
        <v>145</v>
      </c>
      <c r="BB1150">
        <v>0</v>
      </c>
    </row>
    <row r="1151" spans="1:54" x14ac:dyDescent="0.25">
      <c r="A1151">
        <v>334041</v>
      </c>
      <c r="B1151" t="s">
        <v>213</v>
      </c>
      <c r="AO1151" t="s">
        <v>145</v>
      </c>
      <c r="AP1151" t="s">
        <v>145</v>
      </c>
      <c r="AQ1151" t="s">
        <v>145</v>
      </c>
      <c r="AR1151" t="s">
        <v>145</v>
      </c>
      <c r="AS1151" t="s">
        <v>145</v>
      </c>
      <c r="AT1151" t="s">
        <v>145</v>
      </c>
      <c r="AX1151" t="s">
        <v>145</v>
      </c>
      <c r="AY1151" t="s">
        <v>147</v>
      </c>
      <c r="AZ1151" t="s">
        <v>145</v>
      </c>
      <c r="BB1151">
        <v>0</v>
      </c>
    </row>
    <row r="1152" spans="1:54" x14ac:dyDescent="0.25">
      <c r="A1152">
        <v>334061</v>
      </c>
      <c r="B1152" t="s">
        <v>213</v>
      </c>
      <c r="AI1152" t="s">
        <v>148</v>
      </c>
      <c r="AQ1152" t="s">
        <v>148</v>
      </c>
      <c r="AU1152" t="s">
        <v>145</v>
      </c>
      <c r="AV1152" t="s">
        <v>145</v>
      </c>
      <c r="AW1152" t="s">
        <v>145</v>
      </c>
      <c r="AX1152" t="s">
        <v>145</v>
      </c>
      <c r="AY1152" t="s">
        <v>145</v>
      </c>
      <c r="AZ1152" t="s">
        <v>145</v>
      </c>
      <c r="BB1152">
        <v>0</v>
      </c>
    </row>
    <row r="1153" spans="1:54" x14ac:dyDescent="0.25">
      <c r="A1153">
        <v>334202</v>
      </c>
      <c r="B1153" t="s">
        <v>213</v>
      </c>
      <c r="AP1153" t="s">
        <v>145</v>
      </c>
      <c r="AQ1153" t="s">
        <v>145</v>
      </c>
      <c r="AT1153" t="s">
        <v>145</v>
      </c>
      <c r="AU1153" t="s">
        <v>145</v>
      </c>
      <c r="AV1153" t="s">
        <v>145</v>
      </c>
      <c r="AW1153" t="s">
        <v>145</v>
      </c>
      <c r="AX1153" t="s">
        <v>145</v>
      </c>
      <c r="AZ1153" t="s">
        <v>145</v>
      </c>
      <c r="BB1153">
        <v>0</v>
      </c>
    </row>
    <row r="1154" spans="1:54" x14ac:dyDescent="0.25">
      <c r="A1154">
        <v>334653</v>
      </c>
      <c r="B1154" t="s">
        <v>213</v>
      </c>
      <c r="W1154" t="s">
        <v>148</v>
      </c>
      <c r="AG1154" t="s">
        <v>147</v>
      </c>
      <c r="AP1154" t="s">
        <v>145</v>
      </c>
      <c r="AQ1154" t="s">
        <v>147</v>
      </c>
      <c r="AR1154" t="s">
        <v>148</v>
      </c>
      <c r="AV1154" t="s">
        <v>145</v>
      </c>
      <c r="AW1154" t="s">
        <v>145</v>
      </c>
      <c r="AX1154" t="s">
        <v>147</v>
      </c>
      <c r="AY1154" t="s">
        <v>147</v>
      </c>
      <c r="AZ1154" t="s">
        <v>145</v>
      </c>
      <c r="BB1154">
        <v>0</v>
      </c>
    </row>
    <row r="1155" spans="1:54" x14ac:dyDescent="0.25">
      <c r="A1155">
        <v>334655</v>
      </c>
      <c r="B1155" t="s">
        <v>213</v>
      </c>
      <c r="X1155" t="s">
        <v>148</v>
      </c>
      <c r="AC1155" t="s">
        <v>148</v>
      </c>
      <c r="AP1155" t="s">
        <v>147</v>
      </c>
      <c r="AQ1155" t="s">
        <v>147</v>
      </c>
      <c r="AV1155" t="s">
        <v>145</v>
      </c>
      <c r="AW1155" t="s">
        <v>145</v>
      </c>
      <c r="AX1155" t="s">
        <v>145</v>
      </c>
      <c r="AY1155" t="s">
        <v>147</v>
      </c>
      <c r="AZ1155" t="s">
        <v>145</v>
      </c>
      <c r="BB1155">
        <v>0</v>
      </c>
    </row>
    <row r="1156" spans="1:54" x14ac:dyDescent="0.25">
      <c r="A1156">
        <v>334667</v>
      </c>
      <c r="B1156" t="s">
        <v>213</v>
      </c>
      <c r="AG1156" t="s">
        <v>148</v>
      </c>
      <c r="AO1156" t="s">
        <v>148</v>
      </c>
      <c r="AQ1156" t="s">
        <v>148</v>
      </c>
      <c r="AT1156" t="s">
        <v>148</v>
      </c>
      <c r="AU1156" t="s">
        <v>147</v>
      </c>
      <c r="AV1156" t="s">
        <v>145</v>
      </c>
      <c r="AW1156" t="s">
        <v>147</v>
      </c>
      <c r="AX1156" t="s">
        <v>145</v>
      </c>
      <c r="AY1156" t="s">
        <v>147</v>
      </c>
      <c r="AZ1156" t="s">
        <v>145</v>
      </c>
      <c r="BB1156">
        <v>0</v>
      </c>
    </row>
    <row r="1157" spans="1:54" x14ac:dyDescent="0.25">
      <c r="A1157">
        <v>334689</v>
      </c>
      <c r="B1157" t="s">
        <v>213</v>
      </c>
      <c r="AQ1157" t="s">
        <v>147</v>
      </c>
      <c r="AV1157" t="s">
        <v>145</v>
      </c>
      <c r="AW1157" t="s">
        <v>145</v>
      </c>
      <c r="AX1157" t="s">
        <v>145</v>
      </c>
      <c r="AY1157" t="s">
        <v>145</v>
      </c>
      <c r="AZ1157" t="s">
        <v>145</v>
      </c>
      <c r="BB1157">
        <v>0</v>
      </c>
    </row>
    <row r="1158" spans="1:54" x14ac:dyDescent="0.25">
      <c r="A1158">
        <v>334748</v>
      </c>
      <c r="B1158" t="s">
        <v>213</v>
      </c>
      <c r="V1158" t="s">
        <v>147</v>
      </c>
      <c r="AK1158" t="s">
        <v>148</v>
      </c>
      <c r="AO1158" t="s">
        <v>147</v>
      </c>
      <c r="AQ1158" t="s">
        <v>147</v>
      </c>
      <c r="AT1158" t="s">
        <v>148</v>
      </c>
      <c r="AU1158" t="s">
        <v>145</v>
      </c>
      <c r="AV1158" t="s">
        <v>145</v>
      </c>
      <c r="AW1158" t="s">
        <v>145</v>
      </c>
      <c r="AX1158" t="s">
        <v>145</v>
      </c>
      <c r="AY1158" t="s">
        <v>145</v>
      </c>
      <c r="AZ1158" t="s">
        <v>145</v>
      </c>
      <c r="BB1158">
        <v>0</v>
      </c>
    </row>
    <row r="1159" spans="1:54" x14ac:dyDescent="0.25">
      <c r="A1159">
        <v>334756</v>
      </c>
      <c r="B1159" t="s">
        <v>213</v>
      </c>
      <c r="C1159" t="s">
        <v>145</v>
      </c>
      <c r="AP1159" t="s">
        <v>148</v>
      </c>
      <c r="AQ1159" t="s">
        <v>145</v>
      </c>
      <c r="AR1159" t="s">
        <v>148</v>
      </c>
      <c r="AS1159" t="s">
        <v>147</v>
      </c>
      <c r="AT1159" t="s">
        <v>148</v>
      </c>
      <c r="AU1159" t="s">
        <v>145</v>
      </c>
      <c r="AV1159" t="s">
        <v>145</v>
      </c>
      <c r="AW1159" t="s">
        <v>145</v>
      </c>
      <c r="AX1159" t="s">
        <v>145</v>
      </c>
      <c r="AY1159" t="s">
        <v>145</v>
      </c>
      <c r="AZ1159" t="s">
        <v>145</v>
      </c>
      <c r="BB1159">
        <v>0</v>
      </c>
    </row>
    <row r="1160" spans="1:54" x14ac:dyDescent="0.25">
      <c r="A1160">
        <v>334863</v>
      </c>
      <c r="B1160" t="s">
        <v>213</v>
      </c>
      <c r="AF1160" t="s">
        <v>147</v>
      </c>
      <c r="AQ1160" t="s">
        <v>145</v>
      </c>
      <c r="AR1160" t="s">
        <v>145</v>
      </c>
      <c r="AU1160" t="s">
        <v>147</v>
      </c>
      <c r="AV1160" t="s">
        <v>145</v>
      </c>
      <c r="AW1160" t="s">
        <v>145</v>
      </c>
      <c r="AY1160" t="s">
        <v>147</v>
      </c>
      <c r="AZ1160" t="s">
        <v>145</v>
      </c>
      <c r="BB1160">
        <v>0</v>
      </c>
    </row>
    <row r="1161" spans="1:54" x14ac:dyDescent="0.25">
      <c r="A1161">
        <v>334904</v>
      </c>
      <c r="B1161" t="s">
        <v>213</v>
      </c>
      <c r="AA1161" t="s">
        <v>148</v>
      </c>
      <c r="AG1161" t="s">
        <v>148</v>
      </c>
      <c r="AM1161" t="s">
        <v>148</v>
      </c>
      <c r="AP1161" t="s">
        <v>148</v>
      </c>
      <c r="AQ1161" t="s">
        <v>148</v>
      </c>
      <c r="AT1161" t="s">
        <v>148</v>
      </c>
      <c r="AU1161" t="s">
        <v>145</v>
      </c>
      <c r="AV1161" t="s">
        <v>145</v>
      </c>
      <c r="AW1161" t="s">
        <v>145</v>
      </c>
      <c r="AX1161" t="s">
        <v>145</v>
      </c>
      <c r="AY1161" t="s">
        <v>145</v>
      </c>
      <c r="AZ1161" t="s">
        <v>145</v>
      </c>
      <c r="BB1161">
        <v>0</v>
      </c>
    </row>
    <row r="1162" spans="1:54" x14ac:dyDescent="0.25">
      <c r="A1162">
        <v>334969</v>
      </c>
      <c r="B1162" t="s">
        <v>213</v>
      </c>
      <c r="AC1162" t="s">
        <v>148</v>
      </c>
      <c r="AE1162" t="s">
        <v>148</v>
      </c>
      <c r="AJ1162" t="s">
        <v>148</v>
      </c>
      <c r="AK1162" t="s">
        <v>148</v>
      </c>
      <c r="AO1162" t="s">
        <v>147</v>
      </c>
      <c r="AP1162" t="s">
        <v>147</v>
      </c>
      <c r="AQ1162" t="s">
        <v>147</v>
      </c>
      <c r="AR1162" t="s">
        <v>147</v>
      </c>
      <c r="AS1162" t="s">
        <v>147</v>
      </c>
      <c r="AT1162" t="s">
        <v>147</v>
      </c>
      <c r="AU1162" t="s">
        <v>145</v>
      </c>
      <c r="AV1162" t="s">
        <v>145</v>
      </c>
      <c r="AW1162" t="s">
        <v>145</v>
      </c>
      <c r="AX1162" t="s">
        <v>145</v>
      </c>
      <c r="AY1162" t="s">
        <v>145</v>
      </c>
      <c r="AZ1162" t="s">
        <v>145</v>
      </c>
      <c r="BB1162">
        <v>0</v>
      </c>
    </row>
    <row r="1163" spans="1:54" x14ac:dyDescent="0.25">
      <c r="A1163">
        <v>334971</v>
      </c>
      <c r="B1163" t="s">
        <v>213</v>
      </c>
      <c r="AG1163" t="s">
        <v>145</v>
      </c>
      <c r="AU1163" t="s">
        <v>145</v>
      </c>
      <c r="AW1163" t="s">
        <v>147</v>
      </c>
      <c r="AY1163" t="s">
        <v>147</v>
      </c>
      <c r="AZ1163" t="s">
        <v>145</v>
      </c>
      <c r="BB1163">
        <v>0</v>
      </c>
    </row>
    <row r="1164" spans="1:54" x14ac:dyDescent="0.25">
      <c r="A1164">
        <v>335074</v>
      </c>
      <c r="B1164" t="s">
        <v>213</v>
      </c>
      <c r="Z1164" t="s">
        <v>147</v>
      </c>
      <c r="AP1164" t="s">
        <v>145</v>
      </c>
      <c r="AR1164" t="s">
        <v>145</v>
      </c>
      <c r="AU1164" t="s">
        <v>145</v>
      </c>
      <c r="AY1164" t="s">
        <v>145</v>
      </c>
      <c r="AZ1164" t="s">
        <v>145</v>
      </c>
      <c r="BB1164">
        <v>0</v>
      </c>
    </row>
    <row r="1165" spans="1:54" x14ac:dyDescent="0.25">
      <c r="A1165">
        <v>335107</v>
      </c>
      <c r="B1165" t="s">
        <v>213</v>
      </c>
      <c r="AG1165" t="s">
        <v>148</v>
      </c>
      <c r="AI1165" t="s">
        <v>148</v>
      </c>
      <c r="AL1165" t="s">
        <v>148</v>
      </c>
      <c r="AP1165" t="s">
        <v>145</v>
      </c>
      <c r="AQ1165" t="s">
        <v>145</v>
      </c>
      <c r="AU1165" t="s">
        <v>147</v>
      </c>
      <c r="AV1165" t="s">
        <v>145</v>
      </c>
      <c r="AW1165" t="s">
        <v>145</v>
      </c>
      <c r="AX1165" t="s">
        <v>145</v>
      </c>
      <c r="AY1165" t="s">
        <v>147</v>
      </c>
      <c r="AZ1165" t="s">
        <v>145</v>
      </c>
      <c r="BB1165">
        <v>0</v>
      </c>
    </row>
    <row r="1166" spans="1:54" x14ac:dyDescent="0.25">
      <c r="A1166">
        <v>335135</v>
      </c>
      <c r="B1166" t="s">
        <v>213</v>
      </c>
      <c r="AG1166" t="s">
        <v>148</v>
      </c>
      <c r="AP1166" t="s">
        <v>147</v>
      </c>
      <c r="AQ1166" t="s">
        <v>145</v>
      </c>
      <c r="AS1166" t="s">
        <v>148</v>
      </c>
      <c r="AU1166" t="s">
        <v>147</v>
      </c>
      <c r="AV1166" t="s">
        <v>145</v>
      </c>
      <c r="AW1166" t="s">
        <v>145</v>
      </c>
      <c r="AY1166" t="s">
        <v>147</v>
      </c>
      <c r="AZ1166" t="s">
        <v>145</v>
      </c>
      <c r="BB1166">
        <v>0</v>
      </c>
    </row>
    <row r="1167" spans="1:54" x14ac:dyDescent="0.25">
      <c r="A1167">
        <v>335284</v>
      </c>
      <c r="B1167" t="s">
        <v>213</v>
      </c>
      <c r="AG1167" t="s">
        <v>148</v>
      </c>
      <c r="AH1167" t="s">
        <v>148</v>
      </c>
      <c r="AP1167" t="s">
        <v>148</v>
      </c>
      <c r="AQ1167" t="s">
        <v>147</v>
      </c>
      <c r="AV1167" t="s">
        <v>145</v>
      </c>
      <c r="AW1167" t="s">
        <v>145</v>
      </c>
      <c r="AX1167" t="s">
        <v>147</v>
      </c>
      <c r="AY1167" t="s">
        <v>147</v>
      </c>
      <c r="AZ1167" t="s">
        <v>145</v>
      </c>
      <c r="BB1167">
        <v>0</v>
      </c>
    </row>
    <row r="1168" spans="1:54" x14ac:dyDescent="0.25">
      <c r="A1168">
        <v>335288</v>
      </c>
      <c r="B1168" t="s">
        <v>213</v>
      </c>
      <c r="AG1168" t="s">
        <v>148</v>
      </c>
      <c r="AL1168" t="s">
        <v>148</v>
      </c>
      <c r="AP1168" t="s">
        <v>147</v>
      </c>
      <c r="AQ1168" t="s">
        <v>148</v>
      </c>
      <c r="AW1168" t="s">
        <v>145</v>
      </c>
      <c r="AX1168" t="s">
        <v>145</v>
      </c>
      <c r="AY1168" t="s">
        <v>147</v>
      </c>
      <c r="AZ1168" t="s">
        <v>145</v>
      </c>
      <c r="BB1168">
        <v>0</v>
      </c>
    </row>
    <row r="1169" spans="1:54" x14ac:dyDescent="0.25">
      <c r="A1169">
        <v>335320</v>
      </c>
      <c r="B1169" t="s">
        <v>213</v>
      </c>
      <c r="AM1169" t="s">
        <v>148</v>
      </c>
      <c r="AO1169" t="s">
        <v>147</v>
      </c>
      <c r="AP1169" t="s">
        <v>145</v>
      </c>
      <c r="AQ1169" t="s">
        <v>147</v>
      </c>
      <c r="AS1169" t="s">
        <v>145</v>
      </c>
      <c r="AT1169" t="s">
        <v>147</v>
      </c>
      <c r="AV1169" t="s">
        <v>145</v>
      </c>
      <c r="AW1169" t="s">
        <v>145</v>
      </c>
      <c r="AY1169" t="s">
        <v>145</v>
      </c>
      <c r="AZ1169" t="s">
        <v>145</v>
      </c>
      <c r="BB1169">
        <v>0</v>
      </c>
    </row>
    <row r="1170" spans="1:54" x14ac:dyDescent="0.25">
      <c r="A1170">
        <v>335405</v>
      </c>
      <c r="B1170" t="s">
        <v>213</v>
      </c>
      <c r="AG1170" t="s">
        <v>148</v>
      </c>
      <c r="AL1170" t="s">
        <v>148</v>
      </c>
      <c r="AM1170" t="s">
        <v>148</v>
      </c>
      <c r="AO1170" t="s">
        <v>148</v>
      </c>
      <c r="AP1170" t="s">
        <v>148</v>
      </c>
      <c r="AQ1170" t="s">
        <v>148</v>
      </c>
      <c r="AU1170" t="s">
        <v>145</v>
      </c>
      <c r="AV1170" t="s">
        <v>145</v>
      </c>
      <c r="AW1170" t="s">
        <v>145</v>
      </c>
      <c r="AX1170" t="s">
        <v>145</v>
      </c>
      <c r="AY1170" t="s">
        <v>145</v>
      </c>
      <c r="AZ1170" t="s">
        <v>145</v>
      </c>
      <c r="BB1170">
        <v>0</v>
      </c>
    </row>
    <row r="1171" spans="1:54" x14ac:dyDescent="0.25">
      <c r="A1171">
        <v>335505</v>
      </c>
      <c r="B1171" t="s">
        <v>213</v>
      </c>
      <c r="AC1171" t="s">
        <v>148</v>
      </c>
      <c r="AG1171" t="s">
        <v>145</v>
      </c>
      <c r="AJ1171" t="s">
        <v>147</v>
      </c>
      <c r="AP1171" t="s">
        <v>145</v>
      </c>
      <c r="AQ1171" t="s">
        <v>145</v>
      </c>
      <c r="AR1171" t="s">
        <v>147</v>
      </c>
      <c r="AS1171" t="s">
        <v>145</v>
      </c>
      <c r="AU1171" t="s">
        <v>145</v>
      </c>
      <c r="AV1171" t="s">
        <v>145</v>
      </c>
      <c r="AW1171" t="s">
        <v>145</v>
      </c>
      <c r="AX1171" t="s">
        <v>145</v>
      </c>
      <c r="AY1171" t="s">
        <v>145</v>
      </c>
      <c r="AZ1171" t="s">
        <v>145</v>
      </c>
      <c r="BB1171">
        <v>0</v>
      </c>
    </row>
    <row r="1172" spans="1:54" x14ac:dyDescent="0.25">
      <c r="A1172">
        <v>335573</v>
      </c>
      <c r="B1172" t="s">
        <v>213</v>
      </c>
      <c r="AP1172" t="s">
        <v>145</v>
      </c>
      <c r="AQ1172" t="s">
        <v>145</v>
      </c>
      <c r="AV1172" t="s">
        <v>145</v>
      </c>
      <c r="AW1172" t="s">
        <v>145</v>
      </c>
      <c r="AX1172" t="s">
        <v>147</v>
      </c>
      <c r="AZ1172" t="s">
        <v>145</v>
      </c>
      <c r="BB1172">
        <v>0</v>
      </c>
    </row>
    <row r="1173" spans="1:54" x14ac:dyDescent="0.25">
      <c r="A1173">
        <v>335575</v>
      </c>
      <c r="B1173" t="s">
        <v>213</v>
      </c>
      <c r="AD1173" t="s">
        <v>145</v>
      </c>
      <c r="AI1173" t="s">
        <v>147</v>
      </c>
      <c r="AL1173" t="s">
        <v>148</v>
      </c>
      <c r="AP1173" t="s">
        <v>145</v>
      </c>
      <c r="AQ1173" t="s">
        <v>147</v>
      </c>
      <c r="AU1173" t="s">
        <v>145</v>
      </c>
      <c r="AV1173" t="s">
        <v>145</v>
      </c>
      <c r="AW1173" t="s">
        <v>145</v>
      </c>
      <c r="AX1173" t="s">
        <v>145</v>
      </c>
      <c r="AY1173" t="s">
        <v>145</v>
      </c>
      <c r="AZ1173" t="s">
        <v>145</v>
      </c>
      <c r="BB1173">
        <v>0</v>
      </c>
    </row>
    <row r="1174" spans="1:54" x14ac:dyDescent="0.25">
      <c r="A1174">
        <v>335583</v>
      </c>
      <c r="B1174" t="s">
        <v>213</v>
      </c>
      <c r="AL1174" t="s">
        <v>148</v>
      </c>
      <c r="AM1174" t="s">
        <v>148</v>
      </c>
      <c r="AO1174" t="s">
        <v>148</v>
      </c>
      <c r="AX1174" t="s">
        <v>147</v>
      </c>
      <c r="AY1174" t="s">
        <v>145</v>
      </c>
      <c r="AZ1174" t="s">
        <v>145</v>
      </c>
      <c r="BB1174">
        <v>0</v>
      </c>
    </row>
    <row r="1175" spans="1:54" x14ac:dyDescent="0.25">
      <c r="A1175">
        <v>335673</v>
      </c>
      <c r="B1175" t="s">
        <v>213</v>
      </c>
      <c r="AQ1175" t="s">
        <v>147</v>
      </c>
      <c r="AV1175" t="s">
        <v>145</v>
      </c>
      <c r="AW1175" t="s">
        <v>147</v>
      </c>
      <c r="AX1175" t="s">
        <v>147</v>
      </c>
      <c r="AY1175" t="s">
        <v>145</v>
      </c>
      <c r="AZ1175" t="s">
        <v>145</v>
      </c>
      <c r="BB1175">
        <v>0</v>
      </c>
    </row>
    <row r="1176" spans="1:54" x14ac:dyDescent="0.25">
      <c r="A1176">
        <v>335716</v>
      </c>
      <c r="B1176" t="s">
        <v>213</v>
      </c>
      <c r="AG1176" t="s">
        <v>147</v>
      </c>
      <c r="AP1176" t="s">
        <v>145</v>
      </c>
      <c r="AQ1176" t="s">
        <v>145</v>
      </c>
      <c r="AT1176" t="s">
        <v>148</v>
      </c>
      <c r="AV1176" t="s">
        <v>145</v>
      </c>
      <c r="AW1176" t="s">
        <v>145</v>
      </c>
      <c r="AX1176" t="s">
        <v>147</v>
      </c>
      <c r="AY1176" t="s">
        <v>147</v>
      </c>
      <c r="AZ1176" t="s">
        <v>145</v>
      </c>
      <c r="BB1176">
        <v>0</v>
      </c>
    </row>
    <row r="1177" spans="1:54" x14ac:dyDescent="0.25">
      <c r="A1177">
        <v>335769</v>
      </c>
      <c r="B1177" t="s">
        <v>213</v>
      </c>
      <c r="AO1177" t="s">
        <v>148</v>
      </c>
      <c r="AP1177" t="s">
        <v>148</v>
      </c>
      <c r="AQ1177" t="s">
        <v>147</v>
      </c>
      <c r="AV1177" t="s">
        <v>147</v>
      </c>
      <c r="AW1177" t="s">
        <v>147</v>
      </c>
      <c r="AX1177" t="s">
        <v>145</v>
      </c>
      <c r="AY1177" t="s">
        <v>147</v>
      </c>
      <c r="AZ1177" t="s">
        <v>145</v>
      </c>
      <c r="BB1177">
        <v>0</v>
      </c>
    </row>
    <row r="1178" spans="1:54" x14ac:dyDescent="0.25">
      <c r="A1178">
        <v>335783</v>
      </c>
      <c r="B1178" t="s">
        <v>213</v>
      </c>
      <c r="AO1178" t="s">
        <v>147</v>
      </c>
      <c r="AP1178" t="s">
        <v>145</v>
      </c>
      <c r="AQ1178" t="s">
        <v>145</v>
      </c>
      <c r="AR1178" t="s">
        <v>145</v>
      </c>
      <c r="AU1178" t="s">
        <v>145</v>
      </c>
      <c r="AV1178" t="s">
        <v>145</v>
      </c>
      <c r="AW1178" t="s">
        <v>145</v>
      </c>
      <c r="AX1178" t="s">
        <v>145</v>
      </c>
      <c r="AY1178" t="s">
        <v>145</v>
      </c>
      <c r="AZ1178" t="s">
        <v>145</v>
      </c>
      <c r="BB1178">
        <v>0</v>
      </c>
    </row>
    <row r="1179" spans="1:54" x14ac:dyDescent="0.25">
      <c r="A1179">
        <v>335808</v>
      </c>
      <c r="B1179" t="s">
        <v>213</v>
      </c>
      <c r="AG1179" t="s">
        <v>148</v>
      </c>
      <c r="AL1179" t="s">
        <v>148</v>
      </c>
      <c r="AP1179" t="s">
        <v>148</v>
      </c>
      <c r="AQ1179" t="s">
        <v>145</v>
      </c>
      <c r="AW1179" t="s">
        <v>147</v>
      </c>
      <c r="AX1179" t="s">
        <v>145</v>
      </c>
      <c r="AY1179" t="s">
        <v>145</v>
      </c>
      <c r="AZ1179" t="s">
        <v>145</v>
      </c>
      <c r="BB1179">
        <v>0</v>
      </c>
    </row>
    <row r="1180" spans="1:54" x14ac:dyDescent="0.25">
      <c r="A1180">
        <v>335907</v>
      </c>
      <c r="B1180" t="s">
        <v>213</v>
      </c>
      <c r="AO1180" t="s">
        <v>148</v>
      </c>
      <c r="AP1180" t="s">
        <v>147</v>
      </c>
      <c r="AQ1180" t="s">
        <v>147</v>
      </c>
      <c r="AT1180" t="s">
        <v>147</v>
      </c>
      <c r="AU1180" t="s">
        <v>145</v>
      </c>
      <c r="AV1180" t="s">
        <v>145</v>
      </c>
      <c r="AW1180" t="s">
        <v>145</v>
      </c>
      <c r="AX1180" t="s">
        <v>145</v>
      </c>
      <c r="AY1180" t="s">
        <v>145</v>
      </c>
      <c r="AZ1180" t="s">
        <v>145</v>
      </c>
      <c r="BB1180">
        <v>0</v>
      </c>
    </row>
    <row r="1181" spans="1:54" x14ac:dyDescent="0.25">
      <c r="A1181">
        <v>335912</v>
      </c>
      <c r="B1181" t="s">
        <v>213</v>
      </c>
      <c r="AI1181" t="s">
        <v>148</v>
      </c>
      <c r="AJ1181" t="s">
        <v>148</v>
      </c>
      <c r="AO1181" t="s">
        <v>147</v>
      </c>
      <c r="AP1181" t="s">
        <v>148</v>
      </c>
      <c r="AU1181" t="s">
        <v>145</v>
      </c>
      <c r="AW1181" t="s">
        <v>145</v>
      </c>
      <c r="AX1181" t="s">
        <v>145</v>
      </c>
      <c r="AY1181" t="s">
        <v>145</v>
      </c>
      <c r="AZ1181" t="s">
        <v>145</v>
      </c>
      <c r="BB1181">
        <v>0</v>
      </c>
    </row>
    <row r="1182" spans="1:54" x14ac:dyDescent="0.25">
      <c r="A1182">
        <v>336051</v>
      </c>
      <c r="B1182" t="s">
        <v>213</v>
      </c>
      <c r="AG1182" t="s">
        <v>148</v>
      </c>
      <c r="AK1182" t="s">
        <v>148</v>
      </c>
      <c r="AP1182" t="s">
        <v>147</v>
      </c>
      <c r="AQ1182" t="s">
        <v>147</v>
      </c>
      <c r="AT1182" t="s">
        <v>147</v>
      </c>
      <c r="AU1182" t="s">
        <v>145</v>
      </c>
      <c r="AV1182" t="s">
        <v>145</v>
      </c>
      <c r="AW1182" t="s">
        <v>145</v>
      </c>
      <c r="AX1182" t="s">
        <v>145</v>
      </c>
      <c r="AY1182" t="s">
        <v>145</v>
      </c>
      <c r="AZ1182" t="s">
        <v>145</v>
      </c>
      <c r="BB1182">
        <v>0</v>
      </c>
    </row>
    <row r="1183" spans="1:54" x14ac:dyDescent="0.25">
      <c r="A1183">
        <v>336076</v>
      </c>
      <c r="B1183" t="s">
        <v>213</v>
      </c>
      <c r="AM1183" t="s">
        <v>148</v>
      </c>
      <c r="AP1183" t="s">
        <v>148</v>
      </c>
      <c r="AQ1183" t="s">
        <v>148</v>
      </c>
      <c r="AR1183" t="s">
        <v>148</v>
      </c>
      <c r="AT1183" t="s">
        <v>148</v>
      </c>
      <c r="AU1183" t="s">
        <v>145</v>
      </c>
      <c r="AV1183" t="s">
        <v>145</v>
      </c>
      <c r="AW1183" t="s">
        <v>145</v>
      </c>
      <c r="AX1183" t="s">
        <v>145</v>
      </c>
      <c r="AY1183" t="s">
        <v>145</v>
      </c>
      <c r="AZ1183" t="s">
        <v>145</v>
      </c>
      <c r="BB1183">
        <v>0</v>
      </c>
    </row>
    <row r="1184" spans="1:54" x14ac:dyDescent="0.25">
      <c r="A1184">
        <v>336275</v>
      </c>
      <c r="B1184" t="s">
        <v>213</v>
      </c>
      <c r="AG1184" t="s">
        <v>148</v>
      </c>
      <c r="AL1184" t="s">
        <v>148</v>
      </c>
      <c r="AO1184" t="s">
        <v>148</v>
      </c>
      <c r="AP1184" t="s">
        <v>145</v>
      </c>
      <c r="AQ1184" t="s">
        <v>145</v>
      </c>
      <c r="AR1184" t="s">
        <v>147</v>
      </c>
      <c r="AT1184" t="s">
        <v>148</v>
      </c>
      <c r="AV1184" t="s">
        <v>145</v>
      </c>
      <c r="AW1184" t="s">
        <v>145</v>
      </c>
      <c r="AY1184" t="s">
        <v>147</v>
      </c>
      <c r="AZ1184" t="s">
        <v>145</v>
      </c>
      <c r="BB1184">
        <v>0</v>
      </c>
    </row>
    <row r="1185" spans="1:54" x14ac:dyDescent="0.25">
      <c r="A1185">
        <v>336371</v>
      </c>
      <c r="B1185" t="s">
        <v>213</v>
      </c>
      <c r="AQ1185" t="s">
        <v>148</v>
      </c>
      <c r="AT1185" t="s">
        <v>147</v>
      </c>
      <c r="AU1185" t="s">
        <v>145</v>
      </c>
      <c r="AV1185" t="s">
        <v>145</v>
      </c>
      <c r="AW1185" t="s">
        <v>145</v>
      </c>
      <c r="AX1185" t="s">
        <v>145</v>
      </c>
      <c r="AY1185" t="s">
        <v>145</v>
      </c>
      <c r="AZ1185" t="s">
        <v>145</v>
      </c>
      <c r="BB1185">
        <v>0</v>
      </c>
    </row>
    <row r="1186" spans="1:54" x14ac:dyDescent="0.25">
      <c r="A1186">
        <v>336478</v>
      </c>
      <c r="B1186" t="s">
        <v>213</v>
      </c>
      <c r="AU1186" t="s">
        <v>145</v>
      </c>
      <c r="AV1186" t="s">
        <v>145</v>
      </c>
      <c r="AW1186" t="s">
        <v>145</v>
      </c>
      <c r="AX1186" t="s">
        <v>145</v>
      </c>
      <c r="AY1186" t="s">
        <v>145</v>
      </c>
      <c r="AZ1186" t="s">
        <v>145</v>
      </c>
      <c r="BB1186">
        <v>0</v>
      </c>
    </row>
    <row r="1187" spans="1:54" x14ac:dyDescent="0.25">
      <c r="A1187">
        <v>336490</v>
      </c>
      <c r="B1187" t="s">
        <v>213</v>
      </c>
      <c r="AG1187" t="s">
        <v>147</v>
      </c>
      <c r="AK1187" t="s">
        <v>148</v>
      </c>
      <c r="AP1187" t="s">
        <v>145</v>
      </c>
      <c r="AQ1187" t="s">
        <v>145</v>
      </c>
      <c r="AW1187" t="s">
        <v>145</v>
      </c>
      <c r="AX1187" t="s">
        <v>145</v>
      </c>
      <c r="AY1187" t="s">
        <v>145</v>
      </c>
      <c r="AZ1187" t="s">
        <v>145</v>
      </c>
      <c r="BB1187">
        <v>0</v>
      </c>
    </row>
    <row r="1188" spans="1:54" x14ac:dyDescent="0.25">
      <c r="A1188">
        <v>336590</v>
      </c>
      <c r="B1188" t="s">
        <v>213</v>
      </c>
      <c r="AG1188" t="s">
        <v>145</v>
      </c>
      <c r="AP1188" t="s">
        <v>147</v>
      </c>
      <c r="AQ1188" t="s">
        <v>147</v>
      </c>
      <c r="AU1188" t="s">
        <v>145</v>
      </c>
      <c r="AV1188" t="s">
        <v>145</v>
      </c>
      <c r="AW1188" t="s">
        <v>145</v>
      </c>
      <c r="AX1188" t="s">
        <v>145</v>
      </c>
      <c r="AY1188" t="s">
        <v>145</v>
      </c>
      <c r="AZ1188" t="s">
        <v>145</v>
      </c>
      <c r="BB1188">
        <v>0</v>
      </c>
    </row>
    <row r="1189" spans="1:54" x14ac:dyDescent="0.25">
      <c r="A1189">
        <v>336617</v>
      </c>
      <c r="B1189" t="s">
        <v>213</v>
      </c>
      <c r="AQ1189" t="s">
        <v>145</v>
      </c>
      <c r="AU1189" t="s">
        <v>147</v>
      </c>
      <c r="AV1189" t="s">
        <v>145</v>
      </c>
      <c r="AW1189" t="s">
        <v>145</v>
      </c>
      <c r="AY1189" t="s">
        <v>145</v>
      </c>
      <c r="AZ1189" t="s">
        <v>145</v>
      </c>
      <c r="BB1189">
        <v>0</v>
      </c>
    </row>
    <row r="1190" spans="1:54" x14ac:dyDescent="0.25">
      <c r="A1190">
        <v>336869</v>
      </c>
      <c r="B1190" t="s">
        <v>213</v>
      </c>
      <c r="AG1190" t="s">
        <v>148</v>
      </c>
      <c r="AJ1190" t="s">
        <v>148</v>
      </c>
      <c r="AM1190" t="s">
        <v>148</v>
      </c>
      <c r="AP1190" t="s">
        <v>145</v>
      </c>
      <c r="AQ1190" t="s">
        <v>145</v>
      </c>
      <c r="AU1190" t="s">
        <v>147</v>
      </c>
      <c r="AV1190" t="s">
        <v>147</v>
      </c>
      <c r="AY1190" t="s">
        <v>147</v>
      </c>
      <c r="AZ1190" t="s">
        <v>145</v>
      </c>
      <c r="BB1190">
        <v>0</v>
      </c>
    </row>
    <row r="1191" spans="1:54" x14ac:dyDescent="0.25">
      <c r="A1191">
        <v>337014</v>
      </c>
      <c r="B1191" t="s">
        <v>213</v>
      </c>
      <c r="N1191" t="s">
        <v>148</v>
      </c>
      <c r="AC1191" t="s">
        <v>147</v>
      </c>
      <c r="AP1191" t="s">
        <v>148</v>
      </c>
      <c r="AT1191" t="s">
        <v>148</v>
      </c>
      <c r="AU1191" t="s">
        <v>145</v>
      </c>
      <c r="AV1191" t="s">
        <v>145</v>
      </c>
      <c r="AW1191" t="s">
        <v>145</v>
      </c>
      <c r="AX1191" t="s">
        <v>145</v>
      </c>
      <c r="AY1191" t="s">
        <v>145</v>
      </c>
      <c r="AZ1191" t="s">
        <v>145</v>
      </c>
      <c r="BB1191">
        <v>0</v>
      </c>
    </row>
    <row r="1192" spans="1:54" x14ac:dyDescent="0.25">
      <c r="A1192">
        <v>337039</v>
      </c>
      <c r="B1192" t="s">
        <v>213</v>
      </c>
      <c r="AG1192" t="s">
        <v>148</v>
      </c>
      <c r="AP1192" t="s">
        <v>148</v>
      </c>
      <c r="AQ1192" t="s">
        <v>145</v>
      </c>
      <c r="AU1192" t="s">
        <v>145</v>
      </c>
      <c r="AW1192" t="s">
        <v>145</v>
      </c>
      <c r="AX1192" t="s">
        <v>145</v>
      </c>
      <c r="AY1192" t="s">
        <v>145</v>
      </c>
      <c r="AZ1192" t="s">
        <v>145</v>
      </c>
      <c r="BB1192">
        <v>0</v>
      </c>
    </row>
    <row r="1193" spans="1:54" x14ac:dyDescent="0.25">
      <c r="A1193">
        <v>337102</v>
      </c>
      <c r="B1193" t="s">
        <v>213</v>
      </c>
      <c r="W1193" t="s">
        <v>148</v>
      </c>
      <c r="AO1193" t="s">
        <v>148</v>
      </c>
      <c r="AP1193" t="s">
        <v>145</v>
      </c>
      <c r="AQ1193" t="s">
        <v>147</v>
      </c>
      <c r="AT1193" t="s">
        <v>148</v>
      </c>
      <c r="AU1193" t="s">
        <v>147</v>
      </c>
      <c r="AV1193" t="s">
        <v>145</v>
      </c>
      <c r="AW1193" t="s">
        <v>145</v>
      </c>
      <c r="AX1193" t="s">
        <v>145</v>
      </c>
      <c r="AY1193" t="s">
        <v>145</v>
      </c>
      <c r="AZ1193" t="s">
        <v>145</v>
      </c>
      <c r="BB1193">
        <v>0</v>
      </c>
    </row>
    <row r="1194" spans="1:54" x14ac:dyDescent="0.25">
      <c r="A1194">
        <v>337183</v>
      </c>
      <c r="B1194" t="s">
        <v>213</v>
      </c>
      <c r="AO1194" t="s">
        <v>147</v>
      </c>
      <c r="AP1194" t="s">
        <v>147</v>
      </c>
      <c r="AQ1194" t="s">
        <v>145</v>
      </c>
      <c r="AR1194" t="s">
        <v>147</v>
      </c>
      <c r="AS1194" t="s">
        <v>145</v>
      </c>
      <c r="AT1194" t="s">
        <v>147</v>
      </c>
      <c r="AU1194" t="s">
        <v>145</v>
      </c>
      <c r="AV1194" t="s">
        <v>145</v>
      </c>
      <c r="AW1194" t="s">
        <v>145</v>
      </c>
      <c r="AX1194" t="s">
        <v>145</v>
      </c>
      <c r="AY1194" t="s">
        <v>145</v>
      </c>
      <c r="AZ1194" t="s">
        <v>145</v>
      </c>
      <c r="BB1194">
        <v>0</v>
      </c>
    </row>
    <row r="1195" spans="1:54" x14ac:dyDescent="0.25">
      <c r="A1195">
        <v>338147</v>
      </c>
      <c r="B1195" t="s">
        <v>213</v>
      </c>
      <c r="AU1195" t="s">
        <v>145</v>
      </c>
      <c r="AW1195" t="s">
        <v>145</v>
      </c>
      <c r="AX1195" t="s">
        <v>145</v>
      </c>
      <c r="AY1195" t="s">
        <v>145</v>
      </c>
      <c r="AZ1195" t="s">
        <v>145</v>
      </c>
      <c r="BB1195">
        <v>0</v>
      </c>
    </row>
    <row r="1196" spans="1:54" x14ac:dyDescent="0.25">
      <c r="A1196">
        <v>338301</v>
      </c>
      <c r="B1196" t="s">
        <v>213</v>
      </c>
      <c r="AG1196" t="s">
        <v>148</v>
      </c>
      <c r="AJ1196" t="s">
        <v>148</v>
      </c>
      <c r="AK1196" t="s">
        <v>148</v>
      </c>
      <c r="AM1196" t="s">
        <v>148</v>
      </c>
      <c r="AO1196" t="s">
        <v>147</v>
      </c>
      <c r="AP1196" t="s">
        <v>145</v>
      </c>
      <c r="AQ1196" t="s">
        <v>145</v>
      </c>
      <c r="AR1196" t="s">
        <v>145</v>
      </c>
      <c r="AS1196" t="s">
        <v>147</v>
      </c>
      <c r="AT1196" t="s">
        <v>148</v>
      </c>
      <c r="AU1196" t="s">
        <v>145</v>
      </c>
      <c r="AV1196" t="s">
        <v>145</v>
      </c>
      <c r="AW1196" t="s">
        <v>145</v>
      </c>
      <c r="AX1196" t="s">
        <v>147</v>
      </c>
      <c r="AY1196" t="s">
        <v>145</v>
      </c>
      <c r="AZ1196" t="s">
        <v>145</v>
      </c>
      <c r="BB1196">
        <v>0</v>
      </c>
    </row>
    <row r="1197" spans="1:54" x14ac:dyDescent="0.25">
      <c r="A1197">
        <v>338345</v>
      </c>
      <c r="B1197" t="s">
        <v>213</v>
      </c>
      <c r="AF1197" t="s">
        <v>147</v>
      </c>
      <c r="AG1197" t="s">
        <v>147</v>
      </c>
      <c r="AM1197" t="s">
        <v>145</v>
      </c>
      <c r="AO1197" t="s">
        <v>148</v>
      </c>
      <c r="AP1197" t="s">
        <v>145</v>
      </c>
      <c r="AQ1197" t="s">
        <v>145</v>
      </c>
      <c r="AR1197" t="s">
        <v>145</v>
      </c>
      <c r="AU1197" t="s">
        <v>147</v>
      </c>
      <c r="AW1197" t="s">
        <v>145</v>
      </c>
      <c r="AX1197" t="s">
        <v>147</v>
      </c>
      <c r="AY1197" t="s">
        <v>145</v>
      </c>
      <c r="AZ1197" t="s">
        <v>145</v>
      </c>
      <c r="BB1197">
        <v>0</v>
      </c>
    </row>
    <row r="1198" spans="1:54" x14ac:dyDescent="0.25">
      <c r="A1198">
        <v>300513</v>
      </c>
      <c r="B1198" t="s">
        <v>213</v>
      </c>
      <c r="AE1198" t="s">
        <v>148</v>
      </c>
      <c r="AG1198" t="s">
        <v>148</v>
      </c>
      <c r="AH1198" t="s">
        <v>148</v>
      </c>
      <c r="AI1198" t="s">
        <v>148</v>
      </c>
      <c r="AK1198" t="s">
        <v>148</v>
      </c>
      <c r="AO1198" t="s">
        <v>145</v>
      </c>
      <c r="AP1198" t="s">
        <v>145</v>
      </c>
      <c r="AQ1198" t="s">
        <v>145</v>
      </c>
      <c r="AR1198" t="s">
        <v>145</v>
      </c>
      <c r="AS1198" t="s">
        <v>145</v>
      </c>
      <c r="AT1198" t="s">
        <v>145</v>
      </c>
      <c r="AU1198" t="s">
        <v>145</v>
      </c>
      <c r="AV1198" t="s">
        <v>145</v>
      </c>
      <c r="AW1198" t="s">
        <v>145</v>
      </c>
      <c r="AX1198" t="s">
        <v>145</v>
      </c>
      <c r="AY1198" t="s">
        <v>145</v>
      </c>
      <c r="AZ1198" t="s">
        <v>145</v>
      </c>
      <c r="BB1198">
        <v>0</v>
      </c>
    </row>
    <row r="1199" spans="1:54" x14ac:dyDescent="0.25">
      <c r="A1199">
        <v>301749</v>
      </c>
      <c r="B1199" t="s">
        <v>213</v>
      </c>
      <c r="AH1199" t="s">
        <v>148</v>
      </c>
      <c r="AM1199" t="s">
        <v>148</v>
      </c>
      <c r="AP1199" t="s">
        <v>145</v>
      </c>
      <c r="AQ1199" t="s">
        <v>145</v>
      </c>
      <c r="AR1199" t="s">
        <v>145</v>
      </c>
      <c r="AS1199" t="s">
        <v>145</v>
      </c>
      <c r="AT1199" t="s">
        <v>147</v>
      </c>
      <c r="AU1199" t="s">
        <v>145</v>
      </c>
      <c r="AV1199" t="s">
        <v>145</v>
      </c>
      <c r="AW1199" t="s">
        <v>145</v>
      </c>
      <c r="AX1199" t="s">
        <v>145</v>
      </c>
      <c r="AY1199" t="s">
        <v>145</v>
      </c>
      <c r="AZ1199" t="s">
        <v>145</v>
      </c>
      <c r="BB1199">
        <v>0</v>
      </c>
    </row>
    <row r="1200" spans="1:54" x14ac:dyDescent="0.25">
      <c r="A1200">
        <v>303428</v>
      </c>
      <c r="B1200" t="s">
        <v>213</v>
      </c>
      <c r="AG1200" t="s">
        <v>145</v>
      </c>
      <c r="AH1200" t="s">
        <v>145</v>
      </c>
      <c r="AM1200" t="s">
        <v>148</v>
      </c>
      <c r="AO1200" t="s">
        <v>145</v>
      </c>
      <c r="AP1200" t="s">
        <v>145</v>
      </c>
      <c r="AQ1200" t="s">
        <v>145</v>
      </c>
      <c r="AR1200" t="s">
        <v>145</v>
      </c>
      <c r="AS1200" t="s">
        <v>145</v>
      </c>
      <c r="AU1200" t="s">
        <v>145</v>
      </c>
      <c r="AV1200" t="s">
        <v>145</v>
      </c>
      <c r="AW1200" t="s">
        <v>145</v>
      </c>
      <c r="AX1200" t="s">
        <v>145</v>
      </c>
      <c r="AY1200" t="s">
        <v>145</v>
      </c>
      <c r="AZ1200" t="s">
        <v>145</v>
      </c>
      <c r="BB1200">
        <v>0</v>
      </c>
    </row>
    <row r="1201" spans="1:54" x14ac:dyDescent="0.25">
      <c r="A1201">
        <v>307254</v>
      </c>
      <c r="B1201" t="s">
        <v>213</v>
      </c>
      <c r="M1201" t="s">
        <v>147</v>
      </c>
      <c r="N1201" t="s">
        <v>148</v>
      </c>
      <c r="AM1201" t="s">
        <v>148</v>
      </c>
      <c r="AO1201" t="s">
        <v>145</v>
      </c>
      <c r="AP1201" t="s">
        <v>145</v>
      </c>
      <c r="AQ1201" t="s">
        <v>147</v>
      </c>
      <c r="AR1201" t="s">
        <v>147</v>
      </c>
      <c r="AS1201" t="s">
        <v>145</v>
      </c>
      <c r="AT1201" t="s">
        <v>145</v>
      </c>
      <c r="AU1201" t="s">
        <v>145</v>
      </c>
      <c r="AV1201" t="s">
        <v>145</v>
      </c>
      <c r="AW1201" t="s">
        <v>145</v>
      </c>
      <c r="AX1201" t="s">
        <v>145</v>
      </c>
      <c r="AY1201" t="s">
        <v>145</v>
      </c>
      <c r="AZ1201" t="s">
        <v>145</v>
      </c>
      <c r="BB1201">
        <v>0</v>
      </c>
    </row>
    <row r="1202" spans="1:54" x14ac:dyDescent="0.25">
      <c r="A1202">
        <v>307383</v>
      </c>
      <c r="B1202" t="s">
        <v>213</v>
      </c>
      <c r="N1202" t="s">
        <v>147</v>
      </c>
      <c r="AA1202" t="s">
        <v>147</v>
      </c>
      <c r="AG1202" t="s">
        <v>148</v>
      </c>
      <c r="AM1202" t="s">
        <v>147</v>
      </c>
      <c r="AP1202" t="s">
        <v>147</v>
      </c>
      <c r="AQ1202" t="s">
        <v>147</v>
      </c>
      <c r="AT1202" t="s">
        <v>147</v>
      </c>
      <c r="AU1202" t="s">
        <v>145</v>
      </c>
      <c r="AV1202" t="s">
        <v>145</v>
      </c>
      <c r="AW1202" t="s">
        <v>145</v>
      </c>
      <c r="AX1202" t="s">
        <v>145</v>
      </c>
      <c r="AY1202" t="s">
        <v>145</v>
      </c>
      <c r="AZ1202" t="s">
        <v>145</v>
      </c>
      <c r="BB1202">
        <v>0</v>
      </c>
    </row>
    <row r="1203" spans="1:54" x14ac:dyDescent="0.25">
      <c r="A1203">
        <v>307947</v>
      </c>
      <c r="B1203" t="s">
        <v>213</v>
      </c>
      <c r="AG1203" t="s">
        <v>145</v>
      </c>
      <c r="AL1203" t="s">
        <v>148</v>
      </c>
      <c r="AM1203" t="s">
        <v>147</v>
      </c>
      <c r="AO1203" t="s">
        <v>145</v>
      </c>
      <c r="AP1203" t="s">
        <v>145</v>
      </c>
      <c r="AQ1203" t="s">
        <v>145</v>
      </c>
      <c r="AR1203" t="s">
        <v>145</v>
      </c>
      <c r="AS1203" t="s">
        <v>145</v>
      </c>
      <c r="AT1203" t="s">
        <v>145</v>
      </c>
      <c r="AU1203" t="s">
        <v>145</v>
      </c>
      <c r="AV1203" t="s">
        <v>145</v>
      </c>
      <c r="AW1203" t="s">
        <v>145</v>
      </c>
      <c r="AX1203" t="s">
        <v>145</v>
      </c>
      <c r="AY1203" t="s">
        <v>145</v>
      </c>
      <c r="AZ1203" t="s">
        <v>145</v>
      </c>
      <c r="BB1203">
        <v>0</v>
      </c>
    </row>
    <row r="1204" spans="1:54" x14ac:dyDescent="0.25">
      <c r="A1204">
        <v>309043</v>
      </c>
      <c r="B1204" t="s">
        <v>213</v>
      </c>
      <c r="AA1204" t="s">
        <v>147</v>
      </c>
      <c r="AC1204" t="s">
        <v>148</v>
      </c>
      <c r="AM1204" t="s">
        <v>145</v>
      </c>
      <c r="AP1204" t="s">
        <v>147</v>
      </c>
      <c r="AQ1204" t="s">
        <v>147</v>
      </c>
      <c r="AU1204" t="s">
        <v>145</v>
      </c>
      <c r="AV1204" t="s">
        <v>145</v>
      </c>
      <c r="AW1204" t="s">
        <v>145</v>
      </c>
      <c r="AX1204" t="s">
        <v>145</v>
      </c>
      <c r="AY1204" t="s">
        <v>145</v>
      </c>
      <c r="AZ1204" t="s">
        <v>145</v>
      </c>
      <c r="BB1204">
        <v>0</v>
      </c>
    </row>
    <row r="1205" spans="1:54" x14ac:dyDescent="0.25">
      <c r="A1205">
        <v>311352</v>
      </c>
      <c r="B1205" t="s">
        <v>213</v>
      </c>
      <c r="AC1205" t="s">
        <v>148</v>
      </c>
      <c r="AH1205" t="s">
        <v>148</v>
      </c>
      <c r="AK1205" t="s">
        <v>148</v>
      </c>
      <c r="AM1205" t="s">
        <v>148</v>
      </c>
      <c r="AP1205" t="s">
        <v>145</v>
      </c>
      <c r="AQ1205" t="s">
        <v>145</v>
      </c>
      <c r="AR1205" t="s">
        <v>145</v>
      </c>
      <c r="AS1205" t="s">
        <v>145</v>
      </c>
      <c r="AT1205" t="s">
        <v>147</v>
      </c>
      <c r="AU1205" t="s">
        <v>145</v>
      </c>
      <c r="AV1205" t="s">
        <v>145</v>
      </c>
      <c r="AW1205" t="s">
        <v>145</v>
      </c>
      <c r="AX1205" t="s">
        <v>145</v>
      </c>
      <c r="AY1205" t="s">
        <v>145</v>
      </c>
      <c r="AZ1205" t="s">
        <v>145</v>
      </c>
      <c r="BB1205">
        <v>0</v>
      </c>
    </row>
    <row r="1206" spans="1:54" x14ac:dyDescent="0.25">
      <c r="A1206">
        <v>313059</v>
      </c>
      <c r="B1206" t="s">
        <v>213</v>
      </c>
      <c r="AG1206" t="s">
        <v>147</v>
      </c>
      <c r="AH1206" t="s">
        <v>147</v>
      </c>
      <c r="AI1206" t="s">
        <v>148</v>
      </c>
      <c r="AL1206" t="s">
        <v>145</v>
      </c>
      <c r="AO1206" t="s">
        <v>145</v>
      </c>
      <c r="AP1206" t="s">
        <v>145</v>
      </c>
      <c r="AQ1206" t="s">
        <v>145</v>
      </c>
      <c r="AR1206" t="s">
        <v>145</v>
      </c>
      <c r="AT1206" t="s">
        <v>145</v>
      </c>
      <c r="AU1206" t="s">
        <v>145</v>
      </c>
      <c r="AV1206" t="s">
        <v>145</v>
      </c>
      <c r="AW1206" t="s">
        <v>145</v>
      </c>
      <c r="AX1206" t="s">
        <v>145</v>
      </c>
      <c r="AY1206" t="s">
        <v>145</v>
      </c>
      <c r="AZ1206" t="s">
        <v>145</v>
      </c>
      <c r="BB1206">
        <v>0</v>
      </c>
    </row>
    <row r="1207" spans="1:54" x14ac:dyDescent="0.25">
      <c r="A1207">
        <v>315095</v>
      </c>
      <c r="B1207" t="s">
        <v>213</v>
      </c>
      <c r="AG1207" t="s">
        <v>148</v>
      </c>
      <c r="AK1207" t="s">
        <v>148</v>
      </c>
      <c r="AP1207" t="s">
        <v>145</v>
      </c>
      <c r="AQ1207" t="s">
        <v>145</v>
      </c>
      <c r="AR1207" t="s">
        <v>145</v>
      </c>
      <c r="AT1207" t="s">
        <v>147</v>
      </c>
      <c r="AU1207" t="s">
        <v>145</v>
      </c>
      <c r="AV1207" t="s">
        <v>145</v>
      </c>
      <c r="AW1207" t="s">
        <v>145</v>
      </c>
      <c r="AX1207" t="s">
        <v>145</v>
      </c>
      <c r="AY1207" t="s">
        <v>145</v>
      </c>
      <c r="AZ1207" t="s">
        <v>145</v>
      </c>
      <c r="BB1207">
        <v>0</v>
      </c>
    </row>
    <row r="1208" spans="1:54" x14ac:dyDescent="0.25">
      <c r="A1208">
        <v>315298</v>
      </c>
      <c r="B1208" t="s">
        <v>213</v>
      </c>
      <c r="V1208" t="s">
        <v>145</v>
      </c>
      <c r="AQ1208" t="s">
        <v>147</v>
      </c>
      <c r="AU1208" t="s">
        <v>145</v>
      </c>
      <c r="AV1208" t="s">
        <v>145</v>
      </c>
      <c r="AW1208" t="s">
        <v>145</v>
      </c>
      <c r="AX1208" t="s">
        <v>145</v>
      </c>
      <c r="AY1208" t="s">
        <v>145</v>
      </c>
      <c r="AZ1208" t="s">
        <v>145</v>
      </c>
      <c r="BB1208">
        <v>0</v>
      </c>
    </row>
    <row r="1209" spans="1:54" x14ac:dyDescent="0.25">
      <c r="A1209">
        <v>317512</v>
      </c>
      <c r="B1209" t="s">
        <v>213</v>
      </c>
      <c r="Z1209" t="s">
        <v>148</v>
      </c>
      <c r="AI1209" t="s">
        <v>148</v>
      </c>
      <c r="AL1209" t="s">
        <v>148</v>
      </c>
      <c r="AM1209" t="s">
        <v>148</v>
      </c>
      <c r="AP1209" t="s">
        <v>147</v>
      </c>
      <c r="AQ1209" t="s">
        <v>147</v>
      </c>
      <c r="AR1209" t="s">
        <v>147</v>
      </c>
      <c r="AT1209" t="s">
        <v>147</v>
      </c>
      <c r="AU1209" t="s">
        <v>145</v>
      </c>
      <c r="AV1209" t="s">
        <v>145</v>
      </c>
      <c r="AW1209" t="s">
        <v>145</v>
      </c>
      <c r="AX1209" t="s">
        <v>145</v>
      </c>
      <c r="AY1209" t="s">
        <v>145</v>
      </c>
      <c r="AZ1209" t="s">
        <v>145</v>
      </c>
      <c r="BB1209">
        <v>0</v>
      </c>
    </row>
    <row r="1210" spans="1:54" x14ac:dyDescent="0.25">
      <c r="A1210">
        <v>318073</v>
      </c>
      <c r="B1210" t="s">
        <v>213</v>
      </c>
      <c r="X1210" t="s">
        <v>148</v>
      </c>
      <c r="AA1210" t="s">
        <v>148</v>
      </c>
      <c r="AM1210" t="s">
        <v>145</v>
      </c>
      <c r="AU1210" t="s">
        <v>145</v>
      </c>
      <c r="AV1210" t="s">
        <v>145</v>
      </c>
      <c r="AW1210" t="s">
        <v>145</v>
      </c>
      <c r="AX1210" t="s">
        <v>145</v>
      </c>
      <c r="AY1210" t="s">
        <v>145</v>
      </c>
      <c r="AZ1210" t="s">
        <v>145</v>
      </c>
      <c r="BB1210">
        <v>0</v>
      </c>
    </row>
    <row r="1211" spans="1:54" x14ac:dyDescent="0.25">
      <c r="A1211">
        <v>318154</v>
      </c>
      <c r="B1211" t="s">
        <v>213</v>
      </c>
      <c r="AG1211" t="s">
        <v>148</v>
      </c>
      <c r="AP1211" t="s">
        <v>147</v>
      </c>
      <c r="AQ1211" t="s">
        <v>147</v>
      </c>
      <c r="AU1211" t="s">
        <v>145</v>
      </c>
      <c r="AV1211" t="s">
        <v>145</v>
      </c>
      <c r="AW1211" t="s">
        <v>145</v>
      </c>
      <c r="AX1211" t="s">
        <v>145</v>
      </c>
      <c r="AY1211" t="s">
        <v>145</v>
      </c>
      <c r="AZ1211" t="s">
        <v>145</v>
      </c>
      <c r="BB1211">
        <v>0</v>
      </c>
    </row>
    <row r="1212" spans="1:54" x14ac:dyDescent="0.25">
      <c r="A1212">
        <v>318778</v>
      </c>
      <c r="B1212" t="s">
        <v>213</v>
      </c>
      <c r="AG1212" t="s">
        <v>148</v>
      </c>
      <c r="AM1212" t="s">
        <v>148</v>
      </c>
      <c r="AQ1212" t="s">
        <v>147</v>
      </c>
      <c r="AR1212" t="s">
        <v>147</v>
      </c>
      <c r="AT1212" t="s">
        <v>147</v>
      </c>
      <c r="AU1212" t="s">
        <v>145</v>
      </c>
      <c r="AV1212" t="s">
        <v>145</v>
      </c>
      <c r="AW1212" t="s">
        <v>145</v>
      </c>
      <c r="AX1212" t="s">
        <v>145</v>
      </c>
      <c r="AY1212" t="s">
        <v>145</v>
      </c>
      <c r="AZ1212" t="s">
        <v>145</v>
      </c>
      <c r="BB1212">
        <v>0</v>
      </c>
    </row>
    <row r="1213" spans="1:54" x14ac:dyDescent="0.25">
      <c r="A1213">
        <v>318779</v>
      </c>
      <c r="B1213" t="s">
        <v>213</v>
      </c>
      <c r="AC1213" t="s">
        <v>148</v>
      </c>
      <c r="AJ1213" t="s">
        <v>148</v>
      </c>
      <c r="AP1213" t="s">
        <v>147</v>
      </c>
      <c r="AQ1213" t="s">
        <v>147</v>
      </c>
      <c r="AR1213" t="s">
        <v>147</v>
      </c>
      <c r="AT1213" t="s">
        <v>147</v>
      </c>
      <c r="AU1213" t="s">
        <v>145</v>
      </c>
      <c r="AV1213" t="s">
        <v>145</v>
      </c>
      <c r="AW1213" t="s">
        <v>145</v>
      </c>
      <c r="AX1213" t="s">
        <v>145</v>
      </c>
      <c r="AY1213" t="s">
        <v>145</v>
      </c>
      <c r="AZ1213" t="s">
        <v>145</v>
      </c>
      <c r="BB1213">
        <v>0</v>
      </c>
    </row>
    <row r="1214" spans="1:54" x14ac:dyDescent="0.25">
      <c r="A1214">
        <v>319210</v>
      </c>
      <c r="B1214" t="s">
        <v>213</v>
      </c>
      <c r="AM1214" t="s">
        <v>148</v>
      </c>
      <c r="AP1214" t="s">
        <v>147</v>
      </c>
      <c r="AQ1214" t="s">
        <v>147</v>
      </c>
      <c r="AR1214" t="s">
        <v>147</v>
      </c>
      <c r="AT1214" t="s">
        <v>147</v>
      </c>
      <c r="AU1214" t="s">
        <v>145</v>
      </c>
      <c r="AV1214" t="s">
        <v>145</v>
      </c>
      <c r="AW1214" t="s">
        <v>145</v>
      </c>
      <c r="AX1214" t="s">
        <v>145</v>
      </c>
      <c r="AY1214" t="s">
        <v>145</v>
      </c>
      <c r="AZ1214" t="s">
        <v>145</v>
      </c>
      <c r="BB1214">
        <v>0</v>
      </c>
    </row>
    <row r="1215" spans="1:54" x14ac:dyDescent="0.25">
      <c r="A1215">
        <v>320143</v>
      </c>
      <c r="B1215" t="s">
        <v>213</v>
      </c>
      <c r="N1215" t="s">
        <v>148</v>
      </c>
      <c r="AL1215" t="s">
        <v>148</v>
      </c>
      <c r="AO1215" t="s">
        <v>147</v>
      </c>
      <c r="AQ1215" t="s">
        <v>147</v>
      </c>
      <c r="AR1215" t="s">
        <v>145</v>
      </c>
      <c r="AU1215" t="s">
        <v>145</v>
      </c>
      <c r="AV1215" t="s">
        <v>145</v>
      </c>
      <c r="AW1215" t="s">
        <v>145</v>
      </c>
      <c r="AX1215" t="s">
        <v>145</v>
      </c>
      <c r="AY1215" t="s">
        <v>145</v>
      </c>
      <c r="AZ1215" t="s">
        <v>145</v>
      </c>
      <c r="BB1215">
        <v>0</v>
      </c>
    </row>
    <row r="1216" spans="1:54" x14ac:dyDescent="0.25">
      <c r="A1216">
        <v>320153</v>
      </c>
      <c r="B1216" t="s">
        <v>213</v>
      </c>
      <c r="AO1216" t="s">
        <v>147</v>
      </c>
      <c r="AP1216" t="s">
        <v>147</v>
      </c>
      <c r="AT1216" t="s">
        <v>147</v>
      </c>
      <c r="AU1216" t="s">
        <v>145</v>
      </c>
      <c r="AV1216" t="s">
        <v>145</v>
      </c>
      <c r="AW1216" t="s">
        <v>145</v>
      </c>
      <c r="AX1216" t="s">
        <v>145</v>
      </c>
      <c r="AY1216" t="s">
        <v>145</v>
      </c>
      <c r="AZ1216" t="s">
        <v>145</v>
      </c>
      <c r="BB1216">
        <v>0</v>
      </c>
    </row>
    <row r="1217" spans="1:54" x14ac:dyDescent="0.25">
      <c r="A1217">
        <v>320872</v>
      </c>
      <c r="B1217" t="s">
        <v>213</v>
      </c>
      <c r="V1217" t="s">
        <v>148</v>
      </c>
      <c r="AC1217" t="s">
        <v>148</v>
      </c>
      <c r="AI1217" t="s">
        <v>148</v>
      </c>
      <c r="AK1217" t="s">
        <v>148</v>
      </c>
      <c r="AP1217" t="s">
        <v>147</v>
      </c>
      <c r="AQ1217" t="s">
        <v>147</v>
      </c>
      <c r="AR1217" t="s">
        <v>145</v>
      </c>
      <c r="AS1217" t="s">
        <v>145</v>
      </c>
      <c r="AT1217" t="s">
        <v>145</v>
      </c>
      <c r="AU1217" t="s">
        <v>145</v>
      </c>
      <c r="AV1217" t="s">
        <v>145</v>
      </c>
      <c r="AW1217" t="s">
        <v>145</v>
      </c>
      <c r="AX1217" t="s">
        <v>145</v>
      </c>
      <c r="AY1217" t="s">
        <v>145</v>
      </c>
      <c r="AZ1217" t="s">
        <v>145</v>
      </c>
      <c r="BB1217">
        <v>0</v>
      </c>
    </row>
    <row r="1218" spans="1:54" x14ac:dyDescent="0.25">
      <c r="A1218">
        <v>321164</v>
      </c>
      <c r="B1218" t="s">
        <v>213</v>
      </c>
      <c r="AR1218" t="s">
        <v>147</v>
      </c>
      <c r="AU1218" t="s">
        <v>145</v>
      </c>
      <c r="AV1218" t="s">
        <v>145</v>
      </c>
      <c r="AW1218" t="s">
        <v>145</v>
      </c>
      <c r="AX1218" t="s">
        <v>145</v>
      </c>
      <c r="AY1218" t="s">
        <v>145</v>
      </c>
      <c r="AZ1218" t="s">
        <v>145</v>
      </c>
      <c r="BB1218">
        <v>0</v>
      </c>
    </row>
    <row r="1219" spans="1:54" x14ac:dyDescent="0.25">
      <c r="A1219">
        <v>321518</v>
      </c>
      <c r="B1219" t="s">
        <v>213</v>
      </c>
      <c r="AU1219" t="s">
        <v>145</v>
      </c>
      <c r="AV1219" t="s">
        <v>145</v>
      </c>
      <c r="AW1219" t="s">
        <v>145</v>
      </c>
      <c r="AX1219" t="s">
        <v>145</v>
      </c>
      <c r="AY1219" t="s">
        <v>145</v>
      </c>
      <c r="AZ1219" t="s">
        <v>145</v>
      </c>
      <c r="BB1219">
        <v>0</v>
      </c>
    </row>
    <row r="1220" spans="1:54" x14ac:dyDescent="0.25">
      <c r="A1220">
        <v>321711</v>
      </c>
      <c r="B1220" t="s">
        <v>213</v>
      </c>
      <c r="AG1220" t="s">
        <v>148</v>
      </c>
      <c r="AP1220" t="s">
        <v>147</v>
      </c>
      <c r="AQ1220" t="s">
        <v>147</v>
      </c>
      <c r="AR1220" t="s">
        <v>147</v>
      </c>
      <c r="AU1220" t="s">
        <v>145</v>
      </c>
      <c r="AV1220" t="s">
        <v>145</v>
      </c>
      <c r="AW1220" t="s">
        <v>145</v>
      </c>
      <c r="AX1220" t="s">
        <v>145</v>
      </c>
      <c r="AY1220" t="s">
        <v>145</v>
      </c>
      <c r="AZ1220" t="s">
        <v>145</v>
      </c>
      <c r="BB1220">
        <v>0</v>
      </c>
    </row>
    <row r="1221" spans="1:54" x14ac:dyDescent="0.25">
      <c r="A1221">
        <v>321866</v>
      </c>
      <c r="B1221" t="s">
        <v>213</v>
      </c>
      <c r="AJ1221" t="s">
        <v>148</v>
      </c>
      <c r="AP1221" t="s">
        <v>147</v>
      </c>
      <c r="AQ1221" t="s">
        <v>147</v>
      </c>
      <c r="AU1221" t="s">
        <v>145</v>
      </c>
      <c r="AV1221" t="s">
        <v>145</v>
      </c>
      <c r="AW1221" t="s">
        <v>145</v>
      </c>
      <c r="AX1221" t="s">
        <v>145</v>
      </c>
      <c r="AY1221" t="s">
        <v>145</v>
      </c>
      <c r="AZ1221" t="s">
        <v>145</v>
      </c>
      <c r="BB1221">
        <v>0</v>
      </c>
    </row>
    <row r="1222" spans="1:54" x14ac:dyDescent="0.25">
      <c r="A1222">
        <v>322086</v>
      </c>
      <c r="B1222" t="s">
        <v>213</v>
      </c>
      <c r="I1222" t="s">
        <v>148</v>
      </c>
      <c r="AO1222" t="s">
        <v>145</v>
      </c>
      <c r="AP1222" t="s">
        <v>147</v>
      </c>
      <c r="AS1222" t="s">
        <v>145</v>
      </c>
      <c r="AT1222" t="s">
        <v>147</v>
      </c>
      <c r="AU1222" t="s">
        <v>145</v>
      </c>
      <c r="AV1222" t="s">
        <v>145</v>
      </c>
      <c r="AW1222" t="s">
        <v>145</v>
      </c>
      <c r="AX1222" t="s">
        <v>145</v>
      </c>
      <c r="AY1222" t="s">
        <v>145</v>
      </c>
      <c r="AZ1222" t="s">
        <v>145</v>
      </c>
      <c r="BB1222">
        <v>0</v>
      </c>
    </row>
    <row r="1223" spans="1:54" x14ac:dyDescent="0.25">
      <c r="A1223">
        <v>322484</v>
      </c>
      <c r="B1223" t="s">
        <v>213</v>
      </c>
      <c r="AK1223" t="s">
        <v>147</v>
      </c>
      <c r="AM1223" t="s">
        <v>147</v>
      </c>
      <c r="AO1223" t="s">
        <v>145</v>
      </c>
      <c r="AP1223" t="s">
        <v>145</v>
      </c>
      <c r="AQ1223" t="s">
        <v>145</v>
      </c>
      <c r="AR1223" t="s">
        <v>145</v>
      </c>
      <c r="AS1223" t="s">
        <v>145</v>
      </c>
      <c r="AU1223" t="s">
        <v>145</v>
      </c>
      <c r="AV1223" t="s">
        <v>145</v>
      </c>
      <c r="AW1223" t="s">
        <v>145</v>
      </c>
      <c r="AX1223" t="s">
        <v>145</v>
      </c>
      <c r="AY1223" t="s">
        <v>145</v>
      </c>
      <c r="AZ1223" t="s">
        <v>145</v>
      </c>
      <c r="BB1223">
        <v>0</v>
      </c>
    </row>
    <row r="1224" spans="1:54" x14ac:dyDescent="0.25">
      <c r="A1224">
        <v>322790</v>
      </c>
      <c r="B1224" t="s">
        <v>213</v>
      </c>
      <c r="AA1224" t="s">
        <v>148</v>
      </c>
      <c r="AG1224" t="s">
        <v>148</v>
      </c>
      <c r="AM1224" t="s">
        <v>148</v>
      </c>
      <c r="AP1224" t="s">
        <v>147</v>
      </c>
      <c r="AQ1224" t="s">
        <v>147</v>
      </c>
      <c r="AR1224" t="s">
        <v>147</v>
      </c>
      <c r="AT1224" t="s">
        <v>147</v>
      </c>
      <c r="AU1224" t="s">
        <v>145</v>
      </c>
      <c r="AV1224" t="s">
        <v>145</v>
      </c>
      <c r="AW1224" t="s">
        <v>145</v>
      </c>
      <c r="AX1224" t="s">
        <v>145</v>
      </c>
      <c r="AY1224" t="s">
        <v>145</v>
      </c>
      <c r="AZ1224" t="s">
        <v>145</v>
      </c>
      <c r="BB1224">
        <v>0</v>
      </c>
    </row>
    <row r="1225" spans="1:54" x14ac:dyDescent="0.25">
      <c r="A1225">
        <v>322854</v>
      </c>
      <c r="B1225" t="s">
        <v>213</v>
      </c>
      <c r="W1225" t="s">
        <v>148</v>
      </c>
      <c r="AC1225" t="s">
        <v>148</v>
      </c>
      <c r="AG1225" t="s">
        <v>145</v>
      </c>
      <c r="AK1225" t="s">
        <v>148</v>
      </c>
      <c r="AO1225" t="s">
        <v>145</v>
      </c>
      <c r="AP1225" t="s">
        <v>145</v>
      </c>
      <c r="AQ1225" t="s">
        <v>145</v>
      </c>
      <c r="AR1225" t="s">
        <v>145</v>
      </c>
      <c r="AS1225" t="s">
        <v>147</v>
      </c>
      <c r="AT1225" t="s">
        <v>147</v>
      </c>
      <c r="AU1225" t="s">
        <v>145</v>
      </c>
      <c r="AV1225" t="s">
        <v>145</v>
      </c>
      <c r="AW1225" t="s">
        <v>145</v>
      </c>
      <c r="AX1225" t="s">
        <v>145</v>
      </c>
      <c r="AY1225" t="s">
        <v>145</v>
      </c>
      <c r="AZ1225" t="s">
        <v>145</v>
      </c>
      <c r="BB1225">
        <v>0</v>
      </c>
    </row>
    <row r="1226" spans="1:54" x14ac:dyDescent="0.25">
      <c r="A1226">
        <v>322905</v>
      </c>
      <c r="B1226" t="s">
        <v>213</v>
      </c>
      <c r="W1226" t="s">
        <v>147</v>
      </c>
      <c r="AO1226" t="s">
        <v>145</v>
      </c>
      <c r="AQ1226" t="s">
        <v>145</v>
      </c>
      <c r="AR1226" t="s">
        <v>145</v>
      </c>
      <c r="AU1226" t="s">
        <v>145</v>
      </c>
      <c r="AV1226" t="s">
        <v>145</v>
      </c>
      <c r="AW1226" t="s">
        <v>145</v>
      </c>
      <c r="AX1226" t="s">
        <v>145</v>
      </c>
      <c r="AY1226" t="s">
        <v>145</v>
      </c>
      <c r="AZ1226" t="s">
        <v>145</v>
      </c>
      <c r="BB1226">
        <v>0</v>
      </c>
    </row>
    <row r="1227" spans="1:54" x14ac:dyDescent="0.25">
      <c r="A1227">
        <v>323002</v>
      </c>
      <c r="B1227" t="s">
        <v>213</v>
      </c>
      <c r="AA1227" t="s">
        <v>147</v>
      </c>
      <c r="AG1227" t="s">
        <v>145</v>
      </c>
      <c r="AJ1227" t="s">
        <v>148</v>
      </c>
      <c r="AM1227" t="s">
        <v>148</v>
      </c>
      <c r="AP1227" t="s">
        <v>145</v>
      </c>
      <c r="AQ1227" t="s">
        <v>145</v>
      </c>
      <c r="AR1227" t="s">
        <v>145</v>
      </c>
      <c r="AT1227" t="s">
        <v>147</v>
      </c>
      <c r="AU1227" t="s">
        <v>145</v>
      </c>
      <c r="AV1227" t="s">
        <v>145</v>
      </c>
      <c r="AW1227" t="s">
        <v>145</v>
      </c>
      <c r="AX1227" t="s">
        <v>145</v>
      </c>
      <c r="AY1227" t="s">
        <v>145</v>
      </c>
      <c r="AZ1227" t="s">
        <v>145</v>
      </c>
      <c r="BB1227">
        <v>0</v>
      </c>
    </row>
    <row r="1228" spans="1:54" x14ac:dyDescent="0.25">
      <c r="A1228">
        <v>323452</v>
      </c>
      <c r="B1228" t="s">
        <v>213</v>
      </c>
      <c r="AA1228" t="s">
        <v>148</v>
      </c>
      <c r="AM1228" t="s">
        <v>148</v>
      </c>
      <c r="AP1228" t="s">
        <v>147</v>
      </c>
      <c r="AQ1228" t="s">
        <v>147</v>
      </c>
      <c r="AR1228" t="s">
        <v>147</v>
      </c>
      <c r="AU1228" t="s">
        <v>145</v>
      </c>
      <c r="AV1228" t="s">
        <v>145</v>
      </c>
      <c r="AW1228" t="s">
        <v>145</v>
      </c>
      <c r="AX1228" t="s">
        <v>145</v>
      </c>
      <c r="AY1228" t="s">
        <v>145</v>
      </c>
      <c r="AZ1228" t="s">
        <v>145</v>
      </c>
      <c r="BB1228">
        <v>0</v>
      </c>
    </row>
    <row r="1229" spans="1:54" x14ac:dyDescent="0.25">
      <c r="A1229">
        <v>323769</v>
      </c>
      <c r="B1229" t="s">
        <v>213</v>
      </c>
      <c r="AP1229" t="s">
        <v>147</v>
      </c>
      <c r="AU1229" t="s">
        <v>145</v>
      </c>
      <c r="AV1229" t="s">
        <v>145</v>
      </c>
      <c r="AW1229" t="s">
        <v>145</v>
      </c>
      <c r="AX1229" t="s">
        <v>145</v>
      </c>
      <c r="AY1229" t="s">
        <v>145</v>
      </c>
      <c r="AZ1229" t="s">
        <v>145</v>
      </c>
      <c r="BB1229">
        <v>0</v>
      </c>
    </row>
    <row r="1230" spans="1:54" x14ac:dyDescent="0.25">
      <c r="A1230">
        <v>324092</v>
      </c>
      <c r="B1230" t="s">
        <v>213</v>
      </c>
      <c r="S1230" t="s">
        <v>147</v>
      </c>
      <c r="AC1230" t="s">
        <v>147</v>
      </c>
      <c r="AH1230" t="s">
        <v>145</v>
      </c>
      <c r="AI1230" t="s">
        <v>148</v>
      </c>
      <c r="AL1230" t="s">
        <v>145</v>
      </c>
      <c r="AO1230" t="s">
        <v>145</v>
      </c>
      <c r="AP1230" t="s">
        <v>145</v>
      </c>
      <c r="AQ1230" t="s">
        <v>145</v>
      </c>
      <c r="AR1230" t="s">
        <v>145</v>
      </c>
      <c r="AS1230" t="s">
        <v>145</v>
      </c>
      <c r="AU1230" t="s">
        <v>145</v>
      </c>
      <c r="AV1230" t="s">
        <v>145</v>
      </c>
      <c r="AW1230" t="s">
        <v>145</v>
      </c>
      <c r="AX1230" t="s">
        <v>145</v>
      </c>
      <c r="AY1230" t="s">
        <v>145</v>
      </c>
      <c r="AZ1230" t="s">
        <v>145</v>
      </c>
      <c r="BB1230">
        <v>0</v>
      </c>
    </row>
    <row r="1231" spans="1:54" x14ac:dyDescent="0.25">
      <c r="A1231">
        <v>324589</v>
      </c>
      <c r="B1231" t="s">
        <v>213</v>
      </c>
      <c r="N1231" t="s">
        <v>148</v>
      </c>
      <c r="AC1231" t="s">
        <v>145</v>
      </c>
      <c r="AI1231" t="s">
        <v>148</v>
      </c>
      <c r="AJ1231" t="s">
        <v>148</v>
      </c>
      <c r="AO1231" t="s">
        <v>145</v>
      </c>
      <c r="AP1231" t="s">
        <v>145</v>
      </c>
      <c r="AQ1231" t="s">
        <v>145</v>
      </c>
      <c r="AR1231" t="s">
        <v>147</v>
      </c>
      <c r="AS1231" t="s">
        <v>147</v>
      </c>
      <c r="AT1231" t="s">
        <v>147</v>
      </c>
      <c r="AU1231" t="s">
        <v>145</v>
      </c>
      <c r="AV1231" t="s">
        <v>145</v>
      </c>
      <c r="AW1231" t="s">
        <v>145</v>
      </c>
      <c r="AX1231" t="s">
        <v>145</v>
      </c>
      <c r="AY1231" t="s">
        <v>145</v>
      </c>
      <c r="AZ1231" t="s">
        <v>145</v>
      </c>
      <c r="BB1231">
        <v>0</v>
      </c>
    </row>
    <row r="1232" spans="1:54" x14ac:dyDescent="0.25">
      <c r="A1232">
        <v>324629</v>
      </c>
      <c r="B1232" t="s">
        <v>213</v>
      </c>
      <c r="K1232" t="s">
        <v>148</v>
      </c>
      <c r="AC1232" t="s">
        <v>148</v>
      </c>
      <c r="AG1232" t="s">
        <v>145</v>
      </c>
      <c r="AJ1232" t="s">
        <v>148</v>
      </c>
      <c r="AL1232" t="s">
        <v>148</v>
      </c>
      <c r="AM1232" t="s">
        <v>148</v>
      </c>
      <c r="AO1232" t="s">
        <v>145</v>
      </c>
      <c r="AP1232" t="s">
        <v>145</v>
      </c>
      <c r="AQ1232" t="s">
        <v>145</v>
      </c>
      <c r="AR1232" t="s">
        <v>145</v>
      </c>
      <c r="AS1232" t="s">
        <v>145</v>
      </c>
      <c r="AT1232" t="s">
        <v>145</v>
      </c>
      <c r="AU1232" t="s">
        <v>145</v>
      </c>
      <c r="AV1232" t="s">
        <v>145</v>
      </c>
      <c r="AW1232" t="s">
        <v>145</v>
      </c>
      <c r="AX1232" t="s">
        <v>145</v>
      </c>
      <c r="AY1232" t="s">
        <v>145</v>
      </c>
      <c r="AZ1232" t="s">
        <v>145</v>
      </c>
      <c r="BB1232">
        <v>0</v>
      </c>
    </row>
    <row r="1233" spans="1:54" x14ac:dyDescent="0.25">
      <c r="A1233">
        <v>325380</v>
      </c>
      <c r="B1233" t="s">
        <v>213</v>
      </c>
      <c r="AG1233" t="s">
        <v>147</v>
      </c>
      <c r="AO1233" t="s">
        <v>145</v>
      </c>
      <c r="AP1233" t="s">
        <v>145</v>
      </c>
      <c r="AQ1233" t="s">
        <v>145</v>
      </c>
      <c r="AR1233" t="s">
        <v>147</v>
      </c>
      <c r="AS1233" t="s">
        <v>145</v>
      </c>
      <c r="AU1233" t="s">
        <v>145</v>
      </c>
      <c r="AV1233" t="s">
        <v>145</v>
      </c>
      <c r="AW1233" t="s">
        <v>145</v>
      </c>
      <c r="AX1233" t="s">
        <v>145</v>
      </c>
      <c r="AY1233" t="s">
        <v>145</v>
      </c>
      <c r="AZ1233" t="s">
        <v>145</v>
      </c>
      <c r="BB1233">
        <v>0</v>
      </c>
    </row>
    <row r="1234" spans="1:54" x14ac:dyDescent="0.25">
      <c r="A1234">
        <v>325525</v>
      </c>
      <c r="B1234" t="s">
        <v>213</v>
      </c>
      <c r="W1234" t="s">
        <v>148</v>
      </c>
      <c r="AG1234" t="s">
        <v>148</v>
      </c>
      <c r="AM1234" t="s">
        <v>148</v>
      </c>
      <c r="AP1234" t="s">
        <v>147</v>
      </c>
      <c r="AQ1234" t="s">
        <v>147</v>
      </c>
      <c r="AR1234" t="s">
        <v>147</v>
      </c>
      <c r="AU1234" t="s">
        <v>145</v>
      </c>
      <c r="AV1234" t="s">
        <v>145</v>
      </c>
      <c r="AW1234" t="s">
        <v>145</v>
      </c>
      <c r="AX1234" t="s">
        <v>145</v>
      </c>
      <c r="AY1234" t="s">
        <v>145</v>
      </c>
      <c r="AZ1234" t="s">
        <v>145</v>
      </c>
      <c r="BB1234">
        <v>0</v>
      </c>
    </row>
    <row r="1235" spans="1:54" x14ac:dyDescent="0.25">
      <c r="A1235">
        <v>325722</v>
      </c>
      <c r="B1235" t="s">
        <v>213</v>
      </c>
      <c r="AG1235" t="s">
        <v>145</v>
      </c>
      <c r="AJ1235" t="s">
        <v>148</v>
      </c>
      <c r="AL1235" t="s">
        <v>148</v>
      </c>
      <c r="AP1235" t="s">
        <v>145</v>
      </c>
      <c r="AQ1235" t="s">
        <v>145</v>
      </c>
      <c r="AR1235" t="s">
        <v>145</v>
      </c>
      <c r="AT1235" t="s">
        <v>147</v>
      </c>
      <c r="AU1235" t="s">
        <v>145</v>
      </c>
      <c r="AV1235" t="s">
        <v>145</v>
      </c>
      <c r="AW1235" t="s">
        <v>145</v>
      </c>
      <c r="AX1235" t="s">
        <v>145</v>
      </c>
      <c r="AY1235" t="s">
        <v>145</v>
      </c>
      <c r="AZ1235" t="s">
        <v>145</v>
      </c>
      <c r="BB1235">
        <v>0</v>
      </c>
    </row>
    <row r="1236" spans="1:54" x14ac:dyDescent="0.25">
      <c r="A1236">
        <v>326153</v>
      </c>
      <c r="B1236" t="s">
        <v>213</v>
      </c>
      <c r="I1236" t="s">
        <v>148</v>
      </c>
      <c r="V1236" t="s">
        <v>148</v>
      </c>
      <c r="AG1236" t="s">
        <v>145</v>
      </c>
      <c r="AH1236" t="s">
        <v>145</v>
      </c>
      <c r="AM1236" t="s">
        <v>148</v>
      </c>
      <c r="AP1236" t="s">
        <v>145</v>
      </c>
      <c r="AQ1236" t="s">
        <v>145</v>
      </c>
      <c r="AR1236" t="s">
        <v>145</v>
      </c>
      <c r="AT1236" t="s">
        <v>147</v>
      </c>
      <c r="AU1236" t="s">
        <v>145</v>
      </c>
      <c r="AV1236" t="s">
        <v>145</v>
      </c>
      <c r="AW1236" t="s">
        <v>145</v>
      </c>
      <c r="AX1236" t="s">
        <v>145</v>
      </c>
      <c r="AY1236" t="s">
        <v>145</v>
      </c>
      <c r="AZ1236" t="s">
        <v>145</v>
      </c>
      <c r="BB1236">
        <v>0</v>
      </c>
    </row>
    <row r="1237" spans="1:54" x14ac:dyDescent="0.25">
      <c r="A1237">
        <v>326254</v>
      </c>
      <c r="B1237" t="s">
        <v>213</v>
      </c>
    </row>
    <row r="1238" spans="1:54" x14ac:dyDescent="0.25">
      <c r="A1238">
        <v>326311</v>
      </c>
      <c r="B1238" t="s">
        <v>213</v>
      </c>
      <c r="AM1238" t="s">
        <v>148</v>
      </c>
      <c r="AP1238" t="s">
        <v>145</v>
      </c>
      <c r="AQ1238" t="s">
        <v>145</v>
      </c>
      <c r="AR1238" t="s">
        <v>145</v>
      </c>
      <c r="AU1238" t="s">
        <v>145</v>
      </c>
      <c r="AV1238" t="s">
        <v>145</v>
      </c>
      <c r="AW1238" t="s">
        <v>145</v>
      </c>
      <c r="AX1238" t="s">
        <v>145</v>
      </c>
      <c r="AY1238" t="s">
        <v>145</v>
      </c>
      <c r="AZ1238" t="s">
        <v>145</v>
      </c>
      <c r="BB1238">
        <v>0</v>
      </c>
    </row>
    <row r="1239" spans="1:54" x14ac:dyDescent="0.25">
      <c r="A1239">
        <v>326315</v>
      </c>
      <c r="B1239" t="s">
        <v>213</v>
      </c>
      <c r="G1239" t="s">
        <v>147</v>
      </c>
      <c r="AG1239" t="s">
        <v>148</v>
      </c>
      <c r="AP1239" t="s">
        <v>147</v>
      </c>
      <c r="AQ1239" t="s">
        <v>145</v>
      </c>
      <c r="AR1239" t="s">
        <v>145</v>
      </c>
      <c r="AU1239" t="s">
        <v>145</v>
      </c>
      <c r="AV1239" t="s">
        <v>145</v>
      </c>
      <c r="AW1239" t="s">
        <v>145</v>
      </c>
      <c r="AX1239" t="s">
        <v>145</v>
      </c>
      <c r="AY1239" t="s">
        <v>145</v>
      </c>
      <c r="AZ1239" t="s">
        <v>145</v>
      </c>
      <c r="BB1239">
        <v>0</v>
      </c>
    </row>
    <row r="1240" spans="1:54" x14ac:dyDescent="0.25">
      <c r="A1240">
        <v>326384</v>
      </c>
      <c r="B1240" t="s">
        <v>213</v>
      </c>
      <c r="I1240" t="s">
        <v>148</v>
      </c>
      <c r="AL1240" t="s">
        <v>148</v>
      </c>
      <c r="AP1240" t="s">
        <v>147</v>
      </c>
      <c r="AR1240" t="s">
        <v>147</v>
      </c>
      <c r="AU1240" t="s">
        <v>145</v>
      </c>
      <c r="AV1240" t="s">
        <v>145</v>
      </c>
      <c r="AW1240" t="s">
        <v>145</v>
      </c>
      <c r="AX1240" t="s">
        <v>145</v>
      </c>
      <c r="AY1240" t="s">
        <v>145</v>
      </c>
      <c r="AZ1240" t="s">
        <v>145</v>
      </c>
      <c r="BB1240">
        <v>0</v>
      </c>
    </row>
    <row r="1241" spans="1:54" x14ac:dyDescent="0.25">
      <c r="A1241">
        <v>326475</v>
      </c>
      <c r="B1241" t="s">
        <v>213</v>
      </c>
      <c r="W1241" t="s">
        <v>148</v>
      </c>
      <c r="AC1241" t="s">
        <v>148</v>
      </c>
      <c r="AG1241" t="s">
        <v>148</v>
      </c>
      <c r="AH1241" t="s">
        <v>147</v>
      </c>
      <c r="AK1241" t="s">
        <v>148</v>
      </c>
      <c r="AM1241" t="s">
        <v>148</v>
      </c>
      <c r="AO1241" t="s">
        <v>145</v>
      </c>
      <c r="AP1241" t="s">
        <v>145</v>
      </c>
      <c r="AQ1241" t="s">
        <v>145</v>
      </c>
      <c r="AR1241" t="s">
        <v>145</v>
      </c>
      <c r="AS1241" t="s">
        <v>145</v>
      </c>
      <c r="AT1241" t="s">
        <v>145</v>
      </c>
      <c r="AU1241" t="s">
        <v>145</v>
      </c>
      <c r="AV1241" t="s">
        <v>145</v>
      </c>
      <c r="AW1241" t="s">
        <v>145</v>
      </c>
      <c r="AX1241" t="s">
        <v>145</v>
      </c>
      <c r="AY1241" t="s">
        <v>145</v>
      </c>
      <c r="AZ1241" t="s">
        <v>145</v>
      </c>
      <c r="BB1241">
        <v>0</v>
      </c>
    </row>
    <row r="1242" spans="1:54" x14ac:dyDescent="0.25">
      <c r="A1242">
        <v>326507</v>
      </c>
      <c r="B1242" t="s">
        <v>213</v>
      </c>
      <c r="AG1242" t="s">
        <v>148</v>
      </c>
      <c r="AP1242" t="s">
        <v>147</v>
      </c>
      <c r="AQ1242" t="s">
        <v>147</v>
      </c>
      <c r="AU1242" t="s">
        <v>145</v>
      </c>
      <c r="AV1242" t="s">
        <v>145</v>
      </c>
      <c r="AW1242" t="s">
        <v>145</v>
      </c>
      <c r="AX1242" t="s">
        <v>145</v>
      </c>
      <c r="AY1242" t="s">
        <v>145</v>
      </c>
      <c r="AZ1242" t="s">
        <v>145</v>
      </c>
      <c r="BB1242">
        <v>0</v>
      </c>
    </row>
    <row r="1243" spans="1:54" x14ac:dyDescent="0.25">
      <c r="A1243">
        <v>326532</v>
      </c>
      <c r="B1243" t="s">
        <v>213</v>
      </c>
    </row>
    <row r="1244" spans="1:54" x14ac:dyDescent="0.25">
      <c r="A1244">
        <v>326545</v>
      </c>
      <c r="B1244" t="s">
        <v>213</v>
      </c>
      <c r="AG1244" t="s">
        <v>148</v>
      </c>
      <c r="AL1244" t="s">
        <v>148</v>
      </c>
      <c r="AP1244" t="s">
        <v>147</v>
      </c>
      <c r="AQ1244" t="s">
        <v>147</v>
      </c>
      <c r="AR1244" t="s">
        <v>147</v>
      </c>
      <c r="AS1244" t="s">
        <v>147</v>
      </c>
      <c r="AT1244" t="s">
        <v>147</v>
      </c>
      <c r="AU1244" t="s">
        <v>145</v>
      </c>
      <c r="AV1244" t="s">
        <v>145</v>
      </c>
      <c r="AW1244" t="s">
        <v>145</v>
      </c>
      <c r="AX1244" t="s">
        <v>145</v>
      </c>
      <c r="AY1244" t="s">
        <v>145</v>
      </c>
      <c r="AZ1244" t="s">
        <v>145</v>
      </c>
      <c r="BB1244">
        <v>0</v>
      </c>
    </row>
    <row r="1245" spans="1:54" x14ac:dyDescent="0.25">
      <c r="A1245">
        <v>326546</v>
      </c>
      <c r="B1245" t="s">
        <v>213</v>
      </c>
      <c r="AG1245" t="s">
        <v>147</v>
      </c>
      <c r="AJ1245" t="s">
        <v>147</v>
      </c>
      <c r="AL1245" t="s">
        <v>147</v>
      </c>
      <c r="AM1245" t="s">
        <v>148</v>
      </c>
      <c r="AO1245" t="s">
        <v>147</v>
      </c>
      <c r="AP1245" t="s">
        <v>145</v>
      </c>
      <c r="AQ1245" t="s">
        <v>145</v>
      </c>
      <c r="AR1245" t="s">
        <v>145</v>
      </c>
      <c r="AS1245" t="s">
        <v>147</v>
      </c>
      <c r="AT1245" t="s">
        <v>145</v>
      </c>
      <c r="AU1245" t="s">
        <v>145</v>
      </c>
      <c r="AV1245" t="s">
        <v>145</v>
      </c>
      <c r="AW1245" t="s">
        <v>145</v>
      </c>
      <c r="AX1245" t="s">
        <v>145</v>
      </c>
      <c r="AY1245" t="s">
        <v>145</v>
      </c>
      <c r="AZ1245" t="s">
        <v>145</v>
      </c>
      <c r="BB1245">
        <v>0</v>
      </c>
    </row>
    <row r="1246" spans="1:54" x14ac:dyDescent="0.25">
      <c r="A1246">
        <v>326618</v>
      </c>
      <c r="B1246" t="s">
        <v>213</v>
      </c>
      <c r="W1246" t="s">
        <v>148</v>
      </c>
      <c r="X1246" t="s">
        <v>148</v>
      </c>
      <c r="Z1246" t="s">
        <v>147</v>
      </c>
      <c r="AG1246" t="s">
        <v>145</v>
      </c>
      <c r="AQ1246" t="s">
        <v>147</v>
      </c>
      <c r="AR1246" t="s">
        <v>147</v>
      </c>
      <c r="AU1246" t="s">
        <v>145</v>
      </c>
      <c r="AV1246" t="s">
        <v>145</v>
      </c>
      <c r="AW1246" t="s">
        <v>145</v>
      </c>
      <c r="AX1246" t="s">
        <v>145</v>
      </c>
      <c r="AY1246" t="s">
        <v>145</v>
      </c>
      <c r="AZ1246" t="s">
        <v>145</v>
      </c>
      <c r="BB1246">
        <v>0</v>
      </c>
    </row>
    <row r="1247" spans="1:54" x14ac:dyDescent="0.25">
      <c r="A1247">
        <v>326654</v>
      </c>
      <c r="B1247" t="s">
        <v>213</v>
      </c>
      <c r="AA1247" t="s">
        <v>147</v>
      </c>
      <c r="AP1247" t="s">
        <v>147</v>
      </c>
      <c r="AQ1247" t="s">
        <v>147</v>
      </c>
      <c r="AR1247" t="s">
        <v>147</v>
      </c>
      <c r="AT1247" t="s">
        <v>147</v>
      </c>
      <c r="AU1247" t="s">
        <v>145</v>
      </c>
      <c r="AV1247" t="s">
        <v>145</v>
      </c>
      <c r="AW1247" t="s">
        <v>145</v>
      </c>
      <c r="AX1247" t="s">
        <v>145</v>
      </c>
      <c r="AY1247" t="s">
        <v>145</v>
      </c>
      <c r="AZ1247" t="s">
        <v>145</v>
      </c>
      <c r="BB1247">
        <v>0</v>
      </c>
    </row>
    <row r="1248" spans="1:54" x14ac:dyDescent="0.25">
      <c r="A1248">
        <v>326662</v>
      </c>
      <c r="B1248" t="s">
        <v>213</v>
      </c>
      <c r="AA1248" t="s">
        <v>148</v>
      </c>
      <c r="AG1248" t="s">
        <v>148</v>
      </c>
      <c r="AI1248" t="s">
        <v>148</v>
      </c>
      <c r="AK1248" t="s">
        <v>148</v>
      </c>
      <c r="AP1248" t="s">
        <v>147</v>
      </c>
      <c r="AQ1248" t="s">
        <v>147</v>
      </c>
      <c r="AR1248" t="s">
        <v>147</v>
      </c>
      <c r="AS1248" t="s">
        <v>147</v>
      </c>
      <c r="AT1248" t="s">
        <v>147</v>
      </c>
      <c r="AU1248" t="s">
        <v>145</v>
      </c>
      <c r="AV1248" t="s">
        <v>145</v>
      </c>
      <c r="AW1248" t="s">
        <v>145</v>
      </c>
      <c r="AX1248" t="s">
        <v>145</v>
      </c>
      <c r="AY1248" t="s">
        <v>145</v>
      </c>
      <c r="AZ1248" t="s">
        <v>145</v>
      </c>
      <c r="BB1248">
        <v>0</v>
      </c>
    </row>
    <row r="1249" spans="1:54" x14ac:dyDescent="0.25">
      <c r="A1249">
        <v>326690</v>
      </c>
      <c r="B1249" t="s">
        <v>213</v>
      </c>
      <c r="H1249" t="s">
        <v>148</v>
      </c>
      <c r="AF1249" t="s">
        <v>148</v>
      </c>
      <c r="AG1249" t="s">
        <v>147</v>
      </c>
      <c r="AH1249" t="s">
        <v>148</v>
      </c>
      <c r="AJ1249" t="s">
        <v>148</v>
      </c>
      <c r="AO1249" t="s">
        <v>147</v>
      </c>
      <c r="AP1249" t="s">
        <v>147</v>
      </c>
      <c r="AQ1249" t="s">
        <v>147</v>
      </c>
      <c r="AR1249" t="s">
        <v>147</v>
      </c>
      <c r="AS1249" t="s">
        <v>147</v>
      </c>
      <c r="AT1249" t="s">
        <v>147</v>
      </c>
      <c r="AU1249" t="s">
        <v>145</v>
      </c>
      <c r="AV1249" t="s">
        <v>145</v>
      </c>
      <c r="AW1249" t="s">
        <v>145</v>
      </c>
      <c r="AX1249" t="s">
        <v>145</v>
      </c>
      <c r="AY1249" t="s">
        <v>145</v>
      </c>
      <c r="AZ1249" t="s">
        <v>145</v>
      </c>
      <c r="BB1249">
        <v>0</v>
      </c>
    </row>
    <row r="1250" spans="1:54" x14ac:dyDescent="0.25">
      <c r="A1250">
        <v>326812</v>
      </c>
      <c r="B1250" t="s">
        <v>213</v>
      </c>
      <c r="H1250" t="s">
        <v>148</v>
      </c>
      <c r="W1250" t="s">
        <v>148</v>
      </c>
      <c r="AM1250" t="s">
        <v>148</v>
      </c>
      <c r="AQ1250" t="s">
        <v>147</v>
      </c>
      <c r="AR1250" t="s">
        <v>147</v>
      </c>
      <c r="AU1250" t="s">
        <v>145</v>
      </c>
      <c r="AV1250" t="s">
        <v>145</v>
      </c>
      <c r="AW1250" t="s">
        <v>145</v>
      </c>
      <c r="AX1250" t="s">
        <v>145</v>
      </c>
      <c r="AY1250" t="s">
        <v>145</v>
      </c>
      <c r="AZ1250" t="s">
        <v>145</v>
      </c>
      <c r="BB1250">
        <v>0</v>
      </c>
    </row>
    <row r="1251" spans="1:54" x14ac:dyDescent="0.25">
      <c r="A1251">
        <v>326875</v>
      </c>
      <c r="B1251" t="s">
        <v>213</v>
      </c>
      <c r="G1251" t="s">
        <v>147</v>
      </c>
      <c r="AJ1251" t="s">
        <v>148</v>
      </c>
      <c r="AL1251" t="s">
        <v>147</v>
      </c>
      <c r="AM1251" t="s">
        <v>148</v>
      </c>
      <c r="AO1251" t="s">
        <v>145</v>
      </c>
      <c r="AP1251" t="s">
        <v>147</v>
      </c>
      <c r="AQ1251" t="s">
        <v>147</v>
      </c>
      <c r="AS1251" t="s">
        <v>145</v>
      </c>
      <c r="AU1251" t="s">
        <v>145</v>
      </c>
      <c r="AV1251" t="s">
        <v>145</v>
      </c>
      <c r="AW1251" t="s">
        <v>145</v>
      </c>
      <c r="AX1251" t="s">
        <v>145</v>
      </c>
      <c r="AY1251" t="s">
        <v>145</v>
      </c>
      <c r="AZ1251" t="s">
        <v>145</v>
      </c>
      <c r="BB1251">
        <v>0</v>
      </c>
    </row>
    <row r="1252" spans="1:54" x14ac:dyDescent="0.25">
      <c r="A1252">
        <v>327014</v>
      </c>
      <c r="B1252" t="s">
        <v>213</v>
      </c>
      <c r="W1252" t="s">
        <v>148</v>
      </c>
      <c r="AC1252" t="s">
        <v>148</v>
      </c>
      <c r="AK1252" t="s">
        <v>148</v>
      </c>
      <c r="AM1252" t="s">
        <v>148</v>
      </c>
      <c r="AO1252" t="s">
        <v>147</v>
      </c>
      <c r="AP1252" t="s">
        <v>147</v>
      </c>
      <c r="AR1252" t="s">
        <v>147</v>
      </c>
      <c r="AT1252" t="s">
        <v>147</v>
      </c>
      <c r="AU1252" t="s">
        <v>145</v>
      </c>
      <c r="AV1252" t="s">
        <v>145</v>
      </c>
      <c r="AW1252" t="s">
        <v>145</v>
      </c>
      <c r="AX1252" t="s">
        <v>145</v>
      </c>
      <c r="AY1252" t="s">
        <v>145</v>
      </c>
      <c r="AZ1252" t="s">
        <v>145</v>
      </c>
      <c r="BB1252">
        <v>0</v>
      </c>
    </row>
    <row r="1253" spans="1:54" x14ac:dyDescent="0.25">
      <c r="A1253">
        <v>327021</v>
      </c>
      <c r="B1253" t="s">
        <v>213</v>
      </c>
      <c r="AG1253" t="s">
        <v>148</v>
      </c>
      <c r="AP1253" t="s">
        <v>147</v>
      </c>
      <c r="AQ1253" t="s">
        <v>147</v>
      </c>
      <c r="AR1253" t="s">
        <v>147</v>
      </c>
      <c r="AU1253" t="s">
        <v>145</v>
      </c>
      <c r="AV1253" t="s">
        <v>145</v>
      </c>
      <c r="AW1253" t="s">
        <v>145</v>
      </c>
      <c r="AX1253" t="s">
        <v>145</v>
      </c>
      <c r="AY1253" t="s">
        <v>145</v>
      </c>
      <c r="AZ1253" t="s">
        <v>145</v>
      </c>
      <c r="BB1253">
        <v>0</v>
      </c>
    </row>
    <row r="1254" spans="1:54" x14ac:dyDescent="0.25">
      <c r="A1254">
        <v>327045</v>
      </c>
      <c r="B1254" t="s">
        <v>213</v>
      </c>
      <c r="W1254" t="s">
        <v>148</v>
      </c>
      <c r="AI1254" t="s">
        <v>147</v>
      </c>
      <c r="AO1254" t="s">
        <v>147</v>
      </c>
      <c r="AP1254" t="s">
        <v>147</v>
      </c>
      <c r="AQ1254" t="s">
        <v>147</v>
      </c>
      <c r="AR1254" t="s">
        <v>147</v>
      </c>
      <c r="AU1254" t="s">
        <v>145</v>
      </c>
      <c r="AV1254" t="s">
        <v>145</v>
      </c>
      <c r="AW1254" t="s">
        <v>145</v>
      </c>
      <c r="AX1254" t="s">
        <v>145</v>
      </c>
      <c r="AY1254" t="s">
        <v>145</v>
      </c>
      <c r="AZ1254" t="s">
        <v>145</v>
      </c>
      <c r="BB1254">
        <v>0</v>
      </c>
    </row>
    <row r="1255" spans="1:54" x14ac:dyDescent="0.25">
      <c r="A1255">
        <v>327105</v>
      </c>
      <c r="B1255" t="s">
        <v>213</v>
      </c>
      <c r="AO1255" t="s">
        <v>147</v>
      </c>
      <c r="AQ1255" t="s">
        <v>147</v>
      </c>
      <c r="AU1255" t="s">
        <v>145</v>
      </c>
      <c r="AV1255" t="s">
        <v>145</v>
      </c>
      <c r="AW1255" t="s">
        <v>145</v>
      </c>
      <c r="AX1255" t="s">
        <v>145</v>
      </c>
      <c r="AY1255" t="s">
        <v>145</v>
      </c>
      <c r="AZ1255" t="s">
        <v>145</v>
      </c>
      <c r="BB1255">
        <v>0</v>
      </c>
    </row>
    <row r="1256" spans="1:54" x14ac:dyDescent="0.25">
      <c r="A1256">
        <v>327181</v>
      </c>
      <c r="B1256" t="s">
        <v>213</v>
      </c>
      <c r="AC1256" t="s">
        <v>148</v>
      </c>
      <c r="AL1256" t="s">
        <v>148</v>
      </c>
      <c r="AO1256" t="s">
        <v>148</v>
      </c>
      <c r="AP1256" t="s">
        <v>147</v>
      </c>
      <c r="AQ1256" t="s">
        <v>147</v>
      </c>
      <c r="AR1256" t="s">
        <v>147</v>
      </c>
      <c r="AS1256" t="s">
        <v>147</v>
      </c>
      <c r="AT1256" t="s">
        <v>147</v>
      </c>
      <c r="AU1256" t="s">
        <v>145</v>
      </c>
      <c r="AV1256" t="s">
        <v>145</v>
      </c>
      <c r="AW1256" t="s">
        <v>145</v>
      </c>
      <c r="AX1256" t="s">
        <v>145</v>
      </c>
      <c r="AY1256" t="s">
        <v>145</v>
      </c>
      <c r="AZ1256" t="s">
        <v>145</v>
      </c>
      <c r="BB1256">
        <v>0</v>
      </c>
    </row>
    <row r="1257" spans="1:54" x14ac:dyDescent="0.25">
      <c r="A1257">
        <v>327198</v>
      </c>
      <c r="B1257" t="s">
        <v>213</v>
      </c>
      <c r="AG1257" t="s">
        <v>147</v>
      </c>
      <c r="AP1257" t="s">
        <v>145</v>
      </c>
      <c r="AQ1257" t="s">
        <v>145</v>
      </c>
      <c r="AR1257" t="s">
        <v>145</v>
      </c>
      <c r="AT1257" t="s">
        <v>147</v>
      </c>
      <c r="AU1257" t="s">
        <v>145</v>
      </c>
      <c r="AV1257" t="s">
        <v>145</v>
      </c>
      <c r="AW1257" t="s">
        <v>145</v>
      </c>
      <c r="AX1257" t="s">
        <v>145</v>
      </c>
      <c r="AY1257" t="s">
        <v>145</v>
      </c>
      <c r="AZ1257" t="s">
        <v>145</v>
      </c>
      <c r="BB1257">
        <v>0</v>
      </c>
    </row>
    <row r="1258" spans="1:54" x14ac:dyDescent="0.25">
      <c r="A1258">
        <v>327221</v>
      </c>
      <c r="B1258" t="s">
        <v>213</v>
      </c>
      <c r="AG1258" t="s">
        <v>145</v>
      </c>
      <c r="AK1258" t="s">
        <v>148</v>
      </c>
      <c r="AO1258" t="s">
        <v>145</v>
      </c>
      <c r="AP1258" t="s">
        <v>145</v>
      </c>
      <c r="AQ1258" t="s">
        <v>145</v>
      </c>
      <c r="AR1258" t="s">
        <v>147</v>
      </c>
      <c r="AS1258" t="s">
        <v>147</v>
      </c>
      <c r="AT1258" t="s">
        <v>147</v>
      </c>
      <c r="AU1258" t="s">
        <v>145</v>
      </c>
      <c r="AV1258" t="s">
        <v>145</v>
      </c>
      <c r="AW1258" t="s">
        <v>145</v>
      </c>
      <c r="AX1258" t="s">
        <v>145</v>
      </c>
      <c r="AY1258" t="s">
        <v>145</v>
      </c>
      <c r="AZ1258" t="s">
        <v>145</v>
      </c>
      <c r="BB1258">
        <v>0</v>
      </c>
    </row>
    <row r="1259" spans="1:54" x14ac:dyDescent="0.25">
      <c r="A1259">
        <v>327274</v>
      </c>
      <c r="B1259" t="s">
        <v>213</v>
      </c>
      <c r="AL1259" t="s">
        <v>148</v>
      </c>
      <c r="AP1259" t="s">
        <v>147</v>
      </c>
      <c r="AQ1259" t="s">
        <v>147</v>
      </c>
      <c r="AR1259" t="s">
        <v>147</v>
      </c>
      <c r="AT1259" t="s">
        <v>147</v>
      </c>
      <c r="AU1259" t="s">
        <v>145</v>
      </c>
      <c r="AV1259" t="s">
        <v>145</v>
      </c>
      <c r="AW1259" t="s">
        <v>145</v>
      </c>
      <c r="AX1259" t="s">
        <v>145</v>
      </c>
      <c r="AY1259" t="s">
        <v>145</v>
      </c>
      <c r="AZ1259" t="s">
        <v>145</v>
      </c>
      <c r="BB1259">
        <v>0</v>
      </c>
    </row>
    <row r="1260" spans="1:54" x14ac:dyDescent="0.25">
      <c r="A1260">
        <v>327321</v>
      </c>
      <c r="B1260" t="s">
        <v>213</v>
      </c>
      <c r="AG1260" t="s">
        <v>147</v>
      </c>
      <c r="AH1260" t="s">
        <v>145</v>
      </c>
      <c r="AK1260" t="s">
        <v>148</v>
      </c>
      <c r="AO1260" t="s">
        <v>145</v>
      </c>
      <c r="AP1260" t="s">
        <v>145</v>
      </c>
      <c r="AQ1260" t="s">
        <v>145</v>
      </c>
      <c r="AR1260" t="s">
        <v>147</v>
      </c>
      <c r="AS1260" t="s">
        <v>147</v>
      </c>
      <c r="AT1260" t="s">
        <v>147</v>
      </c>
      <c r="AU1260" t="s">
        <v>145</v>
      </c>
      <c r="AV1260" t="s">
        <v>145</v>
      </c>
      <c r="AW1260" t="s">
        <v>145</v>
      </c>
      <c r="AX1260" t="s">
        <v>145</v>
      </c>
      <c r="AY1260" t="s">
        <v>145</v>
      </c>
      <c r="AZ1260" t="s">
        <v>145</v>
      </c>
      <c r="BB1260">
        <v>0</v>
      </c>
    </row>
    <row r="1261" spans="1:54" x14ac:dyDescent="0.25">
      <c r="A1261">
        <v>327407</v>
      </c>
      <c r="B1261" t="s">
        <v>213</v>
      </c>
      <c r="AG1261" t="s">
        <v>148</v>
      </c>
      <c r="AP1261" t="s">
        <v>147</v>
      </c>
      <c r="AQ1261" t="s">
        <v>147</v>
      </c>
      <c r="AR1261" t="s">
        <v>147</v>
      </c>
      <c r="AT1261" t="s">
        <v>147</v>
      </c>
      <c r="AU1261" t="s">
        <v>145</v>
      </c>
      <c r="AV1261" t="s">
        <v>145</v>
      </c>
      <c r="AW1261" t="s">
        <v>145</v>
      </c>
      <c r="AX1261" t="s">
        <v>145</v>
      </c>
      <c r="AY1261" t="s">
        <v>145</v>
      </c>
      <c r="AZ1261" t="s">
        <v>145</v>
      </c>
      <c r="BB1261">
        <v>0</v>
      </c>
    </row>
    <row r="1262" spans="1:54" x14ac:dyDescent="0.25">
      <c r="A1262">
        <v>327430</v>
      </c>
      <c r="B1262" t="s">
        <v>213</v>
      </c>
      <c r="AD1262" t="s">
        <v>148</v>
      </c>
      <c r="AG1262" t="s">
        <v>145</v>
      </c>
      <c r="AJ1262" t="s">
        <v>147</v>
      </c>
      <c r="AM1262" t="s">
        <v>148</v>
      </c>
      <c r="AO1262" t="s">
        <v>145</v>
      </c>
      <c r="AP1262" t="s">
        <v>145</v>
      </c>
      <c r="AQ1262" t="s">
        <v>145</v>
      </c>
      <c r="AR1262" t="s">
        <v>145</v>
      </c>
      <c r="AS1262" t="s">
        <v>145</v>
      </c>
      <c r="AT1262" t="s">
        <v>147</v>
      </c>
      <c r="AU1262" t="s">
        <v>145</v>
      </c>
      <c r="AV1262" t="s">
        <v>145</v>
      </c>
      <c r="AW1262" t="s">
        <v>145</v>
      </c>
      <c r="AX1262" t="s">
        <v>145</v>
      </c>
      <c r="AY1262" t="s">
        <v>145</v>
      </c>
      <c r="AZ1262" t="s">
        <v>145</v>
      </c>
      <c r="BB1262">
        <v>0</v>
      </c>
    </row>
    <row r="1263" spans="1:54" x14ac:dyDescent="0.25">
      <c r="A1263">
        <v>327489</v>
      </c>
      <c r="B1263" t="s">
        <v>213</v>
      </c>
      <c r="AC1263" t="s">
        <v>148</v>
      </c>
      <c r="AG1263" t="s">
        <v>148</v>
      </c>
      <c r="AI1263" t="s">
        <v>148</v>
      </c>
      <c r="AJ1263" t="s">
        <v>147</v>
      </c>
      <c r="AK1263" t="s">
        <v>148</v>
      </c>
      <c r="AP1263" t="s">
        <v>145</v>
      </c>
      <c r="AQ1263" t="s">
        <v>145</v>
      </c>
      <c r="AR1263" t="s">
        <v>145</v>
      </c>
      <c r="AU1263" t="s">
        <v>145</v>
      </c>
      <c r="AV1263" t="s">
        <v>145</v>
      </c>
      <c r="AW1263" t="s">
        <v>145</v>
      </c>
      <c r="AX1263" t="s">
        <v>145</v>
      </c>
      <c r="AY1263" t="s">
        <v>145</v>
      </c>
      <c r="AZ1263" t="s">
        <v>145</v>
      </c>
      <c r="BB1263">
        <v>0</v>
      </c>
    </row>
    <row r="1264" spans="1:54" x14ac:dyDescent="0.25">
      <c r="A1264">
        <v>327625</v>
      </c>
      <c r="B1264" t="s">
        <v>213</v>
      </c>
      <c r="I1264" t="s">
        <v>145</v>
      </c>
      <c r="AC1264" t="s">
        <v>148</v>
      </c>
      <c r="AG1264" t="s">
        <v>147</v>
      </c>
      <c r="AO1264" t="s">
        <v>145</v>
      </c>
      <c r="AP1264" t="s">
        <v>145</v>
      </c>
      <c r="AQ1264" t="s">
        <v>145</v>
      </c>
      <c r="AR1264" t="s">
        <v>145</v>
      </c>
      <c r="AS1264" t="s">
        <v>145</v>
      </c>
      <c r="AT1264" t="s">
        <v>147</v>
      </c>
      <c r="AU1264" t="s">
        <v>145</v>
      </c>
      <c r="AV1264" t="s">
        <v>145</v>
      </c>
      <c r="AW1264" t="s">
        <v>145</v>
      </c>
      <c r="AX1264" t="s">
        <v>145</v>
      </c>
      <c r="AY1264" t="s">
        <v>145</v>
      </c>
      <c r="AZ1264" t="s">
        <v>145</v>
      </c>
      <c r="BB1264">
        <v>0</v>
      </c>
    </row>
    <row r="1265" spans="1:54" x14ac:dyDescent="0.25">
      <c r="A1265">
        <v>327665</v>
      </c>
      <c r="B1265" t="s">
        <v>213</v>
      </c>
      <c r="AM1265" t="s">
        <v>148</v>
      </c>
      <c r="AP1265" t="s">
        <v>147</v>
      </c>
      <c r="AQ1265" t="s">
        <v>147</v>
      </c>
      <c r="AU1265" t="s">
        <v>145</v>
      </c>
      <c r="AV1265" t="s">
        <v>145</v>
      </c>
      <c r="AW1265" t="s">
        <v>145</v>
      </c>
      <c r="AX1265" t="s">
        <v>145</v>
      </c>
      <c r="AY1265" t="s">
        <v>145</v>
      </c>
      <c r="AZ1265" t="s">
        <v>145</v>
      </c>
      <c r="BB1265">
        <v>0</v>
      </c>
    </row>
    <row r="1266" spans="1:54" x14ac:dyDescent="0.25">
      <c r="A1266">
        <v>327900</v>
      </c>
      <c r="B1266" t="s">
        <v>213</v>
      </c>
      <c r="AP1266" t="s">
        <v>147</v>
      </c>
      <c r="AR1266" t="s">
        <v>147</v>
      </c>
      <c r="AS1266" t="s">
        <v>147</v>
      </c>
      <c r="AU1266" t="s">
        <v>145</v>
      </c>
      <c r="AV1266" t="s">
        <v>145</v>
      </c>
      <c r="AW1266" t="s">
        <v>145</v>
      </c>
      <c r="AX1266" t="s">
        <v>145</v>
      </c>
      <c r="AY1266" t="s">
        <v>145</v>
      </c>
      <c r="AZ1266" t="s">
        <v>145</v>
      </c>
      <c r="BB1266">
        <v>0</v>
      </c>
    </row>
    <row r="1267" spans="1:54" x14ac:dyDescent="0.25">
      <c r="A1267">
        <v>328090</v>
      </c>
      <c r="B1267" t="s">
        <v>213</v>
      </c>
      <c r="W1267" t="s">
        <v>148</v>
      </c>
      <c r="AG1267" t="s">
        <v>148</v>
      </c>
      <c r="AI1267" t="s">
        <v>148</v>
      </c>
      <c r="AK1267" t="s">
        <v>148</v>
      </c>
      <c r="AO1267" t="s">
        <v>145</v>
      </c>
      <c r="AP1267" t="s">
        <v>145</v>
      </c>
      <c r="AQ1267" t="s">
        <v>145</v>
      </c>
      <c r="AR1267" t="s">
        <v>145</v>
      </c>
      <c r="AS1267" t="s">
        <v>147</v>
      </c>
      <c r="AU1267" t="s">
        <v>145</v>
      </c>
      <c r="AV1267" t="s">
        <v>145</v>
      </c>
      <c r="AW1267" t="s">
        <v>145</v>
      </c>
      <c r="AX1267" t="s">
        <v>145</v>
      </c>
      <c r="AY1267" t="s">
        <v>145</v>
      </c>
      <c r="AZ1267" t="s">
        <v>145</v>
      </c>
      <c r="BB1267">
        <v>0</v>
      </c>
    </row>
    <row r="1268" spans="1:54" x14ac:dyDescent="0.25">
      <c r="A1268">
        <v>328147</v>
      </c>
      <c r="B1268" t="s">
        <v>213</v>
      </c>
      <c r="AG1268" t="s">
        <v>145</v>
      </c>
      <c r="AH1268" t="s">
        <v>145</v>
      </c>
      <c r="AJ1268" t="s">
        <v>147</v>
      </c>
      <c r="AK1268" t="s">
        <v>147</v>
      </c>
      <c r="AL1268" t="s">
        <v>147</v>
      </c>
      <c r="AM1268" t="s">
        <v>148</v>
      </c>
      <c r="AO1268" t="s">
        <v>145</v>
      </c>
      <c r="AP1268" t="s">
        <v>145</v>
      </c>
      <c r="AQ1268" t="s">
        <v>145</v>
      </c>
      <c r="AR1268" t="s">
        <v>145</v>
      </c>
      <c r="AS1268" t="s">
        <v>145</v>
      </c>
      <c r="AT1268" t="s">
        <v>145</v>
      </c>
      <c r="AU1268" t="s">
        <v>145</v>
      </c>
      <c r="AV1268" t="s">
        <v>145</v>
      </c>
      <c r="AW1268" t="s">
        <v>145</v>
      </c>
      <c r="AX1268" t="s">
        <v>145</v>
      </c>
      <c r="AY1268" t="s">
        <v>145</v>
      </c>
      <c r="AZ1268" t="s">
        <v>145</v>
      </c>
      <c r="BB1268">
        <v>0</v>
      </c>
    </row>
    <row r="1269" spans="1:54" x14ac:dyDescent="0.25">
      <c r="A1269">
        <v>328151</v>
      </c>
      <c r="B1269" t="s">
        <v>213</v>
      </c>
      <c r="I1269" t="s">
        <v>148</v>
      </c>
      <c r="Q1269" t="s">
        <v>145</v>
      </c>
      <c r="W1269" t="s">
        <v>148</v>
      </c>
      <c r="AC1269" t="s">
        <v>148</v>
      </c>
      <c r="AI1269" t="s">
        <v>148</v>
      </c>
      <c r="AM1269" t="s">
        <v>147</v>
      </c>
      <c r="AO1269" t="s">
        <v>147</v>
      </c>
      <c r="AP1269" t="s">
        <v>147</v>
      </c>
      <c r="AQ1269" t="s">
        <v>147</v>
      </c>
      <c r="AR1269" t="s">
        <v>147</v>
      </c>
      <c r="AU1269" t="s">
        <v>145</v>
      </c>
      <c r="AV1269" t="s">
        <v>145</v>
      </c>
      <c r="AW1269" t="s">
        <v>145</v>
      </c>
      <c r="AX1269" t="s">
        <v>145</v>
      </c>
      <c r="AY1269" t="s">
        <v>145</v>
      </c>
      <c r="AZ1269" t="s">
        <v>145</v>
      </c>
      <c r="BB1269">
        <v>0</v>
      </c>
    </row>
    <row r="1270" spans="1:54" x14ac:dyDescent="0.25">
      <c r="A1270">
        <v>328175</v>
      </c>
      <c r="B1270" t="s">
        <v>213</v>
      </c>
      <c r="N1270" t="s">
        <v>148</v>
      </c>
      <c r="AA1270" t="s">
        <v>148</v>
      </c>
      <c r="AH1270" t="s">
        <v>148</v>
      </c>
      <c r="AJ1270" t="s">
        <v>148</v>
      </c>
      <c r="AM1270" t="s">
        <v>147</v>
      </c>
      <c r="AO1270" t="s">
        <v>147</v>
      </c>
      <c r="AP1270" t="s">
        <v>147</v>
      </c>
      <c r="AT1270" t="s">
        <v>147</v>
      </c>
      <c r="AU1270" t="s">
        <v>145</v>
      </c>
      <c r="AV1270" t="s">
        <v>145</v>
      </c>
      <c r="AW1270" t="s">
        <v>145</v>
      </c>
      <c r="AX1270" t="s">
        <v>145</v>
      </c>
      <c r="AY1270" t="s">
        <v>145</v>
      </c>
      <c r="AZ1270" t="s">
        <v>145</v>
      </c>
      <c r="BB1270">
        <v>0</v>
      </c>
    </row>
    <row r="1271" spans="1:54" x14ac:dyDescent="0.25">
      <c r="A1271">
        <v>328353</v>
      </c>
      <c r="B1271" t="s">
        <v>213</v>
      </c>
      <c r="AG1271" t="s">
        <v>148</v>
      </c>
      <c r="AP1271" t="s">
        <v>145</v>
      </c>
      <c r="AQ1271" t="s">
        <v>145</v>
      </c>
      <c r="AR1271" t="s">
        <v>145</v>
      </c>
      <c r="AS1271" t="s">
        <v>147</v>
      </c>
      <c r="AU1271" t="s">
        <v>145</v>
      </c>
      <c r="AV1271" t="s">
        <v>145</v>
      </c>
      <c r="AW1271" t="s">
        <v>145</v>
      </c>
      <c r="AX1271" t="s">
        <v>145</v>
      </c>
      <c r="AY1271" t="s">
        <v>145</v>
      </c>
      <c r="AZ1271" t="s">
        <v>145</v>
      </c>
      <c r="BB1271">
        <v>0</v>
      </c>
    </row>
    <row r="1272" spans="1:54" x14ac:dyDescent="0.25">
      <c r="A1272">
        <v>328574</v>
      </c>
      <c r="B1272" t="s">
        <v>213</v>
      </c>
      <c r="Y1272" t="s">
        <v>147</v>
      </c>
      <c r="Z1272" t="s">
        <v>148</v>
      </c>
      <c r="AG1272" t="s">
        <v>145</v>
      </c>
      <c r="AK1272" t="s">
        <v>147</v>
      </c>
      <c r="AL1272" t="s">
        <v>148</v>
      </c>
      <c r="AM1272" t="s">
        <v>148</v>
      </c>
      <c r="AP1272" t="s">
        <v>145</v>
      </c>
      <c r="AQ1272" t="s">
        <v>145</v>
      </c>
      <c r="AR1272" t="s">
        <v>147</v>
      </c>
      <c r="AU1272" t="s">
        <v>145</v>
      </c>
      <c r="AV1272" t="s">
        <v>145</v>
      </c>
      <c r="AW1272" t="s">
        <v>145</v>
      </c>
      <c r="AX1272" t="s">
        <v>145</v>
      </c>
      <c r="AY1272" t="s">
        <v>145</v>
      </c>
      <c r="AZ1272" t="s">
        <v>145</v>
      </c>
      <c r="BB1272">
        <v>0</v>
      </c>
    </row>
    <row r="1273" spans="1:54" x14ac:dyDescent="0.25">
      <c r="A1273">
        <v>328640</v>
      </c>
      <c r="B1273" t="s">
        <v>213</v>
      </c>
      <c r="AI1273" t="s">
        <v>148</v>
      </c>
      <c r="AJ1273" t="s">
        <v>148</v>
      </c>
      <c r="AM1273" t="s">
        <v>148</v>
      </c>
      <c r="AP1273" t="s">
        <v>147</v>
      </c>
      <c r="AS1273" t="s">
        <v>147</v>
      </c>
      <c r="AT1273" t="s">
        <v>147</v>
      </c>
      <c r="AU1273" t="s">
        <v>145</v>
      </c>
      <c r="AV1273" t="s">
        <v>145</v>
      </c>
      <c r="AW1273" t="s">
        <v>145</v>
      </c>
      <c r="AX1273" t="s">
        <v>145</v>
      </c>
      <c r="AY1273" t="s">
        <v>145</v>
      </c>
      <c r="AZ1273" t="s">
        <v>145</v>
      </c>
      <c r="BB1273">
        <v>0</v>
      </c>
    </row>
    <row r="1274" spans="1:54" x14ac:dyDescent="0.25">
      <c r="A1274">
        <v>328667</v>
      </c>
      <c r="B1274" t="s">
        <v>213</v>
      </c>
      <c r="R1274" t="s">
        <v>148</v>
      </c>
      <c r="AH1274" t="s">
        <v>148</v>
      </c>
      <c r="AK1274" t="s">
        <v>148</v>
      </c>
      <c r="AM1274" t="s">
        <v>148</v>
      </c>
      <c r="AO1274" t="s">
        <v>145</v>
      </c>
      <c r="AP1274" t="s">
        <v>145</v>
      </c>
      <c r="AQ1274" t="s">
        <v>145</v>
      </c>
      <c r="AS1274" t="s">
        <v>145</v>
      </c>
      <c r="AT1274" t="s">
        <v>147</v>
      </c>
      <c r="AU1274" t="s">
        <v>145</v>
      </c>
      <c r="AV1274" t="s">
        <v>145</v>
      </c>
      <c r="AW1274" t="s">
        <v>145</v>
      </c>
      <c r="AX1274" t="s">
        <v>145</v>
      </c>
      <c r="AY1274" t="s">
        <v>145</v>
      </c>
      <c r="AZ1274" t="s">
        <v>145</v>
      </c>
      <c r="BB1274">
        <v>0</v>
      </c>
    </row>
    <row r="1275" spans="1:54" x14ac:dyDescent="0.25">
      <c r="A1275">
        <v>329012</v>
      </c>
      <c r="B1275" t="s">
        <v>213</v>
      </c>
      <c r="AP1275" t="s">
        <v>147</v>
      </c>
      <c r="AQ1275" t="s">
        <v>147</v>
      </c>
      <c r="AU1275" t="s">
        <v>145</v>
      </c>
      <c r="AV1275" t="s">
        <v>145</v>
      </c>
      <c r="AW1275" t="s">
        <v>145</v>
      </c>
      <c r="AX1275" t="s">
        <v>145</v>
      </c>
      <c r="AY1275" t="s">
        <v>145</v>
      </c>
      <c r="AZ1275" t="s">
        <v>145</v>
      </c>
      <c r="BB1275">
        <v>0</v>
      </c>
    </row>
    <row r="1276" spans="1:54" x14ac:dyDescent="0.25">
      <c r="A1276">
        <v>329036</v>
      </c>
      <c r="B1276" t="s">
        <v>213</v>
      </c>
      <c r="AG1276" t="s">
        <v>145</v>
      </c>
      <c r="AH1276" t="s">
        <v>147</v>
      </c>
      <c r="AP1276" t="s">
        <v>145</v>
      </c>
      <c r="AQ1276" t="s">
        <v>145</v>
      </c>
      <c r="AU1276" t="s">
        <v>145</v>
      </c>
      <c r="AV1276" t="s">
        <v>145</v>
      </c>
      <c r="AW1276" t="s">
        <v>145</v>
      </c>
      <c r="AX1276" t="s">
        <v>145</v>
      </c>
      <c r="AY1276" t="s">
        <v>145</v>
      </c>
      <c r="AZ1276" t="s">
        <v>145</v>
      </c>
      <c r="BB1276">
        <v>0</v>
      </c>
    </row>
    <row r="1277" spans="1:54" x14ac:dyDescent="0.25">
      <c r="A1277">
        <v>329086</v>
      </c>
      <c r="B1277" t="s">
        <v>213</v>
      </c>
      <c r="AG1277" t="s">
        <v>148</v>
      </c>
      <c r="AJ1277" t="s">
        <v>148</v>
      </c>
      <c r="AK1277" t="s">
        <v>148</v>
      </c>
      <c r="AM1277" t="s">
        <v>148</v>
      </c>
      <c r="AO1277" t="s">
        <v>147</v>
      </c>
      <c r="AP1277" t="s">
        <v>147</v>
      </c>
      <c r="AQ1277" t="s">
        <v>147</v>
      </c>
      <c r="AR1277" t="s">
        <v>147</v>
      </c>
      <c r="AS1277" t="s">
        <v>147</v>
      </c>
      <c r="AT1277" t="s">
        <v>147</v>
      </c>
      <c r="AU1277" t="s">
        <v>145</v>
      </c>
      <c r="AV1277" t="s">
        <v>145</v>
      </c>
      <c r="AW1277" t="s">
        <v>145</v>
      </c>
      <c r="AX1277" t="s">
        <v>145</v>
      </c>
      <c r="AY1277" t="s">
        <v>145</v>
      </c>
      <c r="AZ1277" t="s">
        <v>145</v>
      </c>
      <c r="BB1277">
        <v>0</v>
      </c>
    </row>
    <row r="1278" spans="1:54" x14ac:dyDescent="0.25">
      <c r="A1278">
        <v>329096</v>
      </c>
      <c r="B1278" t="s">
        <v>213</v>
      </c>
      <c r="AP1278" t="s">
        <v>147</v>
      </c>
      <c r="AQ1278" t="s">
        <v>147</v>
      </c>
      <c r="AT1278" t="s">
        <v>147</v>
      </c>
      <c r="AU1278" t="s">
        <v>145</v>
      </c>
      <c r="AV1278" t="s">
        <v>145</v>
      </c>
      <c r="AW1278" t="s">
        <v>145</v>
      </c>
      <c r="AX1278" t="s">
        <v>145</v>
      </c>
      <c r="AY1278" t="s">
        <v>145</v>
      </c>
      <c r="AZ1278" t="s">
        <v>145</v>
      </c>
      <c r="BB1278">
        <v>0</v>
      </c>
    </row>
    <row r="1279" spans="1:54" x14ac:dyDescent="0.25">
      <c r="A1279">
        <v>329170</v>
      </c>
      <c r="B1279" t="s">
        <v>213</v>
      </c>
      <c r="N1279" t="s">
        <v>148</v>
      </c>
      <c r="AG1279" t="s">
        <v>145</v>
      </c>
      <c r="AM1279" t="s">
        <v>147</v>
      </c>
      <c r="AP1279" t="s">
        <v>147</v>
      </c>
      <c r="AQ1279" t="s">
        <v>147</v>
      </c>
      <c r="AR1279" t="s">
        <v>147</v>
      </c>
      <c r="AU1279" t="s">
        <v>145</v>
      </c>
      <c r="AV1279" t="s">
        <v>145</v>
      </c>
      <c r="AW1279" t="s">
        <v>145</v>
      </c>
      <c r="AX1279" t="s">
        <v>145</v>
      </c>
      <c r="AY1279" t="s">
        <v>145</v>
      </c>
      <c r="AZ1279" t="s">
        <v>145</v>
      </c>
      <c r="BB1279">
        <v>0</v>
      </c>
    </row>
    <row r="1280" spans="1:54" x14ac:dyDescent="0.25">
      <c r="A1280">
        <v>329182</v>
      </c>
      <c r="B1280" t="s">
        <v>213</v>
      </c>
      <c r="L1280" t="s">
        <v>148</v>
      </c>
      <c r="AM1280" t="s">
        <v>148</v>
      </c>
      <c r="AP1280" t="s">
        <v>145</v>
      </c>
      <c r="AR1280" t="s">
        <v>147</v>
      </c>
      <c r="AS1280" t="s">
        <v>147</v>
      </c>
      <c r="AU1280" t="s">
        <v>145</v>
      </c>
      <c r="AV1280" t="s">
        <v>145</v>
      </c>
      <c r="AW1280" t="s">
        <v>145</v>
      </c>
      <c r="AX1280" t="s">
        <v>145</v>
      </c>
      <c r="AY1280" t="s">
        <v>145</v>
      </c>
      <c r="AZ1280" t="s">
        <v>145</v>
      </c>
      <c r="BB1280">
        <v>0</v>
      </c>
    </row>
    <row r="1281" spans="1:54" x14ac:dyDescent="0.25">
      <c r="A1281">
        <v>329222</v>
      </c>
      <c r="B1281" t="s">
        <v>213</v>
      </c>
      <c r="AE1281" t="s">
        <v>148</v>
      </c>
      <c r="AG1281" t="s">
        <v>145</v>
      </c>
      <c r="AJ1281" t="s">
        <v>148</v>
      </c>
      <c r="AO1281" t="s">
        <v>145</v>
      </c>
      <c r="AP1281" t="s">
        <v>145</v>
      </c>
      <c r="AQ1281" t="s">
        <v>145</v>
      </c>
      <c r="AR1281" t="s">
        <v>147</v>
      </c>
      <c r="AS1281" t="s">
        <v>145</v>
      </c>
      <c r="AT1281" t="s">
        <v>147</v>
      </c>
      <c r="AU1281" t="s">
        <v>145</v>
      </c>
      <c r="AV1281" t="s">
        <v>145</v>
      </c>
      <c r="AW1281" t="s">
        <v>145</v>
      </c>
      <c r="AX1281" t="s">
        <v>145</v>
      </c>
      <c r="AY1281" t="s">
        <v>145</v>
      </c>
      <c r="AZ1281" t="s">
        <v>145</v>
      </c>
      <c r="BB1281">
        <v>0</v>
      </c>
    </row>
    <row r="1282" spans="1:54" x14ac:dyDescent="0.25">
      <c r="A1282">
        <v>329244</v>
      </c>
      <c r="B1282" t="s">
        <v>213</v>
      </c>
      <c r="AG1282" t="s">
        <v>148</v>
      </c>
      <c r="AP1282" t="s">
        <v>147</v>
      </c>
      <c r="AQ1282" t="s">
        <v>145</v>
      </c>
      <c r="AS1282" t="s">
        <v>147</v>
      </c>
      <c r="AU1282" t="s">
        <v>145</v>
      </c>
      <c r="AV1282" t="s">
        <v>145</v>
      </c>
      <c r="AW1282" t="s">
        <v>145</v>
      </c>
      <c r="AX1282" t="s">
        <v>145</v>
      </c>
      <c r="AY1282" t="s">
        <v>145</v>
      </c>
      <c r="AZ1282" t="s">
        <v>145</v>
      </c>
      <c r="BB1282">
        <v>0</v>
      </c>
    </row>
    <row r="1283" spans="1:54" x14ac:dyDescent="0.25">
      <c r="A1283">
        <v>329246</v>
      </c>
      <c r="B1283" t="s">
        <v>213</v>
      </c>
      <c r="AG1283" t="s">
        <v>145</v>
      </c>
      <c r="AO1283" t="s">
        <v>147</v>
      </c>
      <c r="AP1283" t="s">
        <v>147</v>
      </c>
      <c r="AS1283" t="s">
        <v>147</v>
      </c>
      <c r="AU1283" t="s">
        <v>145</v>
      </c>
      <c r="AV1283" t="s">
        <v>145</v>
      </c>
      <c r="AW1283" t="s">
        <v>145</v>
      </c>
      <c r="AX1283" t="s">
        <v>145</v>
      </c>
      <c r="AY1283" t="s">
        <v>145</v>
      </c>
      <c r="AZ1283" t="s">
        <v>145</v>
      </c>
      <c r="BB1283">
        <v>0</v>
      </c>
    </row>
    <row r="1284" spans="1:54" x14ac:dyDescent="0.25">
      <c r="A1284">
        <v>329369</v>
      </c>
      <c r="B1284" t="s">
        <v>213</v>
      </c>
      <c r="R1284" t="s">
        <v>148</v>
      </c>
      <c r="AG1284" t="s">
        <v>148</v>
      </c>
      <c r="AJ1284" t="s">
        <v>148</v>
      </c>
      <c r="AM1284" t="s">
        <v>148</v>
      </c>
      <c r="AO1284" t="s">
        <v>147</v>
      </c>
      <c r="AQ1284" t="s">
        <v>147</v>
      </c>
      <c r="AR1284" t="s">
        <v>147</v>
      </c>
      <c r="AU1284" t="s">
        <v>145</v>
      </c>
      <c r="AV1284" t="s">
        <v>145</v>
      </c>
      <c r="AW1284" t="s">
        <v>145</v>
      </c>
      <c r="AX1284" t="s">
        <v>145</v>
      </c>
      <c r="AY1284" t="s">
        <v>145</v>
      </c>
      <c r="AZ1284" t="s">
        <v>145</v>
      </c>
      <c r="BB1284">
        <v>0</v>
      </c>
    </row>
    <row r="1285" spans="1:54" x14ac:dyDescent="0.25">
      <c r="A1285">
        <v>329393</v>
      </c>
      <c r="B1285" t="s">
        <v>213</v>
      </c>
      <c r="W1285" t="s">
        <v>148</v>
      </c>
      <c r="AH1285" t="s">
        <v>145</v>
      </c>
      <c r="AK1285" t="s">
        <v>148</v>
      </c>
      <c r="AM1285" t="s">
        <v>148</v>
      </c>
      <c r="AO1285" t="s">
        <v>147</v>
      </c>
      <c r="AP1285" t="s">
        <v>145</v>
      </c>
      <c r="AQ1285" t="s">
        <v>147</v>
      </c>
      <c r="AR1285" t="s">
        <v>147</v>
      </c>
      <c r="AT1285" t="s">
        <v>147</v>
      </c>
      <c r="AU1285" t="s">
        <v>145</v>
      </c>
      <c r="AV1285" t="s">
        <v>145</v>
      </c>
      <c r="AW1285" t="s">
        <v>145</v>
      </c>
      <c r="AX1285" t="s">
        <v>145</v>
      </c>
      <c r="AY1285" t="s">
        <v>145</v>
      </c>
      <c r="AZ1285" t="s">
        <v>145</v>
      </c>
      <c r="BB1285">
        <v>0</v>
      </c>
    </row>
    <row r="1286" spans="1:54" x14ac:dyDescent="0.25">
      <c r="A1286">
        <v>329525</v>
      </c>
      <c r="B1286" t="s">
        <v>213</v>
      </c>
      <c r="AE1286" t="s">
        <v>148</v>
      </c>
      <c r="AG1286" t="s">
        <v>148</v>
      </c>
      <c r="AH1286" t="s">
        <v>145</v>
      </c>
      <c r="AI1286" t="s">
        <v>148</v>
      </c>
      <c r="AO1286" t="s">
        <v>145</v>
      </c>
      <c r="AP1286" t="s">
        <v>145</v>
      </c>
      <c r="AQ1286" t="s">
        <v>145</v>
      </c>
      <c r="AR1286" t="s">
        <v>145</v>
      </c>
      <c r="AT1286" t="s">
        <v>147</v>
      </c>
      <c r="AU1286" t="s">
        <v>145</v>
      </c>
      <c r="AV1286" t="s">
        <v>145</v>
      </c>
      <c r="AW1286" t="s">
        <v>145</v>
      </c>
      <c r="AX1286" t="s">
        <v>145</v>
      </c>
      <c r="AY1286" t="s">
        <v>145</v>
      </c>
      <c r="AZ1286" t="s">
        <v>145</v>
      </c>
      <c r="BB1286">
        <v>0</v>
      </c>
    </row>
    <row r="1287" spans="1:54" x14ac:dyDescent="0.25">
      <c r="A1287">
        <v>329593</v>
      </c>
      <c r="B1287" t="s">
        <v>213</v>
      </c>
      <c r="Y1287" t="s">
        <v>148</v>
      </c>
      <c r="AJ1287" t="s">
        <v>148</v>
      </c>
      <c r="AK1287" t="s">
        <v>148</v>
      </c>
      <c r="AM1287" t="s">
        <v>148</v>
      </c>
      <c r="AO1287" t="s">
        <v>145</v>
      </c>
      <c r="AP1287" t="s">
        <v>145</v>
      </c>
      <c r="AQ1287" t="s">
        <v>147</v>
      </c>
      <c r="AR1287" t="s">
        <v>147</v>
      </c>
      <c r="AS1287" t="s">
        <v>147</v>
      </c>
      <c r="AT1287" t="s">
        <v>147</v>
      </c>
      <c r="AU1287" t="s">
        <v>145</v>
      </c>
      <c r="AV1287" t="s">
        <v>145</v>
      </c>
      <c r="AW1287" t="s">
        <v>145</v>
      </c>
      <c r="AX1287" t="s">
        <v>145</v>
      </c>
      <c r="AY1287" t="s">
        <v>145</v>
      </c>
      <c r="AZ1287" t="s">
        <v>145</v>
      </c>
      <c r="BB1287">
        <v>0</v>
      </c>
    </row>
    <row r="1288" spans="1:54" x14ac:dyDescent="0.25">
      <c r="A1288">
        <v>329603</v>
      </c>
      <c r="B1288" t="s">
        <v>213</v>
      </c>
      <c r="N1288" t="s">
        <v>148</v>
      </c>
      <c r="AG1288" t="s">
        <v>148</v>
      </c>
      <c r="AI1288" t="s">
        <v>148</v>
      </c>
      <c r="AM1288" t="s">
        <v>148</v>
      </c>
      <c r="AO1288" t="s">
        <v>147</v>
      </c>
      <c r="AP1288" t="s">
        <v>147</v>
      </c>
      <c r="AQ1288" t="s">
        <v>147</v>
      </c>
      <c r="AR1288" t="s">
        <v>147</v>
      </c>
      <c r="AS1288" t="s">
        <v>147</v>
      </c>
      <c r="AT1288" t="s">
        <v>147</v>
      </c>
      <c r="AU1288" t="s">
        <v>145</v>
      </c>
      <c r="AV1288" t="s">
        <v>145</v>
      </c>
      <c r="AW1288" t="s">
        <v>145</v>
      </c>
      <c r="AX1288" t="s">
        <v>145</v>
      </c>
      <c r="AY1288" t="s">
        <v>145</v>
      </c>
      <c r="AZ1288" t="s">
        <v>145</v>
      </c>
      <c r="BB1288">
        <v>0</v>
      </c>
    </row>
    <row r="1289" spans="1:54" x14ac:dyDescent="0.25">
      <c r="A1289">
        <v>329632</v>
      </c>
      <c r="B1289" t="s">
        <v>213</v>
      </c>
      <c r="AG1289" t="s">
        <v>148</v>
      </c>
      <c r="AK1289" t="s">
        <v>148</v>
      </c>
      <c r="AL1289" t="s">
        <v>148</v>
      </c>
      <c r="AP1289" t="s">
        <v>147</v>
      </c>
      <c r="AQ1289" t="s">
        <v>145</v>
      </c>
      <c r="AR1289" t="s">
        <v>145</v>
      </c>
      <c r="AU1289" t="s">
        <v>145</v>
      </c>
      <c r="AV1289" t="s">
        <v>145</v>
      </c>
      <c r="AW1289" t="s">
        <v>145</v>
      </c>
      <c r="AX1289" t="s">
        <v>145</v>
      </c>
      <c r="AY1289" t="s">
        <v>145</v>
      </c>
      <c r="AZ1289" t="s">
        <v>145</v>
      </c>
      <c r="BB1289">
        <v>0</v>
      </c>
    </row>
    <row r="1290" spans="1:54" x14ac:dyDescent="0.25">
      <c r="A1290">
        <v>329658</v>
      </c>
      <c r="B1290" t="s">
        <v>213</v>
      </c>
      <c r="W1290" t="s">
        <v>148</v>
      </c>
      <c r="AJ1290" t="s">
        <v>148</v>
      </c>
      <c r="AM1290" t="s">
        <v>148</v>
      </c>
      <c r="AO1290" t="s">
        <v>147</v>
      </c>
      <c r="AP1290" t="s">
        <v>147</v>
      </c>
      <c r="AR1290" t="s">
        <v>147</v>
      </c>
      <c r="AU1290" t="s">
        <v>145</v>
      </c>
      <c r="AV1290" t="s">
        <v>145</v>
      </c>
      <c r="AW1290" t="s">
        <v>145</v>
      </c>
      <c r="AX1290" t="s">
        <v>145</v>
      </c>
      <c r="AY1290" t="s">
        <v>145</v>
      </c>
      <c r="AZ1290" t="s">
        <v>145</v>
      </c>
      <c r="BB1290">
        <v>0</v>
      </c>
    </row>
    <row r="1291" spans="1:54" x14ac:dyDescent="0.25">
      <c r="A1291">
        <v>329755</v>
      </c>
      <c r="B1291" t="s">
        <v>213</v>
      </c>
      <c r="AC1291" t="s">
        <v>148</v>
      </c>
      <c r="AH1291" t="s">
        <v>148</v>
      </c>
      <c r="AJ1291" t="s">
        <v>148</v>
      </c>
      <c r="AK1291" t="s">
        <v>145</v>
      </c>
      <c r="AO1291" t="s">
        <v>147</v>
      </c>
      <c r="AP1291" t="s">
        <v>145</v>
      </c>
      <c r="AQ1291" t="s">
        <v>147</v>
      </c>
      <c r="AR1291" t="s">
        <v>147</v>
      </c>
      <c r="AS1291" t="s">
        <v>147</v>
      </c>
      <c r="AU1291" t="s">
        <v>145</v>
      </c>
      <c r="AV1291" t="s">
        <v>145</v>
      </c>
      <c r="AW1291" t="s">
        <v>145</v>
      </c>
      <c r="AX1291" t="s">
        <v>145</v>
      </c>
      <c r="AY1291" t="s">
        <v>145</v>
      </c>
      <c r="AZ1291" t="s">
        <v>145</v>
      </c>
      <c r="BB1291">
        <v>0</v>
      </c>
    </row>
    <row r="1292" spans="1:54" x14ac:dyDescent="0.25">
      <c r="A1292">
        <v>329776</v>
      </c>
      <c r="B1292" t="s">
        <v>213</v>
      </c>
      <c r="AH1292" t="s">
        <v>147</v>
      </c>
      <c r="AO1292" t="s">
        <v>147</v>
      </c>
      <c r="AP1292" t="s">
        <v>145</v>
      </c>
      <c r="AQ1292" t="s">
        <v>147</v>
      </c>
      <c r="AR1292" t="s">
        <v>145</v>
      </c>
      <c r="AU1292" t="s">
        <v>145</v>
      </c>
      <c r="AV1292" t="s">
        <v>145</v>
      </c>
      <c r="AW1292" t="s">
        <v>145</v>
      </c>
      <c r="AX1292" t="s">
        <v>145</v>
      </c>
      <c r="AY1292" t="s">
        <v>145</v>
      </c>
      <c r="AZ1292" t="s">
        <v>145</v>
      </c>
      <c r="BB1292">
        <v>0</v>
      </c>
    </row>
    <row r="1293" spans="1:54" x14ac:dyDescent="0.25">
      <c r="A1293">
        <v>329777</v>
      </c>
      <c r="B1293" t="s">
        <v>213</v>
      </c>
      <c r="N1293" t="s">
        <v>148</v>
      </c>
      <c r="AC1293" t="s">
        <v>148</v>
      </c>
      <c r="AI1293" t="s">
        <v>148</v>
      </c>
      <c r="AK1293" t="s">
        <v>148</v>
      </c>
      <c r="AM1293" t="s">
        <v>148</v>
      </c>
      <c r="AO1293" t="s">
        <v>145</v>
      </c>
      <c r="AP1293" t="s">
        <v>145</v>
      </c>
      <c r="AQ1293" t="s">
        <v>145</v>
      </c>
      <c r="AR1293" t="s">
        <v>145</v>
      </c>
      <c r="AS1293" t="s">
        <v>145</v>
      </c>
      <c r="AT1293" t="s">
        <v>145</v>
      </c>
      <c r="AU1293" t="s">
        <v>145</v>
      </c>
      <c r="AV1293" t="s">
        <v>145</v>
      </c>
      <c r="AW1293" t="s">
        <v>145</v>
      </c>
      <c r="AX1293" t="s">
        <v>145</v>
      </c>
      <c r="AY1293" t="s">
        <v>145</v>
      </c>
      <c r="AZ1293" t="s">
        <v>145</v>
      </c>
      <c r="BB1293">
        <v>0</v>
      </c>
    </row>
    <row r="1294" spans="1:54" x14ac:dyDescent="0.25">
      <c r="A1294">
        <v>329805</v>
      </c>
      <c r="B1294" t="s">
        <v>213</v>
      </c>
      <c r="AP1294" t="s">
        <v>147</v>
      </c>
      <c r="AQ1294" t="s">
        <v>147</v>
      </c>
      <c r="AS1294" t="s">
        <v>145</v>
      </c>
      <c r="AT1294" t="s">
        <v>147</v>
      </c>
      <c r="AU1294" t="s">
        <v>145</v>
      </c>
      <c r="AV1294" t="s">
        <v>145</v>
      </c>
      <c r="AW1294" t="s">
        <v>145</v>
      </c>
      <c r="AX1294" t="s">
        <v>145</v>
      </c>
      <c r="AY1294" t="s">
        <v>145</v>
      </c>
      <c r="AZ1294" t="s">
        <v>145</v>
      </c>
      <c r="BB1294">
        <v>0</v>
      </c>
    </row>
    <row r="1295" spans="1:54" x14ac:dyDescent="0.25">
      <c r="A1295">
        <v>329963</v>
      </c>
      <c r="B1295" t="s">
        <v>213</v>
      </c>
      <c r="W1295" t="s">
        <v>145</v>
      </c>
      <c r="AL1295" t="s">
        <v>148</v>
      </c>
      <c r="AQ1295" t="s">
        <v>147</v>
      </c>
      <c r="AR1295" t="s">
        <v>147</v>
      </c>
      <c r="AT1295" t="s">
        <v>147</v>
      </c>
      <c r="AU1295" t="s">
        <v>145</v>
      </c>
      <c r="AV1295" t="s">
        <v>145</v>
      </c>
      <c r="AW1295" t="s">
        <v>145</v>
      </c>
      <c r="AX1295" t="s">
        <v>145</v>
      </c>
      <c r="AY1295" t="s">
        <v>145</v>
      </c>
      <c r="AZ1295" t="s">
        <v>145</v>
      </c>
      <c r="BB1295">
        <v>0</v>
      </c>
    </row>
    <row r="1296" spans="1:54" x14ac:dyDescent="0.25">
      <c r="A1296">
        <v>330104</v>
      </c>
      <c r="B1296" t="s">
        <v>213</v>
      </c>
    </row>
    <row r="1297" spans="1:54" x14ac:dyDescent="0.25">
      <c r="A1297">
        <v>330127</v>
      </c>
      <c r="B1297" t="s">
        <v>213</v>
      </c>
      <c r="W1297" t="s">
        <v>148</v>
      </c>
      <c r="AD1297" t="s">
        <v>148</v>
      </c>
      <c r="AK1297" t="s">
        <v>148</v>
      </c>
      <c r="AM1297" t="s">
        <v>148</v>
      </c>
      <c r="AP1297" t="s">
        <v>145</v>
      </c>
      <c r="AQ1297" t="s">
        <v>145</v>
      </c>
      <c r="AR1297" t="s">
        <v>147</v>
      </c>
      <c r="AS1297" t="s">
        <v>147</v>
      </c>
      <c r="AT1297" t="s">
        <v>147</v>
      </c>
      <c r="AU1297" t="s">
        <v>145</v>
      </c>
      <c r="AV1297" t="s">
        <v>145</v>
      </c>
      <c r="AW1297" t="s">
        <v>145</v>
      </c>
      <c r="AX1297" t="s">
        <v>145</v>
      </c>
      <c r="AY1297" t="s">
        <v>145</v>
      </c>
      <c r="AZ1297" t="s">
        <v>145</v>
      </c>
      <c r="BB1297">
        <v>0</v>
      </c>
    </row>
    <row r="1298" spans="1:54" x14ac:dyDescent="0.25">
      <c r="A1298">
        <v>330160</v>
      </c>
      <c r="B1298" t="s">
        <v>213</v>
      </c>
      <c r="W1298" t="s">
        <v>148</v>
      </c>
      <c r="AG1298" t="s">
        <v>148</v>
      </c>
      <c r="AH1298" t="s">
        <v>148</v>
      </c>
      <c r="AJ1298" t="s">
        <v>148</v>
      </c>
      <c r="AL1298" t="s">
        <v>148</v>
      </c>
      <c r="AO1298" t="s">
        <v>147</v>
      </c>
      <c r="AP1298" t="s">
        <v>147</v>
      </c>
      <c r="AQ1298" t="s">
        <v>145</v>
      </c>
      <c r="AR1298" t="s">
        <v>147</v>
      </c>
      <c r="AT1298" t="s">
        <v>145</v>
      </c>
      <c r="AU1298" t="s">
        <v>145</v>
      </c>
      <c r="AV1298" t="s">
        <v>145</v>
      </c>
      <c r="AW1298" t="s">
        <v>145</v>
      </c>
      <c r="AX1298" t="s">
        <v>145</v>
      </c>
      <c r="AY1298" t="s">
        <v>145</v>
      </c>
      <c r="AZ1298" t="s">
        <v>145</v>
      </c>
      <c r="BB1298">
        <v>0</v>
      </c>
    </row>
    <row r="1299" spans="1:54" x14ac:dyDescent="0.25">
      <c r="A1299">
        <v>330288</v>
      </c>
      <c r="B1299" t="s">
        <v>213</v>
      </c>
      <c r="W1299" t="s">
        <v>148</v>
      </c>
      <c r="AG1299" t="s">
        <v>147</v>
      </c>
      <c r="AH1299" t="s">
        <v>145</v>
      </c>
      <c r="AI1299" t="s">
        <v>147</v>
      </c>
      <c r="AK1299" t="s">
        <v>145</v>
      </c>
      <c r="AO1299" t="s">
        <v>147</v>
      </c>
      <c r="AP1299" t="s">
        <v>145</v>
      </c>
      <c r="AQ1299" t="s">
        <v>145</v>
      </c>
      <c r="AR1299" t="s">
        <v>145</v>
      </c>
      <c r="AT1299" t="s">
        <v>145</v>
      </c>
      <c r="AU1299" t="s">
        <v>145</v>
      </c>
      <c r="AV1299" t="s">
        <v>145</v>
      </c>
      <c r="AW1299" t="s">
        <v>145</v>
      </c>
      <c r="AX1299" t="s">
        <v>145</v>
      </c>
      <c r="AY1299" t="s">
        <v>145</v>
      </c>
      <c r="AZ1299" t="s">
        <v>145</v>
      </c>
      <c r="BB1299">
        <v>0</v>
      </c>
    </row>
    <row r="1300" spans="1:54" x14ac:dyDescent="0.25">
      <c r="A1300">
        <v>330315</v>
      </c>
      <c r="B1300" t="s">
        <v>213</v>
      </c>
      <c r="AH1300" t="s">
        <v>145</v>
      </c>
      <c r="AM1300" t="s">
        <v>148</v>
      </c>
      <c r="AO1300" t="s">
        <v>147</v>
      </c>
      <c r="AP1300" t="s">
        <v>147</v>
      </c>
      <c r="AU1300" t="s">
        <v>145</v>
      </c>
      <c r="AV1300" t="s">
        <v>145</v>
      </c>
      <c r="AW1300" t="s">
        <v>145</v>
      </c>
      <c r="AX1300" t="s">
        <v>145</v>
      </c>
      <c r="AY1300" t="s">
        <v>145</v>
      </c>
      <c r="AZ1300" t="s">
        <v>145</v>
      </c>
      <c r="BB1300">
        <v>0</v>
      </c>
    </row>
    <row r="1301" spans="1:54" x14ac:dyDescent="0.25">
      <c r="A1301">
        <v>330348</v>
      </c>
      <c r="B1301" t="s">
        <v>213</v>
      </c>
      <c r="I1301" t="s">
        <v>148</v>
      </c>
      <c r="AG1301" t="s">
        <v>148</v>
      </c>
      <c r="AO1301" t="s">
        <v>147</v>
      </c>
      <c r="AP1301" t="s">
        <v>147</v>
      </c>
      <c r="AQ1301" t="s">
        <v>147</v>
      </c>
      <c r="AR1301" t="s">
        <v>145</v>
      </c>
      <c r="AT1301" t="s">
        <v>147</v>
      </c>
      <c r="AU1301" t="s">
        <v>145</v>
      </c>
      <c r="AV1301" t="s">
        <v>145</v>
      </c>
      <c r="AW1301" t="s">
        <v>145</v>
      </c>
      <c r="AX1301" t="s">
        <v>145</v>
      </c>
      <c r="AY1301" t="s">
        <v>145</v>
      </c>
      <c r="AZ1301" t="s">
        <v>145</v>
      </c>
      <c r="BB1301">
        <v>0</v>
      </c>
    </row>
    <row r="1302" spans="1:54" x14ac:dyDescent="0.25">
      <c r="A1302">
        <v>330358</v>
      </c>
      <c r="B1302" t="s">
        <v>213</v>
      </c>
      <c r="AH1302" t="s">
        <v>148</v>
      </c>
      <c r="AL1302" t="s">
        <v>148</v>
      </c>
      <c r="AM1302" t="s">
        <v>148</v>
      </c>
      <c r="AP1302" t="s">
        <v>147</v>
      </c>
      <c r="AQ1302" t="s">
        <v>147</v>
      </c>
      <c r="AR1302" t="s">
        <v>147</v>
      </c>
      <c r="AU1302" t="s">
        <v>145</v>
      </c>
      <c r="AV1302" t="s">
        <v>145</v>
      </c>
      <c r="AW1302" t="s">
        <v>145</v>
      </c>
      <c r="AX1302" t="s">
        <v>145</v>
      </c>
      <c r="AY1302" t="s">
        <v>145</v>
      </c>
      <c r="AZ1302" t="s">
        <v>145</v>
      </c>
      <c r="BB1302">
        <v>0</v>
      </c>
    </row>
    <row r="1303" spans="1:54" x14ac:dyDescent="0.25">
      <c r="A1303">
        <v>330444</v>
      </c>
      <c r="B1303" t="s">
        <v>213</v>
      </c>
      <c r="AU1303" t="s">
        <v>145</v>
      </c>
      <c r="AV1303" t="s">
        <v>145</v>
      </c>
      <c r="AW1303" t="s">
        <v>145</v>
      </c>
      <c r="AX1303" t="s">
        <v>145</v>
      </c>
      <c r="AY1303" t="s">
        <v>145</v>
      </c>
      <c r="AZ1303" t="s">
        <v>145</v>
      </c>
      <c r="BB1303">
        <v>0</v>
      </c>
    </row>
    <row r="1304" spans="1:54" x14ac:dyDescent="0.25">
      <c r="A1304">
        <v>330521</v>
      </c>
      <c r="B1304" t="s">
        <v>213</v>
      </c>
      <c r="W1304" t="s">
        <v>148</v>
      </c>
      <c r="AJ1304" t="s">
        <v>148</v>
      </c>
      <c r="AK1304" t="s">
        <v>148</v>
      </c>
      <c r="AL1304" t="s">
        <v>148</v>
      </c>
      <c r="AP1304" t="s">
        <v>147</v>
      </c>
      <c r="AQ1304" t="s">
        <v>147</v>
      </c>
      <c r="AR1304" t="s">
        <v>147</v>
      </c>
      <c r="AU1304" t="s">
        <v>145</v>
      </c>
      <c r="AV1304" t="s">
        <v>145</v>
      </c>
      <c r="AW1304" t="s">
        <v>145</v>
      </c>
      <c r="AX1304" t="s">
        <v>145</v>
      </c>
      <c r="AY1304" t="s">
        <v>145</v>
      </c>
      <c r="AZ1304" t="s">
        <v>145</v>
      </c>
      <c r="BB1304">
        <v>0</v>
      </c>
    </row>
    <row r="1305" spans="1:54" x14ac:dyDescent="0.25">
      <c r="A1305">
        <v>330522</v>
      </c>
      <c r="B1305" t="s">
        <v>213</v>
      </c>
      <c r="AG1305" t="s">
        <v>148</v>
      </c>
      <c r="AP1305" t="s">
        <v>145</v>
      </c>
      <c r="AQ1305" t="s">
        <v>145</v>
      </c>
      <c r="AR1305" t="s">
        <v>145</v>
      </c>
      <c r="AT1305" t="s">
        <v>147</v>
      </c>
      <c r="AU1305" t="s">
        <v>145</v>
      </c>
      <c r="AV1305" t="s">
        <v>145</v>
      </c>
      <c r="AW1305" t="s">
        <v>145</v>
      </c>
      <c r="AX1305" t="s">
        <v>145</v>
      </c>
      <c r="AY1305" t="s">
        <v>145</v>
      </c>
      <c r="AZ1305" t="s">
        <v>145</v>
      </c>
      <c r="BB1305">
        <v>0</v>
      </c>
    </row>
    <row r="1306" spans="1:54" x14ac:dyDescent="0.25">
      <c r="A1306">
        <v>330615</v>
      </c>
      <c r="B1306" t="s">
        <v>213</v>
      </c>
      <c r="AI1306" t="s">
        <v>148</v>
      </c>
      <c r="AK1306" t="s">
        <v>148</v>
      </c>
      <c r="AO1306" t="s">
        <v>147</v>
      </c>
      <c r="AP1306" t="s">
        <v>147</v>
      </c>
      <c r="AQ1306" t="s">
        <v>147</v>
      </c>
      <c r="AR1306" t="s">
        <v>147</v>
      </c>
      <c r="AT1306" t="s">
        <v>147</v>
      </c>
      <c r="AU1306" t="s">
        <v>145</v>
      </c>
      <c r="AV1306" t="s">
        <v>145</v>
      </c>
      <c r="AW1306" t="s">
        <v>145</v>
      </c>
      <c r="AX1306" t="s">
        <v>145</v>
      </c>
      <c r="AY1306" t="s">
        <v>145</v>
      </c>
      <c r="AZ1306" t="s">
        <v>145</v>
      </c>
      <c r="BB1306">
        <v>0</v>
      </c>
    </row>
    <row r="1307" spans="1:54" x14ac:dyDescent="0.25">
      <c r="A1307">
        <v>330646</v>
      </c>
      <c r="B1307" t="s">
        <v>213</v>
      </c>
      <c r="AG1307" t="s">
        <v>148</v>
      </c>
      <c r="AI1307" t="s">
        <v>148</v>
      </c>
      <c r="AM1307" t="s">
        <v>148</v>
      </c>
      <c r="AO1307" t="s">
        <v>147</v>
      </c>
      <c r="AP1307" t="s">
        <v>147</v>
      </c>
      <c r="AQ1307" t="s">
        <v>147</v>
      </c>
      <c r="AR1307" t="s">
        <v>147</v>
      </c>
      <c r="AT1307" t="s">
        <v>147</v>
      </c>
      <c r="AU1307" t="s">
        <v>145</v>
      </c>
      <c r="AV1307" t="s">
        <v>145</v>
      </c>
      <c r="AW1307" t="s">
        <v>145</v>
      </c>
      <c r="AX1307" t="s">
        <v>145</v>
      </c>
      <c r="AY1307" t="s">
        <v>145</v>
      </c>
      <c r="AZ1307" t="s">
        <v>145</v>
      </c>
      <c r="BB1307">
        <v>0</v>
      </c>
    </row>
    <row r="1308" spans="1:54" x14ac:dyDescent="0.25">
      <c r="A1308">
        <v>330727</v>
      </c>
      <c r="B1308" t="s">
        <v>213</v>
      </c>
      <c r="W1308" t="s">
        <v>148</v>
      </c>
      <c r="AC1308" t="s">
        <v>148</v>
      </c>
      <c r="AK1308" t="s">
        <v>148</v>
      </c>
      <c r="AP1308" t="s">
        <v>145</v>
      </c>
      <c r="AQ1308" t="s">
        <v>145</v>
      </c>
      <c r="AR1308" t="s">
        <v>145</v>
      </c>
      <c r="AS1308" t="s">
        <v>147</v>
      </c>
      <c r="AT1308" t="s">
        <v>147</v>
      </c>
      <c r="AU1308" t="s">
        <v>145</v>
      </c>
      <c r="AV1308" t="s">
        <v>145</v>
      </c>
      <c r="AW1308" t="s">
        <v>145</v>
      </c>
      <c r="AX1308" t="s">
        <v>145</v>
      </c>
      <c r="AY1308" t="s">
        <v>145</v>
      </c>
      <c r="AZ1308" t="s">
        <v>145</v>
      </c>
      <c r="BB1308">
        <v>0</v>
      </c>
    </row>
    <row r="1309" spans="1:54" x14ac:dyDescent="0.25">
      <c r="A1309">
        <v>330799</v>
      </c>
      <c r="B1309" t="s">
        <v>213</v>
      </c>
      <c r="AC1309" t="s">
        <v>148</v>
      </c>
      <c r="AD1309" t="s">
        <v>147</v>
      </c>
      <c r="AG1309" t="s">
        <v>145</v>
      </c>
      <c r="AL1309" t="s">
        <v>148</v>
      </c>
      <c r="AO1309" t="s">
        <v>145</v>
      </c>
      <c r="AP1309" t="s">
        <v>145</v>
      </c>
      <c r="AQ1309" t="s">
        <v>145</v>
      </c>
      <c r="AR1309" t="s">
        <v>145</v>
      </c>
      <c r="AS1309" t="s">
        <v>145</v>
      </c>
      <c r="AT1309" t="s">
        <v>145</v>
      </c>
      <c r="AU1309" t="s">
        <v>145</v>
      </c>
      <c r="AV1309" t="s">
        <v>145</v>
      </c>
      <c r="AW1309" t="s">
        <v>145</v>
      </c>
      <c r="AX1309" t="s">
        <v>145</v>
      </c>
      <c r="AY1309" t="s">
        <v>145</v>
      </c>
      <c r="AZ1309" t="s">
        <v>145</v>
      </c>
      <c r="BB1309">
        <v>0</v>
      </c>
    </row>
    <row r="1310" spans="1:54" x14ac:dyDescent="0.25">
      <c r="A1310">
        <v>330807</v>
      </c>
      <c r="B1310" t="s">
        <v>213</v>
      </c>
      <c r="AF1310" t="s">
        <v>148</v>
      </c>
      <c r="AJ1310" t="s">
        <v>147</v>
      </c>
      <c r="AK1310" t="s">
        <v>148</v>
      </c>
      <c r="AO1310" t="s">
        <v>145</v>
      </c>
      <c r="AP1310" t="s">
        <v>145</v>
      </c>
      <c r="AQ1310" t="s">
        <v>145</v>
      </c>
      <c r="AR1310" t="s">
        <v>145</v>
      </c>
      <c r="AS1310" t="s">
        <v>145</v>
      </c>
      <c r="AT1310" t="s">
        <v>147</v>
      </c>
      <c r="AU1310" t="s">
        <v>145</v>
      </c>
      <c r="AV1310" t="s">
        <v>145</v>
      </c>
      <c r="AW1310" t="s">
        <v>145</v>
      </c>
      <c r="AX1310" t="s">
        <v>145</v>
      </c>
      <c r="AY1310" t="s">
        <v>145</v>
      </c>
      <c r="AZ1310" t="s">
        <v>145</v>
      </c>
      <c r="BB1310">
        <v>0</v>
      </c>
    </row>
    <row r="1311" spans="1:54" x14ac:dyDescent="0.25">
      <c r="A1311">
        <v>330845</v>
      </c>
      <c r="B1311" t="s">
        <v>213</v>
      </c>
      <c r="Z1311" t="s">
        <v>148</v>
      </c>
      <c r="AC1311" t="s">
        <v>148</v>
      </c>
      <c r="AE1311" t="s">
        <v>148</v>
      </c>
      <c r="AG1311" t="s">
        <v>147</v>
      </c>
      <c r="AH1311" t="s">
        <v>148</v>
      </c>
      <c r="AK1311" t="s">
        <v>148</v>
      </c>
      <c r="AO1311" t="s">
        <v>147</v>
      </c>
      <c r="AP1311" t="s">
        <v>147</v>
      </c>
      <c r="AQ1311" t="s">
        <v>145</v>
      </c>
      <c r="AR1311" t="s">
        <v>145</v>
      </c>
      <c r="AS1311" t="s">
        <v>145</v>
      </c>
      <c r="AT1311" t="s">
        <v>145</v>
      </c>
      <c r="AU1311" t="s">
        <v>145</v>
      </c>
      <c r="AV1311" t="s">
        <v>145</v>
      </c>
      <c r="AW1311" t="s">
        <v>145</v>
      </c>
      <c r="AX1311" t="s">
        <v>145</v>
      </c>
      <c r="AY1311" t="s">
        <v>145</v>
      </c>
      <c r="AZ1311" t="s">
        <v>145</v>
      </c>
      <c r="BB1311">
        <v>0</v>
      </c>
    </row>
    <row r="1312" spans="1:54" x14ac:dyDescent="0.25">
      <c r="A1312">
        <v>330913</v>
      </c>
      <c r="B1312" t="s">
        <v>213</v>
      </c>
      <c r="AA1312" t="s">
        <v>148</v>
      </c>
      <c r="AM1312" t="s">
        <v>148</v>
      </c>
      <c r="AQ1312" t="s">
        <v>145</v>
      </c>
      <c r="AR1312" t="s">
        <v>147</v>
      </c>
      <c r="AU1312" t="s">
        <v>145</v>
      </c>
      <c r="AV1312" t="s">
        <v>145</v>
      </c>
      <c r="AW1312" t="s">
        <v>145</v>
      </c>
      <c r="AX1312" t="s">
        <v>145</v>
      </c>
      <c r="AY1312" t="s">
        <v>145</v>
      </c>
      <c r="AZ1312" t="s">
        <v>145</v>
      </c>
      <c r="BB1312">
        <v>0</v>
      </c>
    </row>
    <row r="1313" spans="1:54" x14ac:dyDescent="0.25">
      <c r="A1313">
        <v>330987</v>
      </c>
      <c r="B1313" t="s">
        <v>213</v>
      </c>
      <c r="AC1313" t="s">
        <v>148</v>
      </c>
      <c r="AE1313" t="s">
        <v>148</v>
      </c>
      <c r="AK1313" t="s">
        <v>148</v>
      </c>
      <c r="AM1313" t="s">
        <v>148</v>
      </c>
      <c r="AP1313" t="s">
        <v>145</v>
      </c>
      <c r="AQ1313" t="s">
        <v>147</v>
      </c>
      <c r="AR1313" t="s">
        <v>147</v>
      </c>
      <c r="AS1313" t="s">
        <v>147</v>
      </c>
      <c r="AT1313" t="s">
        <v>147</v>
      </c>
      <c r="AU1313" t="s">
        <v>145</v>
      </c>
      <c r="AV1313" t="s">
        <v>145</v>
      </c>
      <c r="AW1313" t="s">
        <v>145</v>
      </c>
      <c r="AX1313" t="s">
        <v>145</v>
      </c>
      <c r="AY1313" t="s">
        <v>145</v>
      </c>
      <c r="AZ1313" t="s">
        <v>145</v>
      </c>
      <c r="BB1313">
        <v>0</v>
      </c>
    </row>
    <row r="1314" spans="1:54" x14ac:dyDescent="0.25">
      <c r="A1314">
        <v>331014</v>
      </c>
      <c r="B1314" t="s">
        <v>213</v>
      </c>
      <c r="AC1314" t="s">
        <v>148</v>
      </c>
      <c r="AG1314" t="s">
        <v>148</v>
      </c>
      <c r="AL1314" t="s">
        <v>148</v>
      </c>
      <c r="AM1314" t="s">
        <v>148</v>
      </c>
      <c r="AP1314" t="s">
        <v>147</v>
      </c>
      <c r="AQ1314" t="s">
        <v>147</v>
      </c>
      <c r="AR1314" t="s">
        <v>147</v>
      </c>
      <c r="AT1314" t="s">
        <v>147</v>
      </c>
      <c r="AU1314" t="s">
        <v>145</v>
      </c>
      <c r="AV1314" t="s">
        <v>145</v>
      </c>
      <c r="AW1314" t="s">
        <v>145</v>
      </c>
      <c r="AX1314" t="s">
        <v>145</v>
      </c>
      <c r="AY1314" t="s">
        <v>145</v>
      </c>
      <c r="AZ1314" t="s">
        <v>145</v>
      </c>
      <c r="BB1314">
        <v>0</v>
      </c>
    </row>
    <row r="1315" spans="1:54" x14ac:dyDescent="0.25">
      <c r="A1315">
        <v>331097</v>
      </c>
      <c r="B1315" t="s">
        <v>213</v>
      </c>
      <c r="AG1315" t="s">
        <v>148</v>
      </c>
      <c r="AM1315" t="s">
        <v>148</v>
      </c>
      <c r="AO1315" t="s">
        <v>145</v>
      </c>
      <c r="AP1315" t="s">
        <v>147</v>
      </c>
      <c r="AQ1315" t="s">
        <v>145</v>
      </c>
      <c r="AR1315" t="s">
        <v>147</v>
      </c>
      <c r="AT1315" t="s">
        <v>147</v>
      </c>
      <c r="AU1315" t="s">
        <v>145</v>
      </c>
      <c r="AV1315" t="s">
        <v>145</v>
      </c>
      <c r="AW1315" t="s">
        <v>145</v>
      </c>
      <c r="AX1315" t="s">
        <v>145</v>
      </c>
      <c r="AY1315" t="s">
        <v>145</v>
      </c>
      <c r="AZ1315" t="s">
        <v>145</v>
      </c>
      <c r="BB1315">
        <v>0</v>
      </c>
    </row>
    <row r="1316" spans="1:54" x14ac:dyDescent="0.25">
      <c r="A1316">
        <v>331119</v>
      </c>
      <c r="B1316" t="s">
        <v>213</v>
      </c>
      <c r="N1316" t="s">
        <v>148</v>
      </c>
      <c r="AA1316" t="s">
        <v>145</v>
      </c>
      <c r="AG1316" t="s">
        <v>148</v>
      </c>
      <c r="AM1316" t="s">
        <v>148</v>
      </c>
      <c r="AP1316" t="s">
        <v>147</v>
      </c>
      <c r="AQ1316" t="s">
        <v>145</v>
      </c>
      <c r="AT1316" t="s">
        <v>147</v>
      </c>
      <c r="AU1316" t="s">
        <v>145</v>
      </c>
      <c r="AV1316" t="s">
        <v>145</v>
      </c>
      <c r="AW1316" t="s">
        <v>145</v>
      </c>
      <c r="AX1316" t="s">
        <v>145</v>
      </c>
      <c r="AY1316" t="s">
        <v>145</v>
      </c>
      <c r="AZ1316" t="s">
        <v>145</v>
      </c>
      <c r="BB1316">
        <v>0</v>
      </c>
    </row>
    <row r="1317" spans="1:54" x14ac:dyDescent="0.25">
      <c r="A1317">
        <v>331203</v>
      </c>
      <c r="B1317" t="s">
        <v>213</v>
      </c>
      <c r="AG1317" t="s">
        <v>148</v>
      </c>
      <c r="AJ1317" t="s">
        <v>147</v>
      </c>
      <c r="AM1317" t="s">
        <v>148</v>
      </c>
      <c r="AO1317" t="s">
        <v>145</v>
      </c>
      <c r="AP1317" t="s">
        <v>145</v>
      </c>
      <c r="AQ1317" t="s">
        <v>145</v>
      </c>
      <c r="AR1317" t="s">
        <v>145</v>
      </c>
      <c r="AS1317" t="s">
        <v>145</v>
      </c>
      <c r="AU1317" t="s">
        <v>145</v>
      </c>
      <c r="AV1317" t="s">
        <v>145</v>
      </c>
      <c r="AW1317" t="s">
        <v>145</v>
      </c>
      <c r="AX1317" t="s">
        <v>145</v>
      </c>
      <c r="AY1317" t="s">
        <v>145</v>
      </c>
      <c r="AZ1317" t="s">
        <v>145</v>
      </c>
      <c r="BB1317">
        <v>0</v>
      </c>
    </row>
    <row r="1318" spans="1:54" x14ac:dyDescent="0.25">
      <c r="A1318">
        <v>331205</v>
      </c>
      <c r="B1318" t="s">
        <v>213</v>
      </c>
      <c r="AF1318" t="s">
        <v>148</v>
      </c>
      <c r="AG1318" t="s">
        <v>148</v>
      </c>
      <c r="AM1318" t="s">
        <v>148</v>
      </c>
      <c r="AO1318" t="s">
        <v>147</v>
      </c>
      <c r="AP1318" t="s">
        <v>147</v>
      </c>
      <c r="AQ1318" t="s">
        <v>145</v>
      </c>
      <c r="AR1318" t="s">
        <v>147</v>
      </c>
      <c r="AS1318" t="s">
        <v>147</v>
      </c>
      <c r="AT1318" t="s">
        <v>147</v>
      </c>
      <c r="AU1318" t="s">
        <v>145</v>
      </c>
      <c r="AV1318" t="s">
        <v>145</v>
      </c>
      <c r="AW1318" t="s">
        <v>145</v>
      </c>
      <c r="AX1318" t="s">
        <v>145</v>
      </c>
      <c r="AY1318" t="s">
        <v>145</v>
      </c>
      <c r="AZ1318" t="s">
        <v>145</v>
      </c>
      <c r="BB1318">
        <v>0</v>
      </c>
    </row>
    <row r="1319" spans="1:54" x14ac:dyDescent="0.25">
      <c r="A1319">
        <v>331209</v>
      </c>
      <c r="B1319" t="s">
        <v>213</v>
      </c>
      <c r="W1319" t="s">
        <v>148</v>
      </c>
      <c r="AA1319" t="s">
        <v>148</v>
      </c>
      <c r="AP1319" t="s">
        <v>147</v>
      </c>
      <c r="AU1319" t="s">
        <v>145</v>
      </c>
      <c r="AV1319" t="s">
        <v>145</v>
      </c>
      <c r="AW1319" t="s">
        <v>145</v>
      </c>
      <c r="AX1319" t="s">
        <v>145</v>
      </c>
      <c r="AY1319" t="s">
        <v>145</v>
      </c>
      <c r="AZ1319" t="s">
        <v>145</v>
      </c>
      <c r="BB1319">
        <v>0</v>
      </c>
    </row>
    <row r="1320" spans="1:54" x14ac:dyDescent="0.25">
      <c r="A1320">
        <v>331270</v>
      </c>
      <c r="B1320" t="s">
        <v>213</v>
      </c>
      <c r="AP1320" t="s">
        <v>147</v>
      </c>
      <c r="AQ1320" t="s">
        <v>147</v>
      </c>
      <c r="AR1320" t="s">
        <v>147</v>
      </c>
      <c r="AT1320" t="s">
        <v>147</v>
      </c>
      <c r="AU1320" t="s">
        <v>145</v>
      </c>
      <c r="AV1320" t="s">
        <v>145</v>
      </c>
      <c r="AW1320" t="s">
        <v>145</v>
      </c>
      <c r="AX1320" t="s">
        <v>145</v>
      </c>
      <c r="AY1320" t="s">
        <v>145</v>
      </c>
      <c r="AZ1320" t="s">
        <v>145</v>
      </c>
      <c r="BB1320">
        <v>0</v>
      </c>
    </row>
    <row r="1321" spans="1:54" x14ac:dyDescent="0.25">
      <c r="A1321">
        <v>331301</v>
      </c>
      <c r="B1321" t="s">
        <v>213</v>
      </c>
      <c r="Z1321" t="s">
        <v>148</v>
      </c>
      <c r="AD1321" t="s">
        <v>148</v>
      </c>
      <c r="AG1321" t="s">
        <v>147</v>
      </c>
      <c r="AJ1321" t="s">
        <v>148</v>
      </c>
      <c r="AM1321" t="s">
        <v>148</v>
      </c>
      <c r="AO1321" t="s">
        <v>147</v>
      </c>
      <c r="AP1321" t="s">
        <v>147</v>
      </c>
      <c r="AQ1321" t="s">
        <v>147</v>
      </c>
      <c r="AR1321" t="s">
        <v>147</v>
      </c>
      <c r="AT1321" t="s">
        <v>147</v>
      </c>
      <c r="AU1321" t="s">
        <v>145</v>
      </c>
      <c r="AV1321" t="s">
        <v>145</v>
      </c>
      <c r="AW1321" t="s">
        <v>145</v>
      </c>
      <c r="AX1321" t="s">
        <v>145</v>
      </c>
      <c r="AY1321" t="s">
        <v>145</v>
      </c>
      <c r="AZ1321" t="s">
        <v>145</v>
      </c>
      <c r="BB1321">
        <v>0</v>
      </c>
    </row>
    <row r="1322" spans="1:54" x14ac:dyDescent="0.25">
      <c r="A1322">
        <v>331329</v>
      </c>
      <c r="B1322" t="s">
        <v>213</v>
      </c>
      <c r="AP1322" t="s">
        <v>147</v>
      </c>
      <c r="AQ1322" t="s">
        <v>147</v>
      </c>
      <c r="AU1322" t="s">
        <v>145</v>
      </c>
      <c r="AV1322" t="s">
        <v>145</v>
      </c>
      <c r="AW1322" t="s">
        <v>145</v>
      </c>
      <c r="AX1322" t="s">
        <v>145</v>
      </c>
      <c r="AY1322" t="s">
        <v>145</v>
      </c>
      <c r="AZ1322" t="s">
        <v>145</v>
      </c>
      <c r="BB1322">
        <v>0</v>
      </c>
    </row>
    <row r="1323" spans="1:54" x14ac:dyDescent="0.25">
      <c r="A1323">
        <v>331336</v>
      </c>
      <c r="B1323" t="s">
        <v>213</v>
      </c>
      <c r="V1323" t="s">
        <v>148</v>
      </c>
      <c r="AP1323" t="s">
        <v>145</v>
      </c>
      <c r="AR1323" t="s">
        <v>145</v>
      </c>
      <c r="AU1323" t="s">
        <v>145</v>
      </c>
      <c r="AV1323" t="s">
        <v>145</v>
      </c>
      <c r="AW1323" t="s">
        <v>145</v>
      </c>
      <c r="AX1323" t="s">
        <v>145</v>
      </c>
      <c r="AY1323" t="s">
        <v>145</v>
      </c>
      <c r="AZ1323" t="s">
        <v>145</v>
      </c>
      <c r="BB1323">
        <v>0</v>
      </c>
    </row>
    <row r="1324" spans="1:54" x14ac:dyDescent="0.25">
      <c r="A1324">
        <v>331422</v>
      </c>
      <c r="B1324" t="s">
        <v>213</v>
      </c>
      <c r="AE1324" t="s">
        <v>148</v>
      </c>
      <c r="AK1324" t="s">
        <v>148</v>
      </c>
      <c r="AL1324" t="s">
        <v>148</v>
      </c>
      <c r="AO1324" t="s">
        <v>147</v>
      </c>
      <c r="AP1324" t="s">
        <v>145</v>
      </c>
      <c r="AQ1324" t="s">
        <v>145</v>
      </c>
      <c r="AR1324" t="s">
        <v>145</v>
      </c>
      <c r="AT1324" t="s">
        <v>145</v>
      </c>
      <c r="AU1324" t="s">
        <v>145</v>
      </c>
      <c r="AV1324" t="s">
        <v>145</v>
      </c>
      <c r="AW1324" t="s">
        <v>145</v>
      </c>
      <c r="AX1324" t="s">
        <v>145</v>
      </c>
      <c r="AY1324" t="s">
        <v>145</v>
      </c>
      <c r="AZ1324" t="s">
        <v>145</v>
      </c>
      <c r="BB1324">
        <v>0</v>
      </c>
    </row>
    <row r="1325" spans="1:54" x14ac:dyDescent="0.25">
      <c r="A1325">
        <v>331468</v>
      </c>
      <c r="B1325" t="s">
        <v>213</v>
      </c>
      <c r="AG1325" t="s">
        <v>148</v>
      </c>
      <c r="AP1325" t="s">
        <v>147</v>
      </c>
      <c r="AQ1325" t="s">
        <v>145</v>
      </c>
      <c r="AR1325" t="s">
        <v>147</v>
      </c>
      <c r="AS1325" t="s">
        <v>145</v>
      </c>
      <c r="AU1325" t="s">
        <v>145</v>
      </c>
      <c r="AV1325" t="s">
        <v>145</v>
      </c>
      <c r="AW1325" t="s">
        <v>145</v>
      </c>
      <c r="AX1325" t="s">
        <v>145</v>
      </c>
      <c r="AY1325" t="s">
        <v>145</v>
      </c>
      <c r="AZ1325" t="s">
        <v>145</v>
      </c>
      <c r="BB1325">
        <v>0</v>
      </c>
    </row>
    <row r="1326" spans="1:54" x14ac:dyDescent="0.25">
      <c r="A1326">
        <v>331515</v>
      </c>
      <c r="B1326" t="s">
        <v>213</v>
      </c>
      <c r="AG1326" t="s">
        <v>148</v>
      </c>
      <c r="AO1326" t="s">
        <v>145</v>
      </c>
      <c r="AP1326" t="s">
        <v>145</v>
      </c>
      <c r="AQ1326" t="s">
        <v>145</v>
      </c>
      <c r="AR1326" t="s">
        <v>145</v>
      </c>
      <c r="AS1326" t="s">
        <v>145</v>
      </c>
      <c r="AU1326" t="s">
        <v>145</v>
      </c>
      <c r="AV1326" t="s">
        <v>145</v>
      </c>
      <c r="AW1326" t="s">
        <v>145</v>
      </c>
      <c r="AX1326" t="s">
        <v>145</v>
      </c>
      <c r="AY1326" t="s">
        <v>145</v>
      </c>
      <c r="AZ1326" t="s">
        <v>145</v>
      </c>
      <c r="BB1326">
        <v>0</v>
      </c>
    </row>
    <row r="1327" spans="1:54" x14ac:dyDescent="0.25">
      <c r="A1327">
        <v>331534</v>
      </c>
      <c r="B1327" t="s">
        <v>213</v>
      </c>
      <c r="Z1327" t="s">
        <v>148</v>
      </c>
      <c r="AG1327" t="s">
        <v>148</v>
      </c>
      <c r="AI1327" t="s">
        <v>147</v>
      </c>
      <c r="AJ1327" t="s">
        <v>148</v>
      </c>
      <c r="AK1327" t="s">
        <v>148</v>
      </c>
      <c r="AL1327" t="s">
        <v>148</v>
      </c>
      <c r="AO1327" t="s">
        <v>145</v>
      </c>
      <c r="AP1327" t="s">
        <v>147</v>
      </c>
      <c r="AQ1327" t="s">
        <v>145</v>
      </c>
      <c r="AR1327" t="s">
        <v>145</v>
      </c>
      <c r="AS1327" t="s">
        <v>145</v>
      </c>
      <c r="AT1327" t="s">
        <v>145</v>
      </c>
      <c r="AU1327" t="s">
        <v>145</v>
      </c>
      <c r="AV1327" t="s">
        <v>145</v>
      </c>
      <c r="AW1327" t="s">
        <v>145</v>
      </c>
      <c r="AX1327" t="s">
        <v>145</v>
      </c>
      <c r="AY1327" t="s">
        <v>145</v>
      </c>
      <c r="AZ1327" t="s">
        <v>145</v>
      </c>
      <c r="BB1327">
        <v>0</v>
      </c>
    </row>
    <row r="1328" spans="1:54" x14ac:dyDescent="0.25">
      <c r="A1328">
        <v>331538</v>
      </c>
      <c r="B1328" t="s">
        <v>213</v>
      </c>
      <c r="AG1328" t="s">
        <v>147</v>
      </c>
      <c r="AJ1328" t="s">
        <v>148</v>
      </c>
      <c r="AL1328" t="s">
        <v>145</v>
      </c>
      <c r="AO1328" t="s">
        <v>147</v>
      </c>
      <c r="AP1328" t="s">
        <v>147</v>
      </c>
      <c r="AQ1328" t="s">
        <v>147</v>
      </c>
      <c r="AT1328" t="s">
        <v>147</v>
      </c>
      <c r="AU1328" t="s">
        <v>145</v>
      </c>
      <c r="AV1328" t="s">
        <v>145</v>
      </c>
      <c r="AW1328" t="s">
        <v>145</v>
      </c>
      <c r="AX1328" t="s">
        <v>145</v>
      </c>
      <c r="AY1328" t="s">
        <v>145</v>
      </c>
      <c r="AZ1328" t="s">
        <v>145</v>
      </c>
      <c r="BB1328">
        <v>0</v>
      </c>
    </row>
    <row r="1329" spans="1:54" x14ac:dyDescent="0.25">
      <c r="A1329">
        <v>331621</v>
      </c>
      <c r="B1329" t="s">
        <v>213</v>
      </c>
      <c r="N1329" t="s">
        <v>148</v>
      </c>
      <c r="AC1329" t="s">
        <v>148</v>
      </c>
      <c r="AK1329" t="s">
        <v>148</v>
      </c>
      <c r="AO1329" t="s">
        <v>145</v>
      </c>
      <c r="AP1329" t="s">
        <v>147</v>
      </c>
      <c r="AQ1329" t="s">
        <v>147</v>
      </c>
      <c r="AR1329" t="s">
        <v>145</v>
      </c>
      <c r="AS1329" t="s">
        <v>147</v>
      </c>
      <c r="AT1329" t="s">
        <v>145</v>
      </c>
      <c r="AU1329" t="s">
        <v>145</v>
      </c>
      <c r="AV1329" t="s">
        <v>145</v>
      </c>
      <c r="AW1329" t="s">
        <v>145</v>
      </c>
      <c r="AX1329" t="s">
        <v>145</v>
      </c>
      <c r="AY1329" t="s">
        <v>145</v>
      </c>
      <c r="AZ1329" t="s">
        <v>145</v>
      </c>
      <c r="BB1329">
        <v>0</v>
      </c>
    </row>
    <row r="1330" spans="1:54" x14ac:dyDescent="0.25">
      <c r="A1330">
        <v>331688</v>
      </c>
      <c r="B1330" t="s">
        <v>213</v>
      </c>
      <c r="AA1330" t="s">
        <v>148</v>
      </c>
      <c r="AM1330" t="s">
        <v>148</v>
      </c>
      <c r="AP1330" t="s">
        <v>148</v>
      </c>
      <c r="AQ1330" t="s">
        <v>147</v>
      </c>
      <c r="AS1330" t="s">
        <v>147</v>
      </c>
      <c r="AU1330" t="s">
        <v>145</v>
      </c>
      <c r="AV1330" t="s">
        <v>145</v>
      </c>
      <c r="AW1330" t="s">
        <v>145</v>
      </c>
      <c r="AX1330" t="s">
        <v>145</v>
      </c>
      <c r="AY1330" t="s">
        <v>145</v>
      </c>
      <c r="AZ1330" t="s">
        <v>145</v>
      </c>
      <c r="BB1330">
        <v>0</v>
      </c>
    </row>
    <row r="1331" spans="1:54" x14ac:dyDescent="0.25">
      <c r="A1331">
        <v>331690</v>
      </c>
      <c r="B1331" t="s">
        <v>213</v>
      </c>
      <c r="AG1331" t="s">
        <v>145</v>
      </c>
      <c r="AO1331" t="s">
        <v>147</v>
      </c>
      <c r="AP1331" t="s">
        <v>145</v>
      </c>
      <c r="AQ1331" t="s">
        <v>145</v>
      </c>
      <c r="AR1331" t="s">
        <v>145</v>
      </c>
      <c r="AT1331" t="s">
        <v>147</v>
      </c>
      <c r="AU1331" t="s">
        <v>145</v>
      </c>
      <c r="AV1331" t="s">
        <v>145</v>
      </c>
      <c r="AW1331" t="s">
        <v>145</v>
      </c>
      <c r="AX1331" t="s">
        <v>145</v>
      </c>
      <c r="AY1331" t="s">
        <v>145</v>
      </c>
      <c r="AZ1331" t="s">
        <v>145</v>
      </c>
      <c r="BB1331">
        <v>0</v>
      </c>
    </row>
    <row r="1332" spans="1:54" x14ac:dyDescent="0.25">
      <c r="A1332">
        <v>331701</v>
      </c>
      <c r="B1332" t="s">
        <v>213</v>
      </c>
      <c r="W1332" t="s">
        <v>148</v>
      </c>
      <c r="AG1332" t="s">
        <v>147</v>
      </c>
      <c r="AI1332" t="s">
        <v>148</v>
      </c>
      <c r="AK1332" t="s">
        <v>148</v>
      </c>
      <c r="AM1332" t="s">
        <v>148</v>
      </c>
      <c r="AP1332" t="s">
        <v>147</v>
      </c>
      <c r="AQ1332" t="s">
        <v>145</v>
      </c>
      <c r="AR1332" t="s">
        <v>147</v>
      </c>
      <c r="AT1332" t="s">
        <v>147</v>
      </c>
      <c r="AU1332" t="s">
        <v>145</v>
      </c>
      <c r="AV1332" t="s">
        <v>145</v>
      </c>
      <c r="AW1332" t="s">
        <v>145</v>
      </c>
      <c r="AX1332" t="s">
        <v>145</v>
      </c>
      <c r="AY1332" t="s">
        <v>145</v>
      </c>
      <c r="AZ1332" t="s">
        <v>145</v>
      </c>
      <c r="BB1332">
        <v>0</v>
      </c>
    </row>
    <row r="1333" spans="1:54" x14ac:dyDescent="0.25">
      <c r="A1333">
        <v>331758</v>
      </c>
      <c r="B1333" t="s">
        <v>213</v>
      </c>
      <c r="AA1333" t="s">
        <v>148</v>
      </c>
      <c r="AG1333" t="s">
        <v>148</v>
      </c>
      <c r="AM1333" t="s">
        <v>148</v>
      </c>
      <c r="AO1333" t="s">
        <v>147</v>
      </c>
      <c r="AP1333" t="s">
        <v>147</v>
      </c>
      <c r="AQ1333" t="s">
        <v>147</v>
      </c>
      <c r="AT1333" t="s">
        <v>147</v>
      </c>
      <c r="AU1333" t="s">
        <v>145</v>
      </c>
      <c r="AV1333" t="s">
        <v>145</v>
      </c>
      <c r="AW1333" t="s">
        <v>145</v>
      </c>
      <c r="AX1333" t="s">
        <v>145</v>
      </c>
      <c r="AY1333" t="s">
        <v>145</v>
      </c>
      <c r="AZ1333" t="s">
        <v>145</v>
      </c>
      <c r="BB1333">
        <v>0</v>
      </c>
    </row>
    <row r="1334" spans="1:54" x14ac:dyDescent="0.25">
      <c r="A1334">
        <v>331762</v>
      </c>
      <c r="B1334" t="s">
        <v>213</v>
      </c>
      <c r="AA1334" t="s">
        <v>148</v>
      </c>
      <c r="AG1334" t="s">
        <v>148</v>
      </c>
      <c r="AM1334" t="s">
        <v>148</v>
      </c>
      <c r="AP1334" t="s">
        <v>147</v>
      </c>
      <c r="AQ1334" t="s">
        <v>145</v>
      </c>
      <c r="AR1334" t="s">
        <v>147</v>
      </c>
      <c r="AU1334" t="s">
        <v>145</v>
      </c>
      <c r="AV1334" t="s">
        <v>145</v>
      </c>
      <c r="AW1334" t="s">
        <v>145</v>
      </c>
      <c r="AX1334" t="s">
        <v>145</v>
      </c>
      <c r="AY1334" t="s">
        <v>145</v>
      </c>
      <c r="AZ1334" t="s">
        <v>145</v>
      </c>
      <c r="BB1334">
        <v>0</v>
      </c>
    </row>
    <row r="1335" spans="1:54" x14ac:dyDescent="0.25">
      <c r="A1335">
        <v>331779</v>
      </c>
      <c r="B1335" t="s">
        <v>213</v>
      </c>
      <c r="AO1335" t="s">
        <v>145</v>
      </c>
      <c r="AP1335" t="s">
        <v>145</v>
      </c>
      <c r="AQ1335" t="s">
        <v>147</v>
      </c>
      <c r="AR1335" t="s">
        <v>147</v>
      </c>
      <c r="AU1335" t="s">
        <v>145</v>
      </c>
      <c r="AV1335" t="s">
        <v>145</v>
      </c>
      <c r="AW1335" t="s">
        <v>145</v>
      </c>
      <c r="AX1335" t="s">
        <v>145</v>
      </c>
      <c r="AY1335" t="s">
        <v>145</v>
      </c>
      <c r="AZ1335" t="s">
        <v>145</v>
      </c>
      <c r="BB1335">
        <v>0</v>
      </c>
    </row>
    <row r="1336" spans="1:54" x14ac:dyDescent="0.25">
      <c r="A1336">
        <v>331785</v>
      </c>
      <c r="B1336" t="s">
        <v>213</v>
      </c>
      <c r="W1336" t="s">
        <v>148</v>
      </c>
      <c r="AI1336" t="s">
        <v>148</v>
      </c>
      <c r="AP1336" t="s">
        <v>147</v>
      </c>
      <c r="AR1336" t="s">
        <v>147</v>
      </c>
      <c r="AS1336" t="s">
        <v>147</v>
      </c>
      <c r="AT1336" t="s">
        <v>147</v>
      </c>
      <c r="AU1336" t="s">
        <v>145</v>
      </c>
      <c r="AV1336" t="s">
        <v>145</v>
      </c>
      <c r="AW1336" t="s">
        <v>145</v>
      </c>
      <c r="AX1336" t="s">
        <v>145</v>
      </c>
      <c r="AY1336" t="s">
        <v>145</v>
      </c>
      <c r="AZ1336" t="s">
        <v>145</v>
      </c>
      <c r="BB1336">
        <v>0</v>
      </c>
    </row>
    <row r="1337" spans="1:54" x14ac:dyDescent="0.25">
      <c r="A1337">
        <v>331806</v>
      </c>
      <c r="B1337" t="s">
        <v>213</v>
      </c>
      <c r="AG1337" t="s">
        <v>148</v>
      </c>
      <c r="AK1337" t="s">
        <v>148</v>
      </c>
      <c r="AM1337" t="s">
        <v>148</v>
      </c>
      <c r="AP1337" t="s">
        <v>145</v>
      </c>
      <c r="AQ1337" t="s">
        <v>145</v>
      </c>
      <c r="AR1337" t="s">
        <v>147</v>
      </c>
      <c r="AU1337" t="s">
        <v>145</v>
      </c>
      <c r="AV1337" t="s">
        <v>145</v>
      </c>
      <c r="AW1337" t="s">
        <v>145</v>
      </c>
      <c r="AX1337" t="s">
        <v>145</v>
      </c>
      <c r="AY1337" t="s">
        <v>145</v>
      </c>
      <c r="AZ1337" t="s">
        <v>145</v>
      </c>
      <c r="BB1337">
        <v>0</v>
      </c>
    </row>
    <row r="1338" spans="1:54" x14ac:dyDescent="0.25">
      <c r="A1338">
        <v>331850</v>
      </c>
      <c r="B1338" t="s">
        <v>213</v>
      </c>
      <c r="AM1338" t="s">
        <v>148</v>
      </c>
      <c r="AP1338" t="s">
        <v>147</v>
      </c>
      <c r="AU1338" t="s">
        <v>145</v>
      </c>
      <c r="AV1338" t="s">
        <v>145</v>
      </c>
      <c r="AW1338" t="s">
        <v>145</v>
      </c>
      <c r="AX1338" t="s">
        <v>145</v>
      </c>
      <c r="AY1338" t="s">
        <v>145</v>
      </c>
      <c r="AZ1338" t="s">
        <v>145</v>
      </c>
      <c r="BB1338">
        <v>0</v>
      </c>
    </row>
    <row r="1339" spans="1:54" x14ac:dyDescent="0.25">
      <c r="A1339">
        <v>331870</v>
      </c>
      <c r="B1339" t="s">
        <v>213</v>
      </c>
      <c r="Z1339" t="s">
        <v>148</v>
      </c>
      <c r="AO1339" t="s">
        <v>147</v>
      </c>
      <c r="AQ1339" t="s">
        <v>145</v>
      </c>
      <c r="AU1339" t="s">
        <v>145</v>
      </c>
      <c r="AV1339" t="s">
        <v>145</v>
      </c>
      <c r="AW1339" t="s">
        <v>145</v>
      </c>
      <c r="AX1339" t="s">
        <v>145</v>
      </c>
      <c r="AY1339" t="s">
        <v>145</v>
      </c>
      <c r="AZ1339" t="s">
        <v>145</v>
      </c>
      <c r="BB1339">
        <v>0</v>
      </c>
    </row>
    <row r="1340" spans="1:54" x14ac:dyDescent="0.25">
      <c r="A1340">
        <v>331909</v>
      </c>
      <c r="B1340" t="s">
        <v>213</v>
      </c>
      <c r="AM1340" t="s">
        <v>148</v>
      </c>
      <c r="AP1340" t="s">
        <v>147</v>
      </c>
      <c r="AQ1340" t="s">
        <v>147</v>
      </c>
      <c r="AU1340" t="s">
        <v>145</v>
      </c>
      <c r="AV1340" t="s">
        <v>145</v>
      </c>
      <c r="AW1340" t="s">
        <v>145</v>
      </c>
      <c r="AX1340" t="s">
        <v>145</v>
      </c>
      <c r="AY1340" t="s">
        <v>145</v>
      </c>
      <c r="AZ1340" t="s">
        <v>145</v>
      </c>
      <c r="BB1340">
        <v>0</v>
      </c>
    </row>
    <row r="1341" spans="1:54" x14ac:dyDescent="0.25">
      <c r="A1341">
        <v>331942</v>
      </c>
      <c r="B1341" t="s">
        <v>213</v>
      </c>
      <c r="AK1341" t="s">
        <v>148</v>
      </c>
      <c r="AM1341" t="s">
        <v>147</v>
      </c>
      <c r="AO1341" t="s">
        <v>147</v>
      </c>
      <c r="AP1341" t="s">
        <v>147</v>
      </c>
      <c r="AQ1341" t="s">
        <v>145</v>
      </c>
      <c r="AR1341" t="s">
        <v>147</v>
      </c>
      <c r="AT1341" t="s">
        <v>147</v>
      </c>
      <c r="AU1341" t="s">
        <v>145</v>
      </c>
      <c r="AV1341" t="s">
        <v>145</v>
      </c>
      <c r="AW1341" t="s">
        <v>145</v>
      </c>
      <c r="AX1341" t="s">
        <v>145</v>
      </c>
      <c r="AY1341" t="s">
        <v>145</v>
      </c>
      <c r="AZ1341" t="s">
        <v>145</v>
      </c>
      <c r="BB1341">
        <v>0</v>
      </c>
    </row>
    <row r="1342" spans="1:54" x14ac:dyDescent="0.25">
      <c r="A1342">
        <v>331955</v>
      </c>
      <c r="B1342" t="s">
        <v>213</v>
      </c>
      <c r="AG1342" t="s">
        <v>145</v>
      </c>
      <c r="AJ1342" t="s">
        <v>148</v>
      </c>
      <c r="AL1342" t="s">
        <v>147</v>
      </c>
      <c r="AO1342" t="s">
        <v>145</v>
      </c>
      <c r="AP1342" t="s">
        <v>145</v>
      </c>
      <c r="AQ1342" t="s">
        <v>145</v>
      </c>
      <c r="AR1342" t="s">
        <v>147</v>
      </c>
      <c r="AU1342" t="s">
        <v>145</v>
      </c>
      <c r="AV1342" t="s">
        <v>145</v>
      </c>
      <c r="AW1342" t="s">
        <v>145</v>
      </c>
      <c r="AX1342" t="s">
        <v>145</v>
      </c>
      <c r="AY1342" t="s">
        <v>145</v>
      </c>
      <c r="AZ1342" t="s">
        <v>145</v>
      </c>
      <c r="BB1342">
        <v>0</v>
      </c>
    </row>
    <row r="1343" spans="1:54" x14ac:dyDescent="0.25">
      <c r="A1343">
        <v>331969</v>
      </c>
      <c r="B1343" t="s">
        <v>213</v>
      </c>
      <c r="AE1343" t="s">
        <v>148</v>
      </c>
      <c r="AL1343" t="s">
        <v>148</v>
      </c>
      <c r="AO1343" t="s">
        <v>147</v>
      </c>
      <c r="AP1343" t="s">
        <v>147</v>
      </c>
      <c r="AQ1343" t="s">
        <v>147</v>
      </c>
      <c r="AU1343" t="s">
        <v>145</v>
      </c>
      <c r="AV1343" t="s">
        <v>145</v>
      </c>
      <c r="AW1343" t="s">
        <v>145</v>
      </c>
      <c r="AX1343" t="s">
        <v>145</v>
      </c>
      <c r="AY1343" t="s">
        <v>145</v>
      </c>
      <c r="AZ1343" t="s">
        <v>145</v>
      </c>
      <c r="BB1343">
        <v>0</v>
      </c>
    </row>
    <row r="1344" spans="1:54" x14ac:dyDescent="0.25">
      <c r="A1344">
        <v>332031</v>
      </c>
      <c r="B1344" t="s">
        <v>213</v>
      </c>
      <c r="AP1344" t="s">
        <v>147</v>
      </c>
      <c r="AQ1344" t="s">
        <v>147</v>
      </c>
      <c r="AU1344" t="s">
        <v>145</v>
      </c>
      <c r="AV1344" t="s">
        <v>145</v>
      </c>
      <c r="AW1344" t="s">
        <v>145</v>
      </c>
      <c r="AX1344" t="s">
        <v>145</v>
      </c>
      <c r="AY1344" t="s">
        <v>145</v>
      </c>
      <c r="AZ1344" t="s">
        <v>145</v>
      </c>
      <c r="BB1344">
        <v>0</v>
      </c>
    </row>
    <row r="1345" spans="1:54" x14ac:dyDescent="0.25">
      <c r="A1345">
        <v>332061</v>
      </c>
      <c r="B1345" t="s">
        <v>213</v>
      </c>
      <c r="AJ1345" t="s">
        <v>147</v>
      </c>
      <c r="AP1345" t="s">
        <v>147</v>
      </c>
      <c r="AU1345" t="s">
        <v>145</v>
      </c>
      <c r="AV1345" t="s">
        <v>145</v>
      </c>
      <c r="AW1345" t="s">
        <v>145</v>
      </c>
      <c r="AX1345" t="s">
        <v>145</v>
      </c>
      <c r="AY1345" t="s">
        <v>145</v>
      </c>
      <c r="AZ1345" t="s">
        <v>145</v>
      </c>
      <c r="BB1345">
        <v>0</v>
      </c>
    </row>
    <row r="1346" spans="1:54" x14ac:dyDescent="0.25">
      <c r="A1346">
        <v>332107</v>
      </c>
      <c r="B1346" t="s">
        <v>213</v>
      </c>
      <c r="I1346" t="s">
        <v>147</v>
      </c>
      <c r="AE1346" t="s">
        <v>148</v>
      </c>
      <c r="AG1346" t="s">
        <v>148</v>
      </c>
      <c r="AJ1346" t="s">
        <v>148</v>
      </c>
      <c r="AL1346" t="s">
        <v>148</v>
      </c>
      <c r="AP1346" t="s">
        <v>147</v>
      </c>
      <c r="AQ1346" t="s">
        <v>147</v>
      </c>
      <c r="AR1346" t="s">
        <v>147</v>
      </c>
      <c r="AT1346" t="s">
        <v>147</v>
      </c>
      <c r="AU1346" t="s">
        <v>145</v>
      </c>
      <c r="AV1346" t="s">
        <v>145</v>
      </c>
      <c r="AW1346" t="s">
        <v>145</v>
      </c>
      <c r="AX1346" t="s">
        <v>145</v>
      </c>
      <c r="AY1346" t="s">
        <v>145</v>
      </c>
      <c r="AZ1346" t="s">
        <v>145</v>
      </c>
      <c r="BB1346">
        <v>0</v>
      </c>
    </row>
    <row r="1347" spans="1:54" x14ac:dyDescent="0.25">
      <c r="A1347">
        <v>332110</v>
      </c>
      <c r="B1347" t="s">
        <v>213</v>
      </c>
      <c r="Z1347" t="s">
        <v>148</v>
      </c>
      <c r="AF1347" t="s">
        <v>148</v>
      </c>
      <c r="AG1347" t="s">
        <v>148</v>
      </c>
      <c r="AJ1347" t="s">
        <v>148</v>
      </c>
      <c r="AP1347" t="s">
        <v>148</v>
      </c>
      <c r="AQ1347" t="s">
        <v>148</v>
      </c>
      <c r="AR1347" t="s">
        <v>148</v>
      </c>
      <c r="AU1347" t="s">
        <v>145</v>
      </c>
      <c r="AV1347" t="s">
        <v>145</v>
      </c>
      <c r="AW1347" t="s">
        <v>145</v>
      </c>
      <c r="AX1347" t="s">
        <v>145</v>
      </c>
      <c r="AY1347" t="s">
        <v>145</v>
      </c>
      <c r="AZ1347" t="s">
        <v>145</v>
      </c>
      <c r="BB1347">
        <v>0</v>
      </c>
    </row>
    <row r="1348" spans="1:54" x14ac:dyDescent="0.25">
      <c r="A1348">
        <v>332142</v>
      </c>
      <c r="B1348" t="s">
        <v>213</v>
      </c>
      <c r="AG1348" t="s">
        <v>147</v>
      </c>
      <c r="AP1348" t="s">
        <v>145</v>
      </c>
      <c r="AQ1348" t="s">
        <v>145</v>
      </c>
      <c r="AR1348" t="s">
        <v>145</v>
      </c>
      <c r="AU1348" t="s">
        <v>145</v>
      </c>
      <c r="AV1348" t="s">
        <v>145</v>
      </c>
      <c r="AW1348" t="s">
        <v>145</v>
      </c>
      <c r="AX1348" t="s">
        <v>145</v>
      </c>
      <c r="AY1348" t="s">
        <v>145</v>
      </c>
      <c r="AZ1348" t="s">
        <v>145</v>
      </c>
      <c r="BB1348">
        <v>0</v>
      </c>
    </row>
    <row r="1349" spans="1:54" x14ac:dyDescent="0.25">
      <c r="A1349">
        <v>332173</v>
      </c>
      <c r="B1349" t="s">
        <v>213</v>
      </c>
      <c r="AE1349" t="s">
        <v>148</v>
      </c>
      <c r="AG1349" t="s">
        <v>148</v>
      </c>
      <c r="AI1349" t="s">
        <v>148</v>
      </c>
      <c r="AO1349" t="s">
        <v>145</v>
      </c>
      <c r="AP1349" t="s">
        <v>145</v>
      </c>
      <c r="AQ1349" t="s">
        <v>145</v>
      </c>
      <c r="AR1349" t="s">
        <v>147</v>
      </c>
      <c r="AS1349" t="s">
        <v>145</v>
      </c>
      <c r="AU1349" t="s">
        <v>145</v>
      </c>
      <c r="AV1349" t="s">
        <v>145</v>
      </c>
      <c r="AW1349" t="s">
        <v>145</v>
      </c>
      <c r="AX1349" t="s">
        <v>145</v>
      </c>
      <c r="AY1349" t="s">
        <v>145</v>
      </c>
      <c r="AZ1349" t="s">
        <v>145</v>
      </c>
      <c r="BB1349">
        <v>0</v>
      </c>
    </row>
    <row r="1350" spans="1:54" x14ac:dyDescent="0.25">
      <c r="A1350">
        <v>332209</v>
      </c>
      <c r="B1350" t="s">
        <v>213</v>
      </c>
      <c r="Z1350" t="s">
        <v>148</v>
      </c>
      <c r="AG1350" t="s">
        <v>148</v>
      </c>
      <c r="AI1350" t="s">
        <v>148</v>
      </c>
      <c r="AO1350" t="s">
        <v>147</v>
      </c>
      <c r="AP1350" t="s">
        <v>145</v>
      </c>
      <c r="AQ1350" t="s">
        <v>145</v>
      </c>
      <c r="AR1350" t="s">
        <v>145</v>
      </c>
      <c r="AT1350" t="s">
        <v>147</v>
      </c>
      <c r="AU1350" t="s">
        <v>145</v>
      </c>
      <c r="AV1350" t="s">
        <v>145</v>
      </c>
      <c r="AW1350" t="s">
        <v>145</v>
      </c>
      <c r="AX1350" t="s">
        <v>145</v>
      </c>
      <c r="AY1350" t="s">
        <v>145</v>
      </c>
      <c r="AZ1350" t="s">
        <v>145</v>
      </c>
      <c r="BB1350">
        <v>0</v>
      </c>
    </row>
    <row r="1351" spans="1:54" x14ac:dyDescent="0.25">
      <c r="A1351">
        <v>332229</v>
      </c>
      <c r="B1351" t="s">
        <v>213</v>
      </c>
      <c r="N1351" t="s">
        <v>148</v>
      </c>
      <c r="AA1351" t="s">
        <v>148</v>
      </c>
      <c r="AM1351" t="s">
        <v>145</v>
      </c>
      <c r="AO1351" t="s">
        <v>147</v>
      </c>
      <c r="AP1351" t="s">
        <v>147</v>
      </c>
      <c r="AQ1351" t="s">
        <v>145</v>
      </c>
      <c r="AU1351" t="s">
        <v>145</v>
      </c>
      <c r="AV1351" t="s">
        <v>145</v>
      </c>
      <c r="AW1351" t="s">
        <v>145</v>
      </c>
      <c r="AX1351" t="s">
        <v>145</v>
      </c>
      <c r="AY1351" t="s">
        <v>145</v>
      </c>
      <c r="AZ1351" t="s">
        <v>145</v>
      </c>
      <c r="BB1351">
        <v>0</v>
      </c>
    </row>
    <row r="1352" spans="1:54" x14ac:dyDescent="0.25">
      <c r="A1352">
        <v>332260</v>
      </c>
      <c r="B1352" t="s">
        <v>213</v>
      </c>
      <c r="W1352" t="s">
        <v>148</v>
      </c>
      <c r="AA1352" t="s">
        <v>148</v>
      </c>
      <c r="AC1352" t="s">
        <v>148</v>
      </c>
      <c r="AO1352" t="s">
        <v>147</v>
      </c>
      <c r="AP1352" t="s">
        <v>147</v>
      </c>
      <c r="AT1352" t="s">
        <v>147</v>
      </c>
      <c r="AU1352" t="s">
        <v>145</v>
      </c>
      <c r="AV1352" t="s">
        <v>145</v>
      </c>
      <c r="AW1352" t="s">
        <v>145</v>
      </c>
      <c r="AX1352" t="s">
        <v>145</v>
      </c>
      <c r="AY1352" t="s">
        <v>145</v>
      </c>
      <c r="AZ1352" t="s">
        <v>145</v>
      </c>
      <c r="BB1352">
        <v>0</v>
      </c>
    </row>
    <row r="1353" spans="1:54" x14ac:dyDescent="0.25">
      <c r="A1353">
        <v>332274</v>
      </c>
      <c r="B1353" t="s">
        <v>213</v>
      </c>
      <c r="AG1353" t="s">
        <v>148</v>
      </c>
      <c r="AP1353" t="s">
        <v>145</v>
      </c>
      <c r="AQ1353" t="s">
        <v>145</v>
      </c>
      <c r="AS1353" t="s">
        <v>147</v>
      </c>
      <c r="AU1353" t="s">
        <v>145</v>
      </c>
      <c r="AV1353" t="s">
        <v>145</v>
      </c>
      <c r="AW1353" t="s">
        <v>145</v>
      </c>
      <c r="AX1353" t="s">
        <v>145</v>
      </c>
      <c r="AY1353" t="s">
        <v>145</v>
      </c>
      <c r="AZ1353" t="s">
        <v>145</v>
      </c>
      <c r="BB1353">
        <v>0</v>
      </c>
    </row>
    <row r="1354" spans="1:54" x14ac:dyDescent="0.25">
      <c r="A1354">
        <v>332336</v>
      </c>
      <c r="B1354" t="s">
        <v>213</v>
      </c>
      <c r="H1354" t="s">
        <v>148</v>
      </c>
      <c r="AI1354" t="s">
        <v>148</v>
      </c>
      <c r="AL1354" t="s">
        <v>148</v>
      </c>
      <c r="AO1354" t="s">
        <v>147</v>
      </c>
      <c r="AP1354" t="s">
        <v>147</v>
      </c>
      <c r="AR1354" t="s">
        <v>147</v>
      </c>
      <c r="AT1354" t="s">
        <v>147</v>
      </c>
      <c r="AU1354" t="s">
        <v>145</v>
      </c>
      <c r="AV1354" t="s">
        <v>145</v>
      </c>
      <c r="AW1354" t="s">
        <v>145</v>
      </c>
      <c r="AX1354" t="s">
        <v>145</v>
      </c>
      <c r="AY1354" t="s">
        <v>145</v>
      </c>
      <c r="AZ1354" t="s">
        <v>145</v>
      </c>
      <c r="BB1354">
        <v>0</v>
      </c>
    </row>
    <row r="1355" spans="1:54" x14ac:dyDescent="0.25">
      <c r="A1355">
        <v>332395</v>
      </c>
      <c r="B1355" t="s">
        <v>213</v>
      </c>
      <c r="AP1355" t="s">
        <v>147</v>
      </c>
      <c r="AU1355" t="s">
        <v>145</v>
      </c>
      <c r="AV1355" t="s">
        <v>145</v>
      </c>
      <c r="AW1355" t="s">
        <v>145</v>
      </c>
      <c r="AX1355" t="s">
        <v>145</v>
      </c>
      <c r="AY1355" t="s">
        <v>145</v>
      </c>
      <c r="AZ1355" t="s">
        <v>145</v>
      </c>
      <c r="BB1355">
        <v>0</v>
      </c>
    </row>
    <row r="1356" spans="1:54" x14ac:dyDescent="0.25">
      <c r="A1356">
        <v>332443</v>
      </c>
      <c r="B1356" t="s">
        <v>213</v>
      </c>
      <c r="AL1356" t="s">
        <v>148</v>
      </c>
      <c r="AO1356" t="s">
        <v>147</v>
      </c>
      <c r="AP1356" t="s">
        <v>147</v>
      </c>
      <c r="AR1356" t="s">
        <v>147</v>
      </c>
      <c r="AU1356" t="s">
        <v>145</v>
      </c>
      <c r="AV1356" t="s">
        <v>145</v>
      </c>
      <c r="AW1356" t="s">
        <v>145</v>
      </c>
      <c r="AX1356" t="s">
        <v>145</v>
      </c>
      <c r="AY1356" t="s">
        <v>145</v>
      </c>
      <c r="AZ1356" t="s">
        <v>145</v>
      </c>
      <c r="BB1356">
        <v>0</v>
      </c>
    </row>
    <row r="1357" spans="1:54" x14ac:dyDescent="0.25">
      <c r="A1357">
        <v>332478</v>
      </c>
      <c r="B1357" t="s">
        <v>213</v>
      </c>
      <c r="N1357" t="s">
        <v>145</v>
      </c>
      <c r="V1357" t="s">
        <v>148</v>
      </c>
      <c r="AA1357" t="s">
        <v>145</v>
      </c>
      <c r="AG1357" t="s">
        <v>145</v>
      </c>
      <c r="AM1357" t="s">
        <v>145</v>
      </c>
      <c r="AQ1357" t="s">
        <v>145</v>
      </c>
      <c r="AU1357" t="s">
        <v>145</v>
      </c>
      <c r="AV1357" t="s">
        <v>145</v>
      </c>
      <c r="AW1357" t="s">
        <v>145</v>
      </c>
      <c r="AX1357" t="s">
        <v>145</v>
      </c>
      <c r="AY1357" t="s">
        <v>145</v>
      </c>
      <c r="AZ1357" t="s">
        <v>145</v>
      </c>
      <c r="BB1357">
        <v>0</v>
      </c>
    </row>
    <row r="1358" spans="1:54" x14ac:dyDescent="0.25">
      <c r="A1358">
        <v>332535</v>
      </c>
      <c r="B1358" t="s">
        <v>213</v>
      </c>
      <c r="AC1358" t="s">
        <v>148</v>
      </c>
      <c r="AO1358" t="s">
        <v>147</v>
      </c>
      <c r="AP1358" t="s">
        <v>147</v>
      </c>
      <c r="AU1358" t="s">
        <v>145</v>
      </c>
      <c r="AV1358" t="s">
        <v>145</v>
      </c>
      <c r="AW1358" t="s">
        <v>145</v>
      </c>
      <c r="AX1358" t="s">
        <v>145</v>
      </c>
      <c r="AY1358" t="s">
        <v>145</v>
      </c>
      <c r="AZ1358" t="s">
        <v>145</v>
      </c>
      <c r="BB1358">
        <v>0</v>
      </c>
    </row>
    <row r="1359" spans="1:54" x14ac:dyDescent="0.25">
      <c r="A1359">
        <v>332557</v>
      </c>
      <c r="B1359" t="s">
        <v>213</v>
      </c>
      <c r="AG1359" t="s">
        <v>148</v>
      </c>
      <c r="AM1359" t="s">
        <v>148</v>
      </c>
      <c r="AP1359" t="s">
        <v>147</v>
      </c>
      <c r="AQ1359" t="s">
        <v>147</v>
      </c>
      <c r="AR1359" t="s">
        <v>147</v>
      </c>
      <c r="AT1359" t="s">
        <v>147</v>
      </c>
      <c r="AU1359" t="s">
        <v>145</v>
      </c>
      <c r="AV1359" t="s">
        <v>145</v>
      </c>
      <c r="AW1359" t="s">
        <v>145</v>
      </c>
      <c r="AX1359" t="s">
        <v>145</v>
      </c>
      <c r="AY1359" t="s">
        <v>145</v>
      </c>
      <c r="AZ1359" t="s">
        <v>145</v>
      </c>
      <c r="BB1359">
        <v>0</v>
      </c>
    </row>
    <row r="1360" spans="1:54" x14ac:dyDescent="0.25">
      <c r="A1360">
        <v>332595</v>
      </c>
      <c r="B1360" t="s">
        <v>213</v>
      </c>
      <c r="AE1360" t="s">
        <v>148</v>
      </c>
      <c r="AI1360" t="s">
        <v>148</v>
      </c>
      <c r="AK1360" t="s">
        <v>148</v>
      </c>
      <c r="AL1360" t="s">
        <v>148</v>
      </c>
      <c r="AO1360" t="s">
        <v>145</v>
      </c>
      <c r="AP1360" t="s">
        <v>145</v>
      </c>
      <c r="AQ1360" t="s">
        <v>145</v>
      </c>
      <c r="AR1360" t="s">
        <v>147</v>
      </c>
      <c r="AT1360" t="s">
        <v>145</v>
      </c>
      <c r="AU1360" t="s">
        <v>145</v>
      </c>
      <c r="AV1360" t="s">
        <v>145</v>
      </c>
      <c r="AW1360" t="s">
        <v>145</v>
      </c>
      <c r="AX1360" t="s">
        <v>145</v>
      </c>
      <c r="AY1360" t="s">
        <v>145</v>
      </c>
      <c r="AZ1360" t="s">
        <v>145</v>
      </c>
      <c r="BB1360">
        <v>0</v>
      </c>
    </row>
    <row r="1361" spans="1:54" x14ac:dyDescent="0.25">
      <c r="A1361">
        <v>332598</v>
      </c>
      <c r="B1361" t="s">
        <v>213</v>
      </c>
      <c r="AI1361" t="s">
        <v>148</v>
      </c>
      <c r="AQ1361" t="s">
        <v>147</v>
      </c>
      <c r="AU1361" t="s">
        <v>145</v>
      </c>
      <c r="AV1361" t="s">
        <v>145</v>
      </c>
      <c r="AW1361" t="s">
        <v>145</v>
      </c>
      <c r="AX1361" t="s">
        <v>145</v>
      </c>
      <c r="AY1361" t="s">
        <v>145</v>
      </c>
      <c r="AZ1361" t="s">
        <v>145</v>
      </c>
      <c r="BB1361">
        <v>0</v>
      </c>
    </row>
    <row r="1362" spans="1:54" x14ac:dyDescent="0.25">
      <c r="A1362">
        <v>332636</v>
      </c>
      <c r="B1362" t="s">
        <v>213</v>
      </c>
      <c r="AP1362" t="s">
        <v>147</v>
      </c>
      <c r="AU1362" t="s">
        <v>145</v>
      </c>
      <c r="AV1362" t="s">
        <v>145</v>
      </c>
      <c r="AW1362" t="s">
        <v>145</v>
      </c>
      <c r="AX1362" t="s">
        <v>145</v>
      </c>
      <c r="AY1362" t="s">
        <v>145</v>
      </c>
      <c r="AZ1362" t="s">
        <v>145</v>
      </c>
      <c r="BB1362">
        <v>0</v>
      </c>
    </row>
    <row r="1363" spans="1:54" x14ac:dyDescent="0.25">
      <c r="A1363">
        <v>332697</v>
      </c>
      <c r="B1363" t="s">
        <v>213</v>
      </c>
      <c r="AG1363" t="s">
        <v>145</v>
      </c>
      <c r="AJ1363" t="s">
        <v>148</v>
      </c>
      <c r="AL1363" t="s">
        <v>148</v>
      </c>
      <c r="AO1363" t="s">
        <v>147</v>
      </c>
      <c r="AP1363" t="s">
        <v>145</v>
      </c>
      <c r="AQ1363" t="s">
        <v>145</v>
      </c>
      <c r="AR1363" t="s">
        <v>145</v>
      </c>
      <c r="AU1363" t="s">
        <v>145</v>
      </c>
      <c r="AV1363" t="s">
        <v>145</v>
      </c>
      <c r="AW1363" t="s">
        <v>145</v>
      </c>
      <c r="AX1363" t="s">
        <v>145</v>
      </c>
      <c r="AY1363" t="s">
        <v>145</v>
      </c>
      <c r="AZ1363" t="s">
        <v>145</v>
      </c>
      <c r="BB1363">
        <v>0</v>
      </c>
    </row>
    <row r="1364" spans="1:54" x14ac:dyDescent="0.25">
      <c r="A1364">
        <v>332723</v>
      </c>
      <c r="B1364" t="s">
        <v>213</v>
      </c>
      <c r="W1364" t="s">
        <v>148</v>
      </c>
      <c r="AI1364" t="s">
        <v>148</v>
      </c>
      <c r="AJ1364" t="s">
        <v>148</v>
      </c>
      <c r="AK1364" t="s">
        <v>148</v>
      </c>
      <c r="AM1364" t="s">
        <v>148</v>
      </c>
      <c r="AO1364" t="s">
        <v>147</v>
      </c>
      <c r="AP1364" t="s">
        <v>147</v>
      </c>
      <c r="AQ1364" t="s">
        <v>147</v>
      </c>
      <c r="AR1364" t="s">
        <v>147</v>
      </c>
      <c r="AT1364" t="s">
        <v>147</v>
      </c>
      <c r="AU1364" t="s">
        <v>145</v>
      </c>
      <c r="AV1364" t="s">
        <v>145</v>
      </c>
      <c r="AW1364" t="s">
        <v>145</v>
      </c>
      <c r="AX1364" t="s">
        <v>145</v>
      </c>
      <c r="AY1364" t="s">
        <v>145</v>
      </c>
      <c r="AZ1364" t="s">
        <v>145</v>
      </c>
      <c r="BB1364">
        <v>0</v>
      </c>
    </row>
    <row r="1365" spans="1:54" x14ac:dyDescent="0.25">
      <c r="A1365">
        <v>332756</v>
      </c>
      <c r="B1365" t="s">
        <v>213</v>
      </c>
      <c r="AG1365" t="s">
        <v>147</v>
      </c>
      <c r="AK1365" t="s">
        <v>148</v>
      </c>
      <c r="AL1365" t="s">
        <v>147</v>
      </c>
      <c r="AM1365" t="s">
        <v>148</v>
      </c>
      <c r="AP1365" t="s">
        <v>145</v>
      </c>
      <c r="AQ1365" t="s">
        <v>145</v>
      </c>
      <c r="AR1365" t="s">
        <v>145</v>
      </c>
      <c r="AS1365" t="s">
        <v>145</v>
      </c>
      <c r="AT1365" t="s">
        <v>145</v>
      </c>
      <c r="AU1365" t="s">
        <v>145</v>
      </c>
      <c r="AV1365" t="s">
        <v>145</v>
      </c>
      <c r="AW1365" t="s">
        <v>145</v>
      </c>
      <c r="AX1365" t="s">
        <v>145</v>
      </c>
      <c r="AY1365" t="s">
        <v>145</v>
      </c>
      <c r="AZ1365" t="s">
        <v>145</v>
      </c>
      <c r="BB1365">
        <v>0</v>
      </c>
    </row>
    <row r="1366" spans="1:54" x14ac:dyDescent="0.25">
      <c r="A1366">
        <v>332825</v>
      </c>
      <c r="B1366" t="s">
        <v>213</v>
      </c>
      <c r="AG1366" t="s">
        <v>148</v>
      </c>
      <c r="AI1366" t="s">
        <v>148</v>
      </c>
      <c r="AJ1366" t="s">
        <v>148</v>
      </c>
      <c r="AK1366" t="s">
        <v>148</v>
      </c>
      <c r="AL1366" t="s">
        <v>148</v>
      </c>
      <c r="AO1366" t="s">
        <v>145</v>
      </c>
      <c r="AP1366" t="s">
        <v>145</v>
      </c>
      <c r="AQ1366" t="s">
        <v>145</v>
      </c>
      <c r="AR1366" t="s">
        <v>145</v>
      </c>
      <c r="AS1366" t="s">
        <v>145</v>
      </c>
      <c r="AT1366" t="s">
        <v>145</v>
      </c>
      <c r="AU1366" t="s">
        <v>145</v>
      </c>
      <c r="AV1366" t="s">
        <v>145</v>
      </c>
      <c r="AW1366" t="s">
        <v>145</v>
      </c>
      <c r="AX1366" t="s">
        <v>145</v>
      </c>
      <c r="AY1366" t="s">
        <v>145</v>
      </c>
      <c r="AZ1366" t="s">
        <v>145</v>
      </c>
      <c r="BB1366">
        <v>0</v>
      </c>
    </row>
    <row r="1367" spans="1:54" x14ac:dyDescent="0.25">
      <c r="A1367">
        <v>332892</v>
      </c>
      <c r="B1367" t="s">
        <v>213</v>
      </c>
      <c r="AE1367" t="s">
        <v>148</v>
      </c>
      <c r="AG1367" t="s">
        <v>148</v>
      </c>
      <c r="AJ1367" t="s">
        <v>148</v>
      </c>
      <c r="AK1367" t="s">
        <v>148</v>
      </c>
      <c r="AO1367" t="s">
        <v>145</v>
      </c>
      <c r="AP1367" t="s">
        <v>147</v>
      </c>
      <c r="AQ1367" t="s">
        <v>147</v>
      </c>
      <c r="AR1367" t="s">
        <v>147</v>
      </c>
      <c r="AT1367" t="s">
        <v>147</v>
      </c>
      <c r="AU1367" t="s">
        <v>145</v>
      </c>
      <c r="AV1367" t="s">
        <v>145</v>
      </c>
      <c r="AW1367" t="s">
        <v>145</v>
      </c>
      <c r="AX1367" t="s">
        <v>145</v>
      </c>
      <c r="AY1367" t="s">
        <v>145</v>
      </c>
      <c r="AZ1367" t="s">
        <v>145</v>
      </c>
      <c r="BB1367">
        <v>0</v>
      </c>
    </row>
    <row r="1368" spans="1:54" x14ac:dyDescent="0.25">
      <c r="A1368">
        <v>332924</v>
      </c>
      <c r="B1368" t="s">
        <v>213</v>
      </c>
      <c r="AJ1368" t="s">
        <v>148</v>
      </c>
      <c r="AM1368" t="s">
        <v>148</v>
      </c>
      <c r="AO1368" t="s">
        <v>147</v>
      </c>
      <c r="AP1368" t="s">
        <v>147</v>
      </c>
      <c r="AQ1368" t="s">
        <v>145</v>
      </c>
      <c r="AR1368" t="s">
        <v>147</v>
      </c>
      <c r="AT1368" t="s">
        <v>147</v>
      </c>
      <c r="AU1368" t="s">
        <v>145</v>
      </c>
      <c r="AV1368" t="s">
        <v>145</v>
      </c>
      <c r="AW1368" t="s">
        <v>145</v>
      </c>
      <c r="AX1368" t="s">
        <v>145</v>
      </c>
      <c r="AY1368" t="s">
        <v>145</v>
      </c>
      <c r="AZ1368" t="s">
        <v>145</v>
      </c>
      <c r="BB1368">
        <v>0</v>
      </c>
    </row>
    <row r="1369" spans="1:54" x14ac:dyDescent="0.25">
      <c r="A1369">
        <v>332953</v>
      </c>
      <c r="B1369" t="s">
        <v>213</v>
      </c>
      <c r="AG1369" t="s">
        <v>148</v>
      </c>
      <c r="AL1369" t="s">
        <v>147</v>
      </c>
      <c r="AP1369" t="s">
        <v>147</v>
      </c>
      <c r="AQ1369" t="s">
        <v>145</v>
      </c>
      <c r="AR1369" t="s">
        <v>145</v>
      </c>
      <c r="AU1369" t="s">
        <v>145</v>
      </c>
      <c r="AV1369" t="s">
        <v>145</v>
      </c>
      <c r="AW1369" t="s">
        <v>145</v>
      </c>
      <c r="AX1369" t="s">
        <v>145</v>
      </c>
      <c r="AY1369" t="s">
        <v>145</v>
      </c>
      <c r="AZ1369" t="s">
        <v>145</v>
      </c>
      <c r="BB1369">
        <v>0</v>
      </c>
    </row>
    <row r="1370" spans="1:54" x14ac:dyDescent="0.25">
      <c r="A1370">
        <v>332972</v>
      </c>
      <c r="B1370" t="s">
        <v>213</v>
      </c>
      <c r="W1370" t="s">
        <v>147</v>
      </c>
      <c r="AJ1370" t="s">
        <v>148</v>
      </c>
      <c r="AO1370" t="s">
        <v>145</v>
      </c>
      <c r="AP1370" t="s">
        <v>145</v>
      </c>
      <c r="AQ1370" t="s">
        <v>145</v>
      </c>
      <c r="AR1370" t="s">
        <v>147</v>
      </c>
      <c r="AS1370" t="s">
        <v>145</v>
      </c>
      <c r="AT1370" t="s">
        <v>147</v>
      </c>
      <c r="AU1370" t="s">
        <v>145</v>
      </c>
      <c r="AV1370" t="s">
        <v>145</v>
      </c>
      <c r="AW1370" t="s">
        <v>145</v>
      </c>
      <c r="AX1370" t="s">
        <v>145</v>
      </c>
      <c r="AY1370" t="s">
        <v>145</v>
      </c>
      <c r="AZ1370" t="s">
        <v>145</v>
      </c>
      <c r="BB1370">
        <v>0</v>
      </c>
    </row>
    <row r="1371" spans="1:54" x14ac:dyDescent="0.25">
      <c r="A1371">
        <v>333013</v>
      </c>
      <c r="B1371" t="s">
        <v>213</v>
      </c>
      <c r="AC1371" t="s">
        <v>148</v>
      </c>
      <c r="AE1371" t="s">
        <v>148</v>
      </c>
      <c r="AG1371" t="s">
        <v>147</v>
      </c>
      <c r="AI1371" t="s">
        <v>148</v>
      </c>
      <c r="AL1371" t="s">
        <v>147</v>
      </c>
      <c r="AM1371" t="s">
        <v>148</v>
      </c>
      <c r="AO1371" t="s">
        <v>145</v>
      </c>
      <c r="AP1371" t="s">
        <v>145</v>
      </c>
      <c r="AQ1371" t="s">
        <v>145</v>
      </c>
      <c r="AR1371" t="s">
        <v>145</v>
      </c>
      <c r="AS1371" t="s">
        <v>145</v>
      </c>
      <c r="AT1371" t="s">
        <v>145</v>
      </c>
      <c r="AU1371" t="s">
        <v>145</v>
      </c>
      <c r="AV1371" t="s">
        <v>145</v>
      </c>
      <c r="AW1371" t="s">
        <v>145</v>
      </c>
      <c r="AX1371" t="s">
        <v>145</v>
      </c>
      <c r="AY1371" t="s">
        <v>145</v>
      </c>
      <c r="AZ1371" t="s">
        <v>145</v>
      </c>
      <c r="BB1371">
        <v>0</v>
      </c>
    </row>
    <row r="1372" spans="1:54" x14ac:dyDescent="0.25">
      <c r="A1372">
        <v>333014</v>
      </c>
      <c r="B1372" t="s">
        <v>213</v>
      </c>
      <c r="AG1372" t="s">
        <v>147</v>
      </c>
      <c r="AP1372" t="s">
        <v>145</v>
      </c>
      <c r="AR1372" t="s">
        <v>145</v>
      </c>
      <c r="AU1372" t="s">
        <v>145</v>
      </c>
      <c r="AV1372" t="s">
        <v>145</v>
      </c>
      <c r="AW1372" t="s">
        <v>145</v>
      </c>
      <c r="AX1372" t="s">
        <v>145</v>
      </c>
      <c r="AY1372" t="s">
        <v>145</v>
      </c>
      <c r="AZ1372" t="s">
        <v>145</v>
      </c>
      <c r="BB1372">
        <v>0</v>
      </c>
    </row>
    <row r="1373" spans="1:54" x14ac:dyDescent="0.25">
      <c r="A1373">
        <v>333074</v>
      </c>
      <c r="B1373" t="s">
        <v>213</v>
      </c>
      <c r="AC1373" t="s">
        <v>148</v>
      </c>
      <c r="AG1373" t="s">
        <v>147</v>
      </c>
      <c r="AI1373" t="s">
        <v>148</v>
      </c>
      <c r="AL1373" t="s">
        <v>148</v>
      </c>
      <c r="AO1373" t="s">
        <v>147</v>
      </c>
      <c r="AP1373" t="s">
        <v>145</v>
      </c>
      <c r="AQ1373" t="s">
        <v>145</v>
      </c>
      <c r="AR1373" t="s">
        <v>145</v>
      </c>
      <c r="AS1373" t="s">
        <v>147</v>
      </c>
      <c r="AT1373" t="s">
        <v>147</v>
      </c>
      <c r="AU1373" t="s">
        <v>145</v>
      </c>
      <c r="AV1373" t="s">
        <v>145</v>
      </c>
      <c r="AW1373" t="s">
        <v>145</v>
      </c>
      <c r="AX1373" t="s">
        <v>145</v>
      </c>
      <c r="AY1373" t="s">
        <v>145</v>
      </c>
      <c r="AZ1373" t="s">
        <v>145</v>
      </c>
      <c r="BB1373">
        <v>0</v>
      </c>
    </row>
    <row r="1374" spans="1:54" x14ac:dyDescent="0.25">
      <c r="A1374">
        <v>333080</v>
      </c>
      <c r="B1374" t="s">
        <v>213</v>
      </c>
      <c r="AH1374" t="s">
        <v>145</v>
      </c>
      <c r="AI1374" t="s">
        <v>148</v>
      </c>
      <c r="AJ1374" t="s">
        <v>147</v>
      </c>
      <c r="AO1374" t="s">
        <v>145</v>
      </c>
      <c r="AP1374" t="s">
        <v>145</v>
      </c>
      <c r="AQ1374" t="s">
        <v>145</v>
      </c>
      <c r="AR1374" t="s">
        <v>147</v>
      </c>
      <c r="AS1374" t="s">
        <v>145</v>
      </c>
      <c r="AU1374" t="s">
        <v>145</v>
      </c>
      <c r="AV1374" t="s">
        <v>145</v>
      </c>
      <c r="AW1374" t="s">
        <v>145</v>
      </c>
      <c r="AX1374" t="s">
        <v>145</v>
      </c>
      <c r="AY1374" t="s">
        <v>145</v>
      </c>
      <c r="AZ1374" t="s">
        <v>145</v>
      </c>
      <c r="BB1374">
        <v>0</v>
      </c>
    </row>
    <row r="1375" spans="1:54" x14ac:dyDescent="0.25">
      <c r="A1375">
        <v>333091</v>
      </c>
      <c r="B1375" t="s">
        <v>213</v>
      </c>
      <c r="AC1375" t="s">
        <v>148</v>
      </c>
      <c r="AJ1375" t="s">
        <v>148</v>
      </c>
      <c r="AO1375" t="s">
        <v>147</v>
      </c>
      <c r="AQ1375" t="s">
        <v>147</v>
      </c>
      <c r="AR1375" t="s">
        <v>147</v>
      </c>
      <c r="AT1375" t="s">
        <v>147</v>
      </c>
      <c r="AU1375" t="s">
        <v>145</v>
      </c>
      <c r="AV1375" t="s">
        <v>145</v>
      </c>
      <c r="AW1375" t="s">
        <v>145</v>
      </c>
      <c r="AX1375" t="s">
        <v>145</v>
      </c>
      <c r="AY1375" t="s">
        <v>145</v>
      </c>
      <c r="AZ1375" t="s">
        <v>145</v>
      </c>
      <c r="BB1375">
        <v>0</v>
      </c>
    </row>
    <row r="1376" spans="1:54" x14ac:dyDescent="0.25">
      <c r="A1376">
        <v>333096</v>
      </c>
      <c r="B1376" t="s">
        <v>213</v>
      </c>
      <c r="AP1376" t="s">
        <v>147</v>
      </c>
      <c r="AQ1376" t="s">
        <v>147</v>
      </c>
      <c r="AR1376" t="s">
        <v>147</v>
      </c>
      <c r="AT1376" t="s">
        <v>147</v>
      </c>
      <c r="AU1376" t="s">
        <v>145</v>
      </c>
      <c r="AV1376" t="s">
        <v>145</v>
      </c>
      <c r="AW1376" t="s">
        <v>145</v>
      </c>
      <c r="AX1376" t="s">
        <v>145</v>
      </c>
      <c r="AY1376" t="s">
        <v>145</v>
      </c>
      <c r="AZ1376" t="s">
        <v>145</v>
      </c>
      <c r="BB1376">
        <v>0</v>
      </c>
    </row>
    <row r="1377" spans="1:54" x14ac:dyDescent="0.25">
      <c r="A1377">
        <v>333112</v>
      </c>
      <c r="B1377" t="s">
        <v>213</v>
      </c>
      <c r="AG1377" t="s">
        <v>145</v>
      </c>
      <c r="AO1377" t="s">
        <v>145</v>
      </c>
      <c r="AP1377" t="s">
        <v>145</v>
      </c>
      <c r="AQ1377" t="s">
        <v>145</v>
      </c>
      <c r="AR1377" t="s">
        <v>145</v>
      </c>
      <c r="AS1377" t="s">
        <v>145</v>
      </c>
      <c r="AT1377" t="s">
        <v>145</v>
      </c>
      <c r="AU1377" t="s">
        <v>145</v>
      </c>
      <c r="AV1377" t="s">
        <v>145</v>
      </c>
      <c r="AW1377" t="s">
        <v>145</v>
      </c>
      <c r="AX1377" t="s">
        <v>145</v>
      </c>
      <c r="AY1377" t="s">
        <v>145</v>
      </c>
      <c r="AZ1377" t="s">
        <v>145</v>
      </c>
      <c r="BB1377">
        <v>0</v>
      </c>
    </row>
    <row r="1378" spans="1:54" x14ac:dyDescent="0.25">
      <c r="A1378">
        <v>333116</v>
      </c>
      <c r="B1378" t="s">
        <v>213</v>
      </c>
      <c r="AH1378" t="s">
        <v>145</v>
      </c>
      <c r="AO1378" t="s">
        <v>145</v>
      </c>
      <c r="AP1378" t="s">
        <v>145</v>
      </c>
      <c r="AQ1378" t="s">
        <v>145</v>
      </c>
      <c r="AR1378" t="s">
        <v>145</v>
      </c>
      <c r="AS1378" t="s">
        <v>145</v>
      </c>
      <c r="AT1378" t="s">
        <v>145</v>
      </c>
      <c r="AU1378" t="s">
        <v>145</v>
      </c>
      <c r="AV1378" t="s">
        <v>145</v>
      </c>
      <c r="AW1378" t="s">
        <v>145</v>
      </c>
      <c r="AX1378" t="s">
        <v>145</v>
      </c>
      <c r="AY1378" t="s">
        <v>145</v>
      </c>
      <c r="AZ1378" t="s">
        <v>145</v>
      </c>
      <c r="BB1378">
        <v>0</v>
      </c>
    </row>
    <row r="1379" spans="1:54" x14ac:dyDescent="0.25">
      <c r="A1379">
        <v>333117</v>
      </c>
      <c r="B1379" t="s">
        <v>213</v>
      </c>
      <c r="AC1379" t="s">
        <v>148</v>
      </c>
      <c r="AJ1379" t="s">
        <v>148</v>
      </c>
      <c r="AP1379" t="s">
        <v>145</v>
      </c>
      <c r="AQ1379" t="s">
        <v>147</v>
      </c>
      <c r="AR1379" t="s">
        <v>147</v>
      </c>
      <c r="AU1379" t="s">
        <v>145</v>
      </c>
      <c r="AV1379" t="s">
        <v>145</v>
      </c>
      <c r="AW1379" t="s">
        <v>145</v>
      </c>
      <c r="AX1379" t="s">
        <v>145</v>
      </c>
      <c r="AY1379" t="s">
        <v>145</v>
      </c>
      <c r="AZ1379" t="s">
        <v>145</v>
      </c>
      <c r="BB1379">
        <v>0</v>
      </c>
    </row>
    <row r="1380" spans="1:54" x14ac:dyDescent="0.25">
      <c r="A1380">
        <v>333133</v>
      </c>
      <c r="B1380" t="s">
        <v>213</v>
      </c>
      <c r="W1380" t="s">
        <v>148</v>
      </c>
      <c r="AK1380" t="s">
        <v>148</v>
      </c>
      <c r="AM1380" t="s">
        <v>148</v>
      </c>
      <c r="AO1380" t="s">
        <v>147</v>
      </c>
      <c r="AP1380" t="s">
        <v>147</v>
      </c>
      <c r="AQ1380" t="s">
        <v>147</v>
      </c>
      <c r="AR1380" t="s">
        <v>147</v>
      </c>
      <c r="AS1380" t="s">
        <v>147</v>
      </c>
      <c r="AT1380" t="s">
        <v>147</v>
      </c>
      <c r="AU1380" t="s">
        <v>145</v>
      </c>
      <c r="AV1380" t="s">
        <v>145</v>
      </c>
      <c r="AW1380" t="s">
        <v>145</v>
      </c>
      <c r="AX1380" t="s">
        <v>145</v>
      </c>
      <c r="AY1380" t="s">
        <v>145</v>
      </c>
      <c r="AZ1380" t="s">
        <v>145</v>
      </c>
      <c r="BB1380">
        <v>0</v>
      </c>
    </row>
    <row r="1381" spans="1:54" x14ac:dyDescent="0.25">
      <c r="A1381">
        <v>333152</v>
      </c>
      <c r="B1381" t="s">
        <v>213</v>
      </c>
      <c r="AP1381" t="s">
        <v>147</v>
      </c>
      <c r="AQ1381" t="s">
        <v>147</v>
      </c>
      <c r="AS1381" t="s">
        <v>145</v>
      </c>
      <c r="AU1381" t="s">
        <v>145</v>
      </c>
      <c r="AV1381" t="s">
        <v>145</v>
      </c>
      <c r="AW1381" t="s">
        <v>145</v>
      </c>
      <c r="AX1381" t="s">
        <v>145</v>
      </c>
      <c r="AY1381" t="s">
        <v>145</v>
      </c>
      <c r="AZ1381" t="s">
        <v>145</v>
      </c>
      <c r="BB1381">
        <v>0</v>
      </c>
    </row>
    <row r="1382" spans="1:54" x14ac:dyDescent="0.25">
      <c r="A1382">
        <v>333163</v>
      </c>
      <c r="B1382" t="s">
        <v>213</v>
      </c>
      <c r="AC1382" t="s">
        <v>148</v>
      </c>
      <c r="AI1382" t="s">
        <v>148</v>
      </c>
      <c r="AJ1382" t="s">
        <v>145</v>
      </c>
      <c r="AM1382" t="s">
        <v>148</v>
      </c>
      <c r="AO1382" t="s">
        <v>145</v>
      </c>
      <c r="AP1382" t="s">
        <v>145</v>
      </c>
      <c r="AQ1382" t="s">
        <v>145</v>
      </c>
      <c r="AR1382" t="s">
        <v>145</v>
      </c>
      <c r="AS1382" t="s">
        <v>145</v>
      </c>
      <c r="AT1382" t="s">
        <v>145</v>
      </c>
      <c r="AU1382" t="s">
        <v>145</v>
      </c>
      <c r="AV1382" t="s">
        <v>145</v>
      </c>
      <c r="AW1382" t="s">
        <v>145</v>
      </c>
      <c r="AX1382" t="s">
        <v>145</v>
      </c>
      <c r="AY1382" t="s">
        <v>145</v>
      </c>
      <c r="AZ1382" t="s">
        <v>145</v>
      </c>
      <c r="BB1382">
        <v>0</v>
      </c>
    </row>
    <row r="1383" spans="1:54" x14ac:dyDescent="0.25">
      <c r="A1383">
        <v>333258</v>
      </c>
      <c r="B1383" t="s">
        <v>213</v>
      </c>
      <c r="AC1383" t="s">
        <v>148</v>
      </c>
      <c r="AG1383" t="s">
        <v>148</v>
      </c>
      <c r="AM1383" t="s">
        <v>148</v>
      </c>
      <c r="AO1383" t="s">
        <v>147</v>
      </c>
      <c r="AP1383" t="s">
        <v>145</v>
      </c>
      <c r="AQ1383" t="s">
        <v>145</v>
      </c>
      <c r="AR1383" t="s">
        <v>147</v>
      </c>
      <c r="AS1383" t="s">
        <v>147</v>
      </c>
      <c r="AT1383" t="s">
        <v>147</v>
      </c>
      <c r="AU1383" t="s">
        <v>145</v>
      </c>
      <c r="AV1383" t="s">
        <v>145</v>
      </c>
      <c r="AW1383" t="s">
        <v>145</v>
      </c>
      <c r="AX1383" t="s">
        <v>145</v>
      </c>
      <c r="AY1383" t="s">
        <v>145</v>
      </c>
      <c r="AZ1383" t="s">
        <v>145</v>
      </c>
      <c r="BB1383">
        <v>0</v>
      </c>
    </row>
    <row r="1384" spans="1:54" x14ac:dyDescent="0.25">
      <c r="A1384">
        <v>333262</v>
      </c>
      <c r="B1384" t="s">
        <v>213</v>
      </c>
      <c r="AA1384" t="s">
        <v>148</v>
      </c>
      <c r="AM1384" t="s">
        <v>148</v>
      </c>
      <c r="AP1384" t="s">
        <v>145</v>
      </c>
      <c r="AQ1384" t="s">
        <v>147</v>
      </c>
      <c r="AR1384" t="s">
        <v>145</v>
      </c>
      <c r="AU1384" t="s">
        <v>145</v>
      </c>
      <c r="AV1384" t="s">
        <v>145</v>
      </c>
      <c r="AW1384" t="s">
        <v>145</v>
      </c>
      <c r="AX1384" t="s">
        <v>145</v>
      </c>
      <c r="AY1384" t="s">
        <v>145</v>
      </c>
      <c r="AZ1384" t="s">
        <v>145</v>
      </c>
      <c r="BB1384">
        <v>0</v>
      </c>
    </row>
    <row r="1385" spans="1:54" x14ac:dyDescent="0.25">
      <c r="A1385">
        <v>333275</v>
      </c>
      <c r="B1385" t="s">
        <v>213</v>
      </c>
      <c r="AG1385" t="s">
        <v>148</v>
      </c>
      <c r="AH1385" t="s">
        <v>148</v>
      </c>
      <c r="AM1385" t="s">
        <v>148</v>
      </c>
      <c r="AP1385" t="s">
        <v>147</v>
      </c>
      <c r="AQ1385" t="s">
        <v>145</v>
      </c>
      <c r="AR1385" t="s">
        <v>145</v>
      </c>
      <c r="AS1385" t="s">
        <v>147</v>
      </c>
      <c r="AT1385" t="s">
        <v>147</v>
      </c>
      <c r="AU1385" t="s">
        <v>145</v>
      </c>
      <c r="AV1385" t="s">
        <v>145</v>
      </c>
      <c r="AW1385" t="s">
        <v>145</v>
      </c>
      <c r="AX1385" t="s">
        <v>145</v>
      </c>
      <c r="AY1385" t="s">
        <v>145</v>
      </c>
      <c r="AZ1385" t="s">
        <v>145</v>
      </c>
      <c r="BB1385">
        <v>0</v>
      </c>
    </row>
    <row r="1386" spans="1:54" x14ac:dyDescent="0.25">
      <c r="A1386">
        <v>333289</v>
      </c>
      <c r="B1386" t="s">
        <v>213</v>
      </c>
      <c r="AG1386" t="s">
        <v>148</v>
      </c>
      <c r="AI1386" t="s">
        <v>148</v>
      </c>
      <c r="AL1386" t="s">
        <v>148</v>
      </c>
      <c r="AM1386" t="s">
        <v>148</v>
      </c>
      <c r="AQ1386" t="s">
        <v>145</v>
      </c>
      <c r="AU1386" t="s">
        <v>145</v>
      </c>
      <c r="AV1386" t="s">
        <v>145</v>
      </c>
      <c r="AW1386" t="s">
        <v>145</v>
      </c>
      <c r="AX1386" t="s">
        <v>145</v>
      </c>
      <c r="AY1386" t="s">
        <v>145</v>
      </c>
      <c r="AZ1386" t="s">
        <v>145</v>
      </c>
      <c r="BB1386">
        <v>0</v>
      </c>
    </row>
    <row r="1387" spans="1:54" x14ac:dyDescent="0.25">
      <c r="A1387">
        <v>333325</v>
      </c>
      <c r="B1387" t="s">
        <v>213</v>
      </c>
      <c r="AG1387" t="s">
        <v>148</v>
      </c>
      <c r="AH1387" t="s">
        <v>148</v>
      </c>
      <c r="AP1387" t="s">
        <v>145</v>
      </c>
      <c r="AQ1387" t="s">
        <v>147</v>
      </c>
      <c r="AR1387" t="s">
        <v>145</v>
      </c>
      <c r="AT1387" t="s">
        <v>147</v>
      </c>
      <c r="AU1387" t="s">
        <v>145</v>
      </c>
      <c r="AV1387" t="s">
        <v>145</v>
      </c>
      <c r="AW1387" t="s">
        <v>145</v>
      </c>
      <c r="AX1387" t="s">
        <v>145</v>
      </c>
      <c r="AY1387" t="s">
        <v>145</v>
      </c>
      <c r="AZ1387" t="s">
        <v>145</v>
      </c>
      <c r="BB1387">
        <v>0</v>
      </c>
    </row>
    <row r="1388" spans="1:54" x14ac:dyDescent="0.25">
      <c r="A1388">
        <v>333349</v>
      </c>
      <c r="B1388" t="s">
        <v>213</v>
      </c>
      <c r="H1388" t="s">
        <v>148</v>
      </c>
      <c r="Z1388" t="s">
        <v>148</v>
      </c>
      <c r="AC1388" t="s">
        <v>148</v>
      </c>
      <c r="AG1388" t="s">
        <v>148</v>
      </c>
      <c r="AL1388" t="s">
        <v>148</v>
      </c>
      <c r="AM1388" t="s">
        <v>148</v>
      </c>
      <c r="AO1388" t="s">
        <v>147</v>
      </c>
      <c r="AP1388" t="s">
        <v>145</v>
      </c>
      <c r="AQ1388" t="s">
        <v>145</v>
      </c>
      <c r="AR1388" t="s">
        <v>145</v>
      </c>
      <c r="AS1388" t="s">
        <v>147</v>
      </c>
      <c r="AT1388" t="s">
        <v>145</v>
      </c>
      <c r="AU1388" t="s">
        <v>145</v>
      </c>
      <c r="AV1388" t="s">
        <v>145</v>
      </c>
      <c r="AW1388" t="s">
        <v>145</v>
      </c>
      <c r="AX1388" t="s">
        <v>145</v>
      </c>
      <c r="AY1388" t="s">
        <v>145</v>
      </c>
      <c r="AZ1388" t="s">
        <v>145</v>
      </c>
      <c r="BB1388">
        <v>0</v>
      </c>
    </row>
    <row r="1389" spans="1:54" x14ac:dyDescent="0.25">
      <c r="A1389">
        <v>333354</v>
      </c>
      <c r="B1389" t="s">
        <v>213</v>
      </c>
      <c r="AC1389" t="s">
        <v>148</v>
      </c>
      <c r="AO1389" t="s">
        <v>147</v>
      </c>
      <c r="AP1389" t="s">
        <v>147</v>
      </c>
      <c r="AR1389" t="s">
        <v>147</v>
      </c>
      <c r="AT1389" t="s">
        <v>147</v>
      </c>
      <c r="AU1389" t="s">
        <v>145</v>
      </c>
      <c r="AV1389" t="s">
        <v>145</v>
      </c>
      <c r="AW1389" t="s">
        <v>145</v>
      </c>
      <c r="AX1389" t="s">
        <v>145</v>
      </c>
      <c r="AY1389" t="s">
        <v>145</v>
      </c>
      <c r="AZ1389" t="s">
        <v>145</v>
      </c>
      <c r="BB1389">
        <v>0</v>
      </c>
    </row>
    <row r="1390" spans="1:54" x14ac:dyDescent="0.25">
      <c r="A1390">
        <v>333375</v>
      </c>
      <c r="B1390" t="s">
        <v>213</v>
      </c>
      <c r="AG1390" t="s">
        <v>148</v>
      </c>
      <c r="AI1390" t="s">
        <v>148</v>
      </c>
      <c r="AO1390" t="s">
        <v>147</v>
      </c>
      <c r="AP1390" t="s">
        <v>147</v>
      </c>
      <c r="AQ1390" t="s">
        <v>147</v>
      </c>
      <c r="AR1390" t="s">
        <v>147</v>
      </c>
      <c r="AS1390" t="s">
        <v>147</v>
      </c>
      <c r="AU1390" t="s">
        <v>145</v>
      </c>
      <c r="AV1390" t="s">
        <v>145</v>
      </c>
      <c r="AW1390" t="s">
        <v>145</v>
      </c>
      <c r="AX1390" t="s">
        <v>145</v>
      </c>
      <c r="AY1390" t="s">
        <v>145</v>
      </c>
      <c r="AZ1390" t="s">
        <v>145</v>
      </c>
      <c r="BB1390">
        <v>0</v>
      </c>
    </row>
    <row r="1391" spans="1:54" x14ac:dyDescent="0.25">
      <c r="A1391">
        <v>333388</v>
      </c>
      <c r="B1391" t="s">
        <v>213</v>
      </c>
      <c r="N1391" t="s">
        <v>148</v>
      </c>
      <c r="AG1391" t="s">
        <v>148</v>
      </c>
      <c r="AJ1391" t="s">
        <v>148</v>
      </c>
      <c r="AL1391" t="s">
        <v>148</v>
      </c>
      <c r="AO1391" t="s">
        <v>147</v>
      </c>
      <c r="AP1391" t="s">
        <v>145</v>
      </c>
      <c r="AQ1391" t="s">
        <v>145</v>
      </c>
      <c r="AR1391" t="s">
        <v>145</v>
      </c>
      <c r="AS1391" t="s">
        <v>147</v>
      </c>
      <c r="AT1391" t="s">
        <v>147</v>
      </c>
      <c r="AU1391" t="s">
        <v>145</v>
      </c>
      <c r="AV1391" t="s">
        <v>145</v>
      </c>
      <c r="AW1391" t="s">
        <v>145</v>
      </c>
      <c r="AX1391" t="s">
        <v>145</v>
      </c>
      <c r="AY1391" t="s">
        <v>145</v>
      </c>
      <c r="AZ1391" t="s">
        <v>145</v>
      </c>
      <c r="BB1391">
        <v>0</v>
      </c>
    </row>
    <row r="1392" spans="1:54" x14ac:dyDescent="0.25">
      <c r="A1392">
        <v>333401</v>
      </c>
      <c r="B1392" t="s">
        <v>213</v>
      </c>
      <c r="I1392" t="s">
        <v>147</v>
      </c>
      <c r="X1392" t="s">
        <v>148</v>
      </c>
      <c r="AK1392" t="s">
        <v>148</v>
      </c>
      <c r="AM1392" t="s">
        <v>148</v>
      </c>
      <c r="AP1392" t="s">
        <v>147</v>
      </c>
      <c r="AQ1392" t="s">
        <v>147</v>
      </c>
      <c r="AR1392" t="s">
        <v>147</v>
      </c>
      <c r="AT1392" t="s">
        <v>147</v>
      </c>
      <c r="AU1392" t="s">
        <v>145</v>
      </c>
      <c r="AV1392" t="s">
        <v>145</v>
      </c>
      <c r="AW1392" t="s">
        <v>145</v>
      </c>
      <c r="AX1392" t="s">
        <v>145</v>
      </c>
      <c r="AY1392" t="s">
        <v>145</v>
      </c>
      <c r="AZ1392" t="s">
        <v>145</v>
      </c>
      <c r="BB1392">
        <v>0</v>
      </c>
    </row>
    <row r="1393" spans="1:54" x14ac:dyDescent="0.25">
      <c r="A1393">
        <v>333437</v>
      </c>
      <c r="B1393" t="s">
        <v>213</v>
      </c>
      <c r="AG1393" t="s">
        <v>148</v>
      </c>
      <c r="AM1393" t="s">
        <v>148</v>
      </c>
      <c r="AP1393" t="s">
        <v>145</v>
      </c>
      <c r="AQ1393" t="s">
        <v>145</v>
      </c>
      <c r="AR1393" t="s">
        <v>147</v>
      </c>
      <c r="AT1393" t="s">
        <v>147</v>
      </c>
      <c r="AU1393" t="s">
        <v>145</v>
      </c>
      <c r="AV1393" t="s">
        <v>145</v>
      </c>
      <c r="AW1393" t="s">
        <v>145</v>
      </c>
      <c r="AX1393" t="s">
        <v>145</v>
      </c>
      <c r="AY1393" t="s">
        <v>145</v>
      </c>
      <c r="AZ1393" t="s">
        <v>145</v>
      </c>
      <c r="BB1393">
        <v>0</v>
      </c>
    </row>
    <row r="1394" spans="1:54" x14ac:dyDescent="0.25">
      <c r="A1394">
        <v>333446</v>
      </c>
      <c r="B1394" t="s">
        <v>213</v>
      </c>
      <c r="AC1394" t="s">
        <v>148</v>
      </c>
      <c r="AP1394" t="s">
        <v>145</v>
      </c>
      <c r="AQ1394" t="s">
        <v>145</v>
      </c>
      <c r="AR1394" t="s">
        <v>145</v>
      </c>
      <c r="AU1394" t="s">
        <v>145</v>
      </c>
      <c r="AV1394" t="s">
        <v>145</v>
      </c>
      <c r="AW1394" t="s">
        <v>145</v>
      </c>
      <c r="AX1394" t="s">
        <v>145</v>
      </c>
      <c r="AY1394" t="s">
        <v>145</v>
      </c>
      <c r="AZ1394" t="s">
        <v>145</v>
      </c>
      <c r="BB1394">
        <v>0</v>
      </c>
    </row>
    <row r="1395" spans="1:54" x14ac:dyDescent="0.25">
      <c r="A1395">
        <v>333452</v>
      </c>
      <c r="B1395" t="s">
        <v>213</v>
      </c>
      <c r="W1395" t="s">
        <v>148</v>
      </c>
      <c r="AK1395" t="s">
        <v>148</v>
      </c>
      <c r="AO1395" t="s">
        <v>147</v>
      </c>
      <c r="AP1395" t="s">
        <v>147</v>
      </c>
      <c r="AU1395" t="s">
        <v>145</v>
      </c>
      <c r="AV1395" t="s">
        <v>145</v>
      </c>
      <c r="AW1395" t="s">
        <v>145</v>
      </c>
      <c r="AX1395" t="s">
        <v>145</v>
      </c>
      <c r="AY1395" t="s">
        <v>145</v>
      </c>
      <c r="AZ1395" t="s">
        <v>145</v>
      </c>
      <c r="BB1395">
        <v>0</v>
      </c>
    </row>
    <row r="1396" spans="1:54" x14ac:dyDescent="0.25">
      <c r="A1396">
        <v>333484</v>
      </c>
      <c r="B1396" t="s">
        <v>213</v>
      </c>
      <c r="AG1396" t="s">
        <v>148</v>
      </c>
      <c r="AO1396" t="s">
        <v>147</v>
      </c>
      <c r="AU1396" t="s">
        <v>145</v>
      </c>
      <c r="AV1396" t="s">
        <v>145</v>
      </c>
      <c r="AW1396" t="s">
        <v>145</v>
      </c>
      <c r="AX1396" t="s">
        <v>145</v>
      </c>
      <c r="AY1396" t="s">
        <v>145</v>
      </c>
      <c r="AZ1396" t="s">
        <v>145</v>
      </c>
      <c r="BB1396">
        <v>0</v>
      </c>
    </row>
    <row r="1397" spans="1:54" x14ac:dyDescent="0.25">
      <c r="A1397">
        <v>333499</v>
      </c>
      <c r="B1397" t="s">
        <v>213</v>
      </c>
      <c r="AG1397" t="s">
        <v>147</v>
      </c>
      <c r="AM1397" t="s">
        <v>148</v>
      </c>
      <c r="AP1397" t="s">
        <v>145</v>
      </c>
      <c r="AQ1397" t="s">
        <v>145</v>
      </c>
      <c r="AR1397" t="s">
        <v>145</v>
      </c>
      <c r="AT1397" t="s">
        <v>147</v>
      </c>
      <c r="AU1397" t="s">
        <v>145</v>
      </c>
      <c r="AV1397" t="s">
        <v>145</v>
      </c>
      <c r="AW1397" t="s">
        <v>145</v>
      </c>
      <c r="AX1397" t="s">
        <v>145</v>
      </c>
      <c r="AY1397" t="s">
        <v>145</v>
      </c>
      <c r="AZ1397" t="s">
        <v>145</v>
      </c>
      <c r="BB1397">
        <v>0</v>
      </c>
    </row>
    <row r="1398" spans="1:54" x14ac:dyDescent="0.25">
      <c r="A1398">
        <v>333503</v>
      </c>
      <c r="B1398" t="s">
        <v>213</v>
      </c>
      <c r="AC1398" t="s">
        <v>148</v>
      </c>
      <c r="AI1398" t="s">
        <v>148</v>
      </c>
      <c r="AJ1398" t="s">
        <v>148</v>
      </c>
      <c r="AM1398" t="s">
        <v>148</v>
      </c>
      <c r="AP1398" t="s">
        <v>147</v>
      </c>
      <c r="AQ1398" t="s">
        <v>147</v>
      </c>
      <c r="AR1398" t="s">
        <v>147</v>
      </c>
      <c r="AU1398" t="s">
        <v>145</v>
      </c>
      <c r="AV1398" t="s">
        <v>145</v>
      </c>
      <c r="AW1398" t="s">
        <v>145</v>
      </c>
      <c r="AX1398" t="s">
        <v>145</v>
      </c>
      <c r="AY1398" t="s">
        <v>145</v>
      </c>
      <c r="AZ1398" t="s">
        <v>145</v>
      </c>
      <c r="BB1398">
        <v>0</v>
      </c>
    </row>
    <row r="1399" spans="1:54" x14ac:dyDescent="0.25">
      <c r="A1399">
        <v>333592</v>
      </c>
      <c r="B1399" t="s">
        <v>213</v>
      </c>
      <c r="AG1399" t="s">
        <v>148</v>
      </c>
      <c r="AJ1399" t="s">
        <v>147</v>
      </c>
      <c r="AP1399" t="s">
        <v>145</v>
      </c>
      <c r="AQ1399" t="s">
        <v>145</v>
      </c>
      <c r="AR1399" t="s">
        <v>147</v>
      </c>
      <c r="AU1399" t="s">
        <v>145</v>
      </c>
      <c r="AV1399" t="s">
        <v>145</v>
      </c>
      <c r="AW1399" t="s">
        <v>145</v>
      </c>
      <c r="AX1399" t="s">
        <v>145</v>
      </c>
      <c r="AY1399" t="s">
        <v>145</v>
      </c>
      <c r="AZ1399" t="s">
        <v>145</v>
      </c>
      <c r="BB1399">
        <v>0</v>
      </c>
    </row>
    <row r="1400" spans="1:54" x14ac:dyDescent="0.25">
      <c r="A1400">
        <v>333594</v>
      </c>
      <c r="B1400" t="s">
        <v>213</v>
      </c>
      <c r="AC1400" t="s">
        <v>148</v>
      </c>
      <c r="AG1400" t="s">
        <v>148</v>
      </c>
      <c r="AJ1400" t="s">
        <v>148</v>
      </c>
      <c r="AL1400" t="s">
        <v>147</v>
      </c>
      <c r="AM1400" t="s">
        <v>148</v>
      </c>
      <c r="AP1400" t="s">
        <v>147</v>
      </c>
      <c r="AQ1400" t="s">
        <v>145</v>
      </c>
      <c r="AR1400" t="s">
        <v>145</v>
      </c>
      <c r="AT1400" t="s">
        <v>145</v>
      </c>
      <c r="AU1400" t="s">
        <v>145</v>
      </c>
      <c r="AV1400" t="s">
        <v>145</v>
      </c>
      <c r="AW1400" t="s">
        <v>145</v>
      </c>
      <c r="AX1400" t="s">
        <v>145</v>
      </c>
      <c r="AY1400" t="s">
        <v>145</v>
      </c>
      <c r="AZ1400" t="s">
        <v>145</v>
      </c>
      <c r="BB1400">
        <v>0</v>
      </c>
    </row>
    <row r="1401" spans="1:54" x14ac:dyDescent="0.25">
      <c r="A1401">
        <v>333675</v>
      </c>
      <c r="B1401" t="s">
        <v>213</v>
      </c>
      <c r="AF1401" t="s">
        <v>148</v>
      </c>
      <c r="AG1401" t="s">
        <v>148</v>
      </c>
      <c r="AI1401" t="s">
        <v>148</v>
      </c>
      <c r="AL1401" t="s">
        <v>148</v>
      </c>
      <c r="AP1401" t="s">
        <v>145</v>
      </c>
      <c r="AQ1401" t="s">
        <v>145</v>
      </c>
      <c r="AR1401" t="s">
        <v>147</v>
      </c>
      <c r="AS1401" t="s">
        <v>147</v>
      </c>
      <c r="AT1401" t="s">
        <v>145</v>
      </c>
      <c r="AU1401" t="s">
        <v>145</v>
      </c>
      <c r="AV1401" t="s">
        <v>145</v>
      </c>
      <c r="AW1401" t="s">
        <v>145</v>
      </c>
      <c r="AX1401" t="s">
        <v>145</v>
      </c>
      <c r="AY1401" t="s">
        <v>145</v>
      </c>
      <c r="AZ1401" t="s">
        <v>145</v>
      </c>
      <c r="BB1401">
        <v>0</v>
      </c>
    </row>
    <row r="1402" spans="1:54" x14ac:dyDescent="0.25">
      <c r="A1402">
        <v>333802</v>
      </c>
      <c r="B1402" t="s">
        <v>213</v>
      </c>
      <c r="N1402" t="s">
        <v>148</v>
      </c>
      <c r="AG1402" t="s">
        <v>148</v>
      </c>
      <c r="AP1402" t="s">
        <v>145</v>
      </c>
      <c r="AQ1402" t="s">
        <v>145</v>
      </c>
      <c r="AU1402" t="s">
        <v>145</v>
      </c>
      <c r="AV1402" t="s">
        <v>145</v>
      </c>
      <c r="AW1402" t="s">
        <v>145</v>
      </c>
      <c r="AX1402" t="s">
        <v>145</v>
      </c>
      <c r="AY1402" t="s">
        <v>145</v>
      </c>
      <c r="AZ1402" t="s">
        <v>145</v>
      </c>
      <c r="BB1402">
        <v>0</v>
      </c>
    </row>
    <row r="1403" spans="1:54" x14ac:dyDescent="0.25">
      <c r="A1403">
        <v>333809</v>
      </c>
      <c r="B1403" t="s">
        <v>213</v>
      </c>
      <c r="AI1403" t="s">
        <v>148</v>
      </c>
      <c r="AM1403" t="s">
        <v>148</v>
      </c>
      <c r="AO1403" t="s">
        <v>147</v>
      </c>
      <c r="AP1403" t="s">
        <v>147</v>
      </c>
      <c r="AU1403" t="s">
        <v>145</v>
      </c>
      <c r="AV1403" t="s">
        <v>145</v>
      </c>
      <c r="AW1403" t="s">
        <v>145</v>
      </c>
      <c r="AX1403" t="s">
        <v>145</v>
      </c>
      <c r="AY1403" t="s">
        <v>145</v>
      </c>
      <c r="AZ1403" t="s">
        <v>145</v>
      </c>
      <c r="BB1403">
        <v>0</v>
      </c>
    </row>
    <row r="1404" spans="1:54" x14ac:dyDescent="0.25">
      <c r="A1404">
        <v>333810</v>
      </c>
      <c r="B1404" t="s">
        <v>213</v>
      </c>
      <c r="AA1404" t="s">
        <v>148</v>
      </c>
      <c r="AM1404" t="s">
        <v>148</v>
      </c>
      <c r="AO1404" t="s">
        <v>147</v>
      </c>
      <c r="AP1404" t="s">
        <v>147</v>
      </c>
      <c r="AQ1404" t="s">
        <v>145</v>
      </c>
      <c r="AR1404" t="s">
        <v>147</v>
      </c>
      <c r="AT1404" t="s">
        <v>147</v>
      </c>
      <c r="AU1404" t="s">
        <v>145</v>
      </c>
      <c r="AV1404" t="s">
        <v>145</v>
      </c>
      <c r="AW1404" t="s">
        <v>145</v>
      </c>
      <c r="AX1404" t="s">
        <v>145</v>
      </c>
      <c r="AY1404" t="s">
        <v>145</v>
      </c>
      <c r="AZ1404" t="s">
        <v>145</v>
      </c>
      <c r="BB1404">
        <v>0</v>
      </c>
    </row>
    <row r="1405" spans="1:54" x14ac:dyDescent="0.25">
      <c r="A1405">
        <v>333882</v>
      </c>
      <c r="B1405" t="s">
        <v>213</v>
      </c>
      <c r="G1405" t="s">
        <v>148</v>
      </c>
      <c r="AP1405" t="s">
        <v>147</v>
      </c>
      <c r="AT1405" t="s">
        <v>147</v>
      </c>
      <c r="AU1405" t="s">
        <v>145</v>
      </c>
      <c r="AV1405" t="s">
        <v>145</v>
      </c>
      <c r="AW1405" t="s">
        <v>145</v>
      </c>
      <c r="AX1405" t="s">
        <v>145</v>
      </c>
      <c r="AY1405" t="s">
        <v>145</v>
      </c>
      <c r="AZ1405" t="s">
        <v>145</v>
      </c>
      <c r="BB1405">
        <v>0</v>
      </c>
    </row>
    <row r="1406" spans="1:54" x14ac:dyDescent="0.25">
      <c r="A1406">
        <v>333918</v>
      </c>
      <c r="B1406" t="s">
        <v>213</v>
      </c>
      <c r="W1406" t="s">
        <v>148</v>
      </c>
      <c r="Z1406" t="s">
        <v>148</v>
      </c>
      <c r="AC1406" t="s">
        <v>148</v>
      </c>
      <c r="AG1406" t="s">
        <v>148</v>
      </c>
      <c r="AL1406" t="s">
        <v>148</v>
      </c>
      <c r="AO1406" t="s">
        <v>145</v>
      </c>
      <c r="AP1406" t="s">
        <v>145</v>
      </c>
      <c r="AQ1406" t="s">
        <v>145</v>
      </c>
      <c r="AR1406" t="s">
        <v>145</v>
      </c>
      <c r="AS1406" t="s">
        <v>145</v>
      </c>
      <c r="AT1406" t="s">
        <v>145</v>
      </c>
      <c r="AU1406" t="s">
        <v>145</v>
      </c>
      <c r="AV1406" t="s">
        <v>145</v>
      </c>
      <c r="AW1406" t="s">
        <v>145</v>
      </c>
      <c r="AX1406" t="s">
        <v>145</v>
      </c>
      <c r="AY1406" t="s">
        <v>145</v>
      </c>
      <c r="AZ1406" t="s">
        <v>145</v>
      </c>
      <c r="BB1406">
        <v>0</v>
      </c>
    </row>
    <row r="1407" spans="1:54" x14ac:dyDescent="0.25">
      <c r="A1407">
        <v>333920</v>
      </c>
      <c r="B1407" t="s">
        <v>213</v>
      </c>
      <c r="I1407" t="s">
        <v>148</v>
      </c>
      <c r="AA1407" t="s">
        <v>148</v>
      </c>
      <c r="AG1407" t="s">
        <v>148</v>
      </c>
      <c r="AP1407" t="s">
        <v>147</v>
      </c>
      <c r="AQ1407" t="s">
        <v>145</v>
      </c>
      <c r="AR1407" t="s">
        <v>147</v>
      </c>
      <c r="AT1407" t="s">
        <v>147</v>
      </c>
      <c r="AU1407" t="s">
        <v>145</v>
      </c>
      <c r="AV1407" t="s">
        <v>145</v>
      </c>
      <c r="AW1407" t="s">
        <v>145</v>
      </c>
      <c r="AX1407" t="s">
        <v>145</v>
      </c>
      <c r="AY1407" t="s">
        <v>145</v>
      </c>
      <c r="AZ1407" t="s">
        <v>145</v>
      </c>
      <c r="BB1407">
        <v>0</v>
      </c>
    </row>
    <row r="1408" spans="1:54" x14ac:dyDescent="0.25">
      <c r="A1408">
        <v>333938</v>
      </c>
      <c r="B1408" t="s">
        <v>213</v>
      </c>
      <c r="AF1408" t="s">
        <v>148</v>
      </c>
      <c r="AG1408" t="s">
        <v>148</v>
      </c>
      <c r="AH1408" t="s">
        <v>148</v>
      </c>
      <c r="AJ1408" t="s">
        <v>148</v>
      </c>
      <c r="AL1408" t="s">
        <v>148</v>
      </c>
      <c r="AO1408" t="s">
        <v>145</v>
      </c>
      <c r="AP1408" t="s">
        <v>145</v>
      </c>
      <c r="AQ1408" t="s">
        <v>145</v>
      </c>
      <c r="AR1408" t="s">
        <v>145</v>
      </c>
      <c r="AS1408" t="s">
        <v>145</v>
      </c>
      <c r="AT1408" t="s">
        <v>145</v>
      </c>
      <c r="AU1408" t="s">
        <v>145</v>
      </c>
      <c r="AV1408" t="s">
        <v>145</v>
      </c>
      <c r="AW1408" t="s">
        <v>145</v>
      </c>
      <c r="AX1408" t="s">
        <v>145</v>
      </c>
      <c r="AY1408" t="s">
        <v>145</v>
      </c>
      <c r="AZ1408" t="s">
        <v>145</v>
      </c>
      <c r="BB1408">
        <v>0</v>
      </c>
    </row>
    <row r="1409" spans="1:54" x14ac:dyDescent="0.25">
      <c r="A1409">
        <v>334084</v>
      </c>
      <c r="B1409" t="s">
        <v>213</v>
      </c>
      <c r="N1409" t="s">
        <v>148</v>
      </c>
      <c r="AG1409" t="s">
        <v>148</v>
      </c>
      <c r="AL1409" t="s">
        <v>148</v>
      </c>
      <c r="AM1409" t="s">
        <v>147</v>
      </c>
      <c r="AP1409" t="s">
        <v>147</v>
      </c>
      <c r="AQ1409" t="s">
        <v>145</v>
      </c>
      <c r="AR1409" t="s">
        <v>147</v>
      </c>
      <c r="AT1409" t="s">
        <v>147</v>
      </c>
      <c r="AU1409" t="s">
        <v>145</v>
      </c>
      <c r="AV1409" t="s">
        <v>145</v>
      </c>
      <c r="AW1409" t="s">
        <v>145</v>
      </c>
      <c r="AX1409" t="s">
        <v>145</v>
      </c>
      <c r="AY1409" t="s">
        <v>145</v>
      </c>
      <c r="AZ1409" t="s">
        <v>145</v>
      </c>
      <c r="BB1409">
        <v>0</v>
      </c>
    </row>
    <row r="1410" spans="1:54" x14ac:dyDescent="0.25">
      <c r="A1410">
        <v>334086</v>
      </c>
      <c r="B1410" t="s">
        <v>213</v>
      </c>
      <c r="W1410" t="s">
        <v>148</v>
      </c>
      <c r="AI1410" t="s">
        <v>148</v>
      </c>
      <c r="AK1410" t="s">
        <v>148</v>
      </c>
      <c r="AP1410" t="s">
        <v>147</v>
      </c>
      <c r="AQ1410" t="s">
        <v>147</v>
      </c>
      <c r="AR1410" t="s">
        <v>147</v>
      </c>
      <c r="AS1410" t="s">
        <v>147</v>
      </c>
      <c r="AT1410" t="s">
        <v>147</v>
      </c>
      <c r="AU1410" t="s">
        <v>145</v>
      </c>
      <c r="AV1410" t="s">
        <v>145</v>
      </c>
      <c r="AW1410" t="s">
        <v>145</v>
      </c>
      <c r="AX1410" t="s">
        <v>145</v>
      </c>
      <c r="AY1410" t="s">
        <v>145</v>
      </c>
      <c r="AZ1410" t="s">
        <v>145</v>
      </c>
      <c r="BB1410">
        <v>0</v>
      </c>
    </row>
    <row r="1411" spans="1:54" x14ac:dyDescent="0.25">
      <c r="A1411">
        <v>334146</v>
      </c>
      <c r="B1411" t="s">
        <v>213</v>
      </c>
      <c r="AJ1411" t="s">
        <v>147</v>
      </c>
      <c r="AK1411" t="s">
        <v>147</v>
      </c>
      <c r="AO1411" t="s">
        <v>145</v>
      </c>
      <c r="AP1411" t="s">
        <v>145</v>
      </c>
      <c r="AQ1411" t="s">
        <v>145</v>
      </c>
      <c r="AR1411" t="s">
        <v>145</v>
      </c>
      <c r="AS1411" t="s">
        <v>145</v>
      </c>
      <c r="AT1411" t="s">
        <v>145</v>
      </c>
      <c r="AU1411" t="s">
        <v>145</v>
      </c>
      <c r="AV1411" t="s">
        <v>145</v>
      </c>
      <c r="AW1411" t="s">
        <v>145</v>
      </c>
      <c r="AX1411" t="s">
        <v>145</v>
      </c>
      <c r="AY1411" t="s">
        <v>145</v>
      </c>
      <c r="AZ1411" t="s">
        <v>145</v>
      </c>
      <c r="BB1411">
        <v>0</v>
      </c>
    </row>
    <row r="1412" spans="1:54" x14ac:dyDescent="0.25">
      <c r="A1412">
        <v>334149</v>
      </c>
      <c r="B1412" t="s">
        <v>213</v>
      </c>
      <c r="AD1412" t="s">
        <v>148</v>
      </c>
      <c r="AG1412" t="s">
        <v>148</v>
      </c>
      <c r="AK1412" t="s">
        <v>148</v>
      </c>
      <c r="AL1412" t="s">
        <v>148</v>
      </c>
      <c r="AO1412" t="s">
        <v>145</v>
      </c>
      <c r="AP1412" t="s">
        <v>145</v>
      </c>
      <c r="AQ1412" t="s">
        <v>145</v>
      </c>
      <c r="AR1412" t="s">
        <v>145</v>
      </c>
      <c r="AS1412" t="s">
        <v>145</v>
      </c>
      <c r="AT1412" t="s">
        <v>147</v>
      </c>
      <c r="AU1412" t="s">
        <v>145</v>
      </c>
      <c r="AV1412" t="s">
        <v>145</v>
      </c>
      <c r="AW1412" t="s">
        <v>145</v>
      </c>
      <c r="AX1412" t="s">
        <v>145</v>
      </c>
      <c r="AY1412" t="s">
        <v>145</v>
      </c>
      <c r="AZ1412" t="s">
        <v>145</v>
      </c>
      <c r="BB1412">
        <v>0</v>
      </c>
    </row>
    <row r="1413" spans="1:54" x14ac:dyDescent="0.25">
      <c r="A1413">
        <v>334208</v>
      </c>
      <c r="B1413" t="s">
        <v>213</v>
      </c>
      <c r="AG1413" t="s">
        <v>145</v>
      </c>
      <c r="AP1413" t="s">
        <v>145</v>
      </c>
      <c r="AQ1413" t="s">
        <v>145</v>
      </c>
      <c r="AR1413" t="s">
        <v>145</v>
      </c>
      <c r="AU1413" t="s">
        <v>145</v>
      </c>
      <c r="AV1413" t="s">
        <v>145</v>
      </c>
      <c r="AW1413" t="s">
        <v>145</v>
      </c>
      <c r="AX1413" t="s">
        <v>145</v>
      </c>
      <c r="AY1413" t="s">
        <v>145</v>
      </c>
      <c r="AZ1413" t="s">
        <v>145</v>
      </c>
      <c r="BB1413">
        <v>0</v>
      </c>
    </row>
    <row r="1414" spans="1:54" x14ac:dyDescent="0.25">
      <c r="A1414">
        <v>334212</v>
      </c>
      <c r="B1414" t="s">
        <v>213</v>
      </c>
      <c r="AG1414" t="s">
        <v>145</v>
      </c>
      <c r="AO1414" t="s">
        <v>147</v>
      </c>
      <c r="AP1414" t="s">
        <v>145</v>
      </c>
      <c r="AQ1414" t="s">
        <v>145</v>
      </c>
      <c r="AR1414" t="s">
        <v>147</v>
      </c>
      <c r="AT1414" t="s">
        <v>145</v>
      </c>
      <c r="AU1414" t="s">
        <v>145</v>
      </c>
      <c r="AV1414" t="s">
        <v>145</v>
      </c>
      <c r="AW1414" t="s">
        <v>145</v>
      </c>
      <c r="AX1414" t="s">
        <v>145</v>
      </c>
      <c r="AY1414" t="s">
        <v>145</v>
      </c>
      <c r="AZ1414" t="s">
        <v>145</v>
      </c>
      <c r="BB1414">
        <v>0</v>
      </c>
    </row>
    <row r="1415" spans="1:54" x14ac:dyDescent="0.25">
      <c r="A1415">
        <v>334256</v>
      </c>
      <c r="B1415" t="s">
        <v>213</v>
      </c>
      <c r="AQ1415" t="s">
        <v>145</v>
      </c>
      <c r="AR1415" t="s">
        <v>147</v>
      </c>
      <c r="AU1415" t="s">
        <v>145</v>
      </c>
      <c r="AV1415" t="s">
        <v>145</v>
      </c>
      <c r="AW1415" t="s">
        <v>145</v>
      </c>
      <c r="AX1415" t="s">
        <v>145</v>
      </c>
      <c r="AY1415" t="s">
        <v>145</v>
      </c>
      <c r="AZ1415" t="s">
        <v>145</v>
      </c>
      <c r="BB1415">
        <v>0</v>
      </c>
    </row>
    <row r="1416" spans="1:54" x14ac:dyDescent="0.25">
      <c r="A1416">
        <v>334264</v>
      </c>
      <c r="B1416" t="s">
        <v>213</v>
      </c>
      <c r="AC1416" t="s">
        <v>148</v>
      </c>
      <c r="AR1416" t="s">
        <v>147</v>
      </c>
      <c r="AU1416" t="s">
        <v>145</v>
      </c>
      <c r="AV1416" t="s">
        <v>145</v>
      </c>
      <c r="AW1416" t="s">
        <v>145</v>
      </c>
      <c r="AX1416" t="s">
        <v>145</v>
      </c>
      <c r="AY1416" t="s">
        <v>145</v>
      </c>
      <c r="AZ1416" t="s">
        <v>145</v>
      </c>
      <c r="BB1416">
        <v>0</v>
      </c>
    </row>
    <row r="1417" spans="1:54" x14ac:dyDescent="0.25">
      <c r="A1417">
        <v>334287</v>
      </c>
      <c r="B1417" t="s">
        <v>213</v>
      </c>
      <c r="AG1417" t="s">
        <v>148</v>
      </c>
      <c r="AQ1417" t="s">
        <v>147</v>
      </c>
      <c r="AR1417" t="s">
        <v>147</v>
      </c>
      <c r="AU1417" t="s">
        <v>145</v>
      </c>
      <c r="AV1417" t="s">
        <v>145</v>
      </c>
      <c r="AW1417" t="s">
        <v>145</v>
      </c>
      <c r="AX1417" t="s">
        <v>145</v>
      </c>
      <c r="AY1417" t="s">
        <v>145</v>
      </c>
      <c r="AZ1417" t="s">
        <v>145</v>
      </c>
      <c r="BB1417">
        <v>0</v>
      </c>
    </row>
    <row r="1418" spans="1:54" x14ac:dyDescent="0.25">
      <c r="A1418">
        <v>334460</v>
      </c>
      <c r="B1418" t="s">
        <v>213</v>
      </c>
      <c r="AK1418" t="s">
        <v>147</v>
      </c>
      <c r="AU1418" t="s">
        <v>145</v>
      </c>
      <c r="AV1418" t="s">
        <v>145</v>
      </c>
      <c r="AW1418" t="s">
        <v>145</v>
      </c>
      <c r="AX1418" t="s">
        <v>145</v>
      </c>
      <c r="AY1418" t="s">
        <v>145</v>
      </c>
      <c r="AZ1418" t="s">
        <v>145</v>
      </c>
      <c r="BB1418">
        <v>0</v>
      </c>
    </row>
    <row r="1419" spans="1:54" x14ac:dyDescent="0.25">
      <c r="A1419">
        <v>334493</v>
      </c>
      <c r="B1419" t="s">
        <v>213</v>
      </c>
      <c r="AG1419" t="s">
        <v>145</v>
      </c>
      <c r="AH1419" t="s">
        <v>145</v>
      </c>
      <c r="AO1419" t="s">
        <v>147</v>
      </c>
      <c r="AP1419" t="s">
        <v>145</v>
      </c>
      <c r="AQ1419" t="s">
        <v>145</v>
      </c>
      <c r="AR1419" t="s">
        <v>145</v>
      </c>
      <c r="AT1419" t="s">
        <v>147</v>
      </c>
      <c r="AU1419" t="s">
        <v>145</v>
      </c>
      <c r="AV1419" t="s">
        <v>145</v>
      </c>
      <c r="AW1419" t="s">
        <v>145</v>
      </c>
      <c r="AX1419" t="s">
        <v>145</v>
      </c>
      <c r="AY1419" t="s">
        <v>145</v>
      </c>
      <c r="AZ1419" t="s">
        <v>145</v>
      </c>
      <c r="BB1419">
        <v>0</v>
      </c>
    </row>
    <row r="1420" spans="1:54" x14ac:dyDescent="0.25">
      <c r="A1420">
        <v>334494</v>
      </c>
      <c r="B1420" t="s">
        <v>213</v>
      </c>
      <c r="AP1420" t="s">
        <v>147</v>
      </c>
      <c r="AQ1420" t="s">
        <v>145</v>
      </c>
      <c r="AS1420" t="s">
        <v>147</v>
      </c>
      <c r="AU1420" t="s">
        <v>145</v>
      </c>
      <c r="AV1420" t="s">
        <v>145</v>
      </c>
      <c r="AW1420" t="s">
        <v>145</v>
      </c>
      <c r="AX1420" t="s">
        <v>145</v>
      </c>
      <c r="AY1420" t="s">
        <v>145</v>
      </c>
      <c r="AZ1420" t="s">
        <v>145</v>
      </c>
      <c r="BB1420">
        <v>0</v>
      </c>
    </row>
    <row r="1421" spans="1:54" x14ac:dyDescent="0.25">
      <c r="A1421">
        <v>334561</v>
      </c>
      <c r="B1421" t="s">
        <v>213</v>
      </c>
      <c r="AA1421" t="s">
        <v>148</v>
      </c>
      <c r="AC1421" t="s">
        <v>148</v>
      </c>
      <c r="AI1421" t="s">
        <v>148</v>
      </c>
      <c r="AL1421" t="s">
        <v>148</v>
      </c>
      <c r="AM1421" t="s">
        <v>148</v>
      </c>
      <c r="AO1421" t="s">
        <v>147</v>
      </c>
      <c r="AP1421" t="s">
        <v>145</v>
      </c>
      <c r="AQ1421" t="s">
        <v>145</v>
      </c>
      <c r="AR1421" t="s">
        <v>147</v>
      </c>
      <c r="AS1421" t="s">
        <v>147</v>
      </c>
      <c r="AT1421" t="s">
        <v>147</v>
      </c>
      <c r="AU1421" t="s">
        <v>145</v>
      </c>
      <c r="AV1421" t="s">
        <v>145</v>
      </c>
      <c r="AW1421" t="s">
        <v>145</v>
      </c>
      <c r="AX1421" t="s">
        <v>145</v>
      </c>
      <c r="AY1421" t="s">
        <v>145</v>
      </c>
      <c r="AZ1421" t="s">
        <v>145</v>
      </c>
      <c r="BB1421">
        <v>0</v>
      </c>
    </row>
    <row r="1422" spans="1:54" x14ac:dyDescent="0.25">
      <c r="A1422">
        <v>334593</v>
      </c>
      <c r="B1422" t="s">
        <v>213</v>
      </c>
      <c r="AG1422" t="s">
        <v>147</v>
      </c>
      <c r="AM1422" t="s">
        <v>147</v>
      </c>
      <c r="AP1422" t="s">
        <v>145</v>
      </c>
      <c r="AQ1422" t="s">
        <v>145</v>
      </c>
      <c r="AR1422" t="s">
        <v>145</v>
      </c>
      <c r="AS1422" t="s">
        <v>145</v>
      </c>
      <c r="AT1422" t="s">
        <v>147</v>
      </c>
      <c r="AU1422" t="s">
        <v>145</v>
      </c>
      <c r="AV1422" t="s">
        <v>145</v>
      </c>
      <c r="AW1422" t="s">
        <v>145</v>
      </c>
      <c r="AX1422" t="s">
        <v>145</v>
      </c>
      <c r="AY1422" t="s">
        <v>145</v>
      </c>
      <c r="AZ1422" t="s">
        <v>145</v>
      </c>
      <c r="BB1422">
        <v>0</v>
      </c>
    </row>
    <row r="1423" spans="1:54" x14ac:dyDescent="0.25">
      <c r="A1423">
        <v>334617</v>
      </c>
      <c r="B1423" t="s">
        <v>213</v>
      </c>
      <c r="H1423" t="s">
        <v>148</v>
      </c>
      <c r="AC1423" t="s">
        <v>148</v>
      </c>
      <c r="AG1423" t="s">
        <v>148</v>
      </c>
      <c r="AJ1423" t="s">
        <v>148</v>
      </c>
      <c r="AO1423" t="s">
        <v>147</v>
      </c>
      <c r="AP1423" t="s">
        <v>145</v>
      </c>
      <c r="AQ1423" t="s">
        <v>145</v>
      </c>
      <c r="AR1423" t="s">
        <v>147</v>
      </c>
      <c r="AT1423" t="s">
        <v>147</v>
      </c>
      <c r="AU1423" t="s">
        <v>145</v>
      </c>
      <c r="AV1423" t="s">
        <v>145</v>
      </c>
      <c r="AW1423" t="s">
        <v>145</v>
      </c>
      <c r="AX1423" t="s">
        <v>145</v>
      </c>
      <c r="AY1423" t="s">
        <v>145</v>
      </c>
      <c r="AZ1423" t="s">
        <v>145</v>
      </c>
      <c r="BB1423">
        <v>0</v>
      </c>
    </row>
    <row r="1424" spans="1:54" x14ac:dyDescent="0.25">
      <c r="A1424">
        <v>334703</v>
      </c>
      <c r="B1424" t="s">
        <v>213</v>
      </c>
      <c r="AF1424" t="s">
        <v>148</v>
      </c>
      <c r="AG1424" t="s">
        <v>147</v>
      </c>
      <c r="AJ1424" t="s">
        <v>148</v>
      </c>
      <c r="AO1424" t="s">
        <v>147</v>
      </c>
      <c r="AP1424" t="s">
        <v>145</v>
      </c>
      <c r="AQ1424" t="s">
        <v>145</v>
      </c>
      <c r="AR1424" t="s">
        <v>147</v>
      </c>
      <c r="AS1424" t="s">
        <v>147</v>
      </c>
      <c r="AU1424" t="s">
        <v>145</v>
      </c>
      <c r="AV1424" t="s">
        <v>145</v>
      </c>
      <c r="AW1424" t="s">
        <v>145</v>
      </c>
      <c r="AX1424" t="s">
        <v>145</v>
      </c>
      <c r="AY1424" t="s">
        <v>145</v>
      </c>
      <c r="AZ1424" t="s">
        <v>145</v>
      </c>
      <c r="BB1424">
        <v>0</v>
      </c>
    </row>
    <row r="1425" spans="1:54" x14ac:dyDescent="0.25">
      <c r="A1425">
        <v>334731</v>
      </c>
      <c r="B1425" t="s">
        <v>213</v>
      </c>
      <c r="AG1425" t="s">
        <v>147</v>
      </c>
      <c r="AO1425" t="s">
        <v>145</v>
      </c>
      <c r="AP1425" t="s">
        <v>145</v>
      </c>
      <c r="AQ1425" t="s">
        <v>145</v>
      </c>
      <c r="AR1425" t="s">
        <v>145</v>
      </c>
      <c r="AS1425" t="s">
        <v>145</v>
      </c>
      <c r="AT1425" t="s">
        <v>145</v>
      </c>
      <c r="AU1425" t="s">
        <v>145</v>
      </c>
      <c r="AV1425" t="s">
        <v>145</v>
      </c>
      <c r="AW1425" t="s">
        <v>145</v>
      </c>
      <c r="AX1425" t="s">
        <v>145</v>
      </c>
      <c r="AY1425" t="s">
        <v>145</v>
      </c>
      <c r="AZ1425" t="s">
        <v>145</v>
      </c>
      <c r="BB1425">
        <v>0</v>
      </c>
    </row>
    <row r="1426" spans="1:54" x14ac:dyDescent="0.25">
      <c r="A1426">
        <v>334741</v>
      </c>
      <c r="B1426" t="s">
        <v>213</v>
      </c>
      <c r="AC1426" t="s">
        <v>148</v>
      </c>
      <c r="AG1426" t="s">
        <v>145</v>
      </c>
      <c r="AO1426" t="s">
        <v>145</v>
      </c>
      <c r="AP1426" t="s">
        <v>145</v>
      </c>
      <c r="AQ1426" t="s">
        <v>145</v>
      </c>
      <c r="AR1426" t="s">
        <v>145</v>
      </c>
      <c r="AS1426" t="s">
        <v>145</v>
      </c>
      <c r="AT1426" t="s">
        <v>145</v>
      </c>
      <c r="AU1426" t="s">
        <v>145</v>
      </c>
      <c r="AV1426" t="s">
        <v>145</v>
      </c>
      <c r="AW1426" t="s">
        <v>145</v>
      </c>
      <c r="AX1426" t="s">
        <v>145</v>
      </c>
      <c r="AY1426" t="s">
        <v>145</v>
      </c>
      <c r="AZ1426" t="s">
        <v>145</v>
      </c>
      <c r="BB1426">
        <v>0</v>
      </c>
    </row>
    <row r="1427" spans="1:54" x14ac:dyDescent="0.25">
      <c r="A1427">
        <v>334775</v>
      </c>
      <c r="B1427" t="s">
        <v>213</v>
      </c>
      <c r="AL1427" t="s">
        <v>148</v>
      </c>
      <c r="AO1427" t="s">
        <v>147</v>
      </c>
      <c r="AP1427" t="s">
        <v>147</v>
      </c>
      <c r="AQ1427" t="s">
        <v>147</v>
      </c>
      <c r="AU1427" t="s">
        <v>145</v>
      </c>
      <c r="AV1427" t="s">
        <v>145</v>
      </c>
      <c r="AW1427" t="s">
        <v>145</v>
      </c>
      <c r="AX1427" t="s">
        <v>145</v>
      </c>
      <c r="AY1427" t="s">
        <v>145</v>
      </c>
      <c r="AZ1427" t="s">
        <v>145</v>
      </c>
      <c r="BB1427">
        <v>0</v>
      </c>
    </row>
    <row r="1428" spans="1:54" x14ac:dyDescent="0.25">
      <c r="A1428">
        <v>334808</v>
      </c>
      <c r="B1428" t="s">
        <v>213</v>
      </c>
      <c r="V1428" t="s">
        <v>147</v>
      </c>
      <c r="AG1428" t="s">
        <v>148</v>
      </c>
      <c r="AH1428" t="s">
        <v>148</v>
      </c>
      <c r="AO1428" t="s">
        <v>147</v>
      </c>
      <c r="AP1428" t="s">
        <v>145</v>
      </c>
      <c r="AQ1428" t="s">
        <v>145</v>
      </c>
      <c r="AR1428" t="s">
        <v>147</v>
      </c>
      <c r="AT1428" t="s">
        <v>147</v>
      </c>
      <c r="AU1428" t="s">
        <v>145</v>
      </c>
      <c r="AV1428" t="s">
        <v>145</v>
      </c>
      <c r="AW1428" t="s">
        <v>145</v>
      </c>
      <c r="AX1428" t="s">
        <v>145</v>
      </c>
      <c r="AY1428" t="s">
        <v>145</v>
      </c>
      <c r="AZ1428" t="s">
        <v>145</v>
      </c>
      <c r="BB1428">
        <v>0</v>
      </c>
    </row>
    <row r="1429" spans="1:54" x14ac:dyDescent="0.25">
      <c r="A1429">
        <v>334844</v>
      </c>
      <c r="B1429" t="s">
        <v>213</v>
      </c>
      <c r="AG1429" t="s">
        <v>148</v>
      </c>
      <c r="AH1429" t="s">
        <v>147</v>
      </c>
      <c r="AP1429" t="s">
        <v>145</v>
      </c>
      <c r="AQ1429" t="s">
        <v>145</v>
      </c>
      <c r="AR1429" t="s">
        <v>147</v>
      </c>
      <c r="AU1429" t="s">
        <v>145</v>
      </c>
      <c r="AV1429" t="s">
        <v>145</v>
      </c>
      <c r="AW1429" t="s">
        <v>145</v>
      </c>
      <c r="AX1429" t="s">
        <v>145</v>
      </c>
      <c r="AY1429" t="s">
        <v>145</v>
      </c>
      <c r="AZ1429" t="s">
        <v>145</v>
      </c>
      <c r="BB1429">
        <v>0</v>
      </c>
    </row>
    <row r="1430" spans="1:54" x14ac:dyDescent="0.25">
      <c r="A1430">
        <v>334865</v>
      </c>
      <c r="B1430" t="s">
        <v>213</v>
      </c>
      <c r="Z1430" t="s">
        <v>147</v>
      </c>
      <c r="AE1430" t="s">
        <v>148</v>
      </c>
      <c r="AM1430" t="s">
        <v>148</v>
      </c>
      <c r="AP1430" t="s">
        <v>147</v>
      </c>
      <c r="AQ1430" t="s">
        <v>147</v>
      </c>
      <c r="AS1430" t="s">
        <v>147</v>
      </c>
      <c r="AU1430" t="s">
        <v>145</v>
      </c>
      <c r="AV1430" t="s">
        <v>145</v>
      </c>
      <c r="AW1430" t="s">
        <v>145</v>
      </c>
      <c r="AX1430" t="s">
        <v>145</v>
      </c>
      <c r="AY1430" t="s">
        <v>145</v>
      </c>
      <c r="AZ1430" t="s">
        <v>145</v>
      </c>
      <c r="BB1430">
        <v>0</v>
      </c>
    </row>
    <row r="1431" spans="1:54" x14ac:dyDescent="0.25">
      <c r="A1431">
        <v>334925</v>
      </c>
      <c r="B1431" t="s">
        <v>213</v>
      </c>
      <c r="AP1431" t="s">
        <v>147</v>
      </c>
      <c r="AQ1431" t="s">
        <v>147</v>
      </c>
      <c r="AU1431" t="s">
        <v>145</v>
      </c>
      <c r="AV1431" t="s">
        <v>145</v>
      </c>
      <c r="AW1431" t="s">
        <v>145</v>
      </c>
      <c r="AX1431" t="s">
        <v>145</v>
      </c>
      <c r="AY1431" t="s">
        <v>145</v>
      </c>
      <c r="AZ1431" t="s">
        <v>145</v>
      </c>
      <c r="BB1431">
        <v>0</v>
      </c>
    </row>
    <row r="1432" spans="1:54" x14ac:dyDescent="0.25">
      <c r="A1432">
        <v>334978</v>
      </c>
      <c r="B1432" t="s">
        <v>213</v>
      </c>
      <c r="AG1432" t="s">
        <v>148</v>
      </c>
      <c r="AP1432" t="s">
        <v>147</v>
      </c>
      <c r="AU1432" t="s">
        <v>145</v>
      </c>
      <c r="AV1432" t="s">
        <v>145</v>
      </c>
      <c r="AW1432" t="s">
        <v>145</v>
      </c>
      <c r="AX1432" t="s">
        <v>145</v>
      </c>
      <c r="AY1432" t="s">
        <v>145</v>
      </c>
      <c r="AZ1432" t="s">
        <v>145</v>
      </c>
      <c r="BB1432">
        <v>0</v>
      </c>
    </row>
    <row r="1433" spans="1:54" x14ac:dyDescent="0.25">
      <c r="A1433">
        <v>334985</v>
      </c>
      <c r="B1433" t="s">
        <v>213</v>
      </c>
      <c r="W1433" t="s">
        <v>148</v>
      </c>
      <c r="AG1433" t="s">
        <v>148</v>
      </c>
      <c r="AK1433" t="s">
        <v>148</v>
      </c>
      <c r="AM1433" t="s">
        <v>148</v>
      </c>
      <c r="AO1433" t="s">
        <v>145</v>
      </c>
      <c r="AP1433" t="s">
        <v>145</v>
      </c>
      <c r="AQ1433" t="s">
        <v>145</v>
      </c>
      <c r="AR1433" t="s">
        <v>145</v>
      </c>
      <c r="AS1433" t="s">
        <v>145</v>
      </c>
      <c r="AU1433" t="s">
        <v>145</v>
      </c>
      <c r="AV1433" t="s">
        <v>145</v>
      </c>
      <c r="AW1433" t="s">
        <v>145</v>
      </c>
      <c r="AX1433" t="s">
        <v>145</v>
      </c>
      <c r="AY1433" t="s">
        <v>145</v>
      </c>
      <c r="AZ1433" t="s">
        <v>145</v>
      </c>
      <c r="BB1433">
        <v>0</v>
      </c>
    </row>
    <row r="1434" spans="1:54" x14ac:dyDescent="0.25">
      <c r="A1434">
        <v>335037</v>
      </c>
      <c r="B1434" t="s">
        <v>213</v>
      </c>
      <c r="AG1434" t="s">
        <v>148</v>
      </c>
      <c r="AK1434" t="s">
        <v>148</v>
      </c>
      <c r="AO1434" t="s">
        <v>147</v>
      </c>
      <c r="AP1434" t="s">
        <v>147</v>
      </c>
      <c r="AQ1434" t="s">
        <v>147</v>
      </c>
      <c r="AR1434" t="s">
        <v>147</v>
      </c>
      <c r="AS1434" t="s">
        <v>147</v>
      </c>
      <c r="AT1434" t="s">
        <v>147</v>
      </c>
      <c r="AU1434" t="s">
        <v>145</v>
      </c>
      <c r="AV1434" t="s">
        <v>145</v>
      </c>
      <c r="AW1434" t="s">
        <v>145</v>
      </c>
      <c r="AX1434" t="s">
        <v>145</v>
      </c>
      <c r="AY1434" t="s">
        <v>145</v>
      </c>
      <c r="AZ1434" t="s">
        <v>145</v>
      </c>
      <c r="BB1434">
        <v>0</v>
      </c>
    </row>
    <row r="1435" spans="1:54" x14ac:dyDescent="0.25">
      <c r="A1435">
        <v>335073</v>
      </c>
      <c r="B1435" t="s">
        <v>213</v>
      </c>
      <c r="AP1435" t="s">
        <v>147</v>
      </c>
      <c r="AU1435" t="s">
        <v>145</v>
      </c>
      <c r="AV1435" t="s">
        <v>145</v>
      </c>
      <c r="AW1435" t="s">
        <v>145</v>
      </c>
      <c r="AX1435" t="s">
        <v>145</v>
      </c>
      <c r="AY1435" t="s">
        <v>145</v>
      </c>
      <c r="AZ1435" t="s">
        <v>145</v>
      </c>
      <c r="BB1435">
        <v>0</v>
      </c>
    </row>
    <row r="1436" spans="1:54" x14ac:dyDescent="0.25">
      <c r="A1436">
        <v>335108</v>
      </c>
      <c r="B1436" t="s">
        <v>213</v>
      </c>
      <c r="AR1436" t="s">
        <v>147</v>
      </c>
      <c r="AU1436" t="s">
        <v>145</v>
      </c>
      <c r="AV1436" t="s">
        <v>145</v>
      </c>
      <c r="AW1436" t="s">
        <v>145</v>
      </c>
      <c r="AX1436" t="s">
        <v>145</v>
      </c>
      <c r="AY1436" t="s">
        <v>145</v>
      </c>
      <c r="AZ1436" t="s">
        <v>145</v>
      </c>
      <c r="BB1436">
        <v>0</v>
      </c>
    </row>
    <row r="1437" spans="1:54" x14ac:dyDescent="0.25">
      <c r="A1437">
        <v>335110</v>
      </c>
      <c r="B1437" t="s">
        <v>213</v>
      </c>
      <c r="K1437" t="s">
        <v>148</v>
      </c>
      <c r="AG1437" t="s">
        <v>148</v>
      </c>
      <c r="AP1437" t="s">
        <v>147</v>
      </c>
      <c r="AQ1437" t="s">
        <v>147</v>
      </c>
      <c r="AR1437" t="s">
        <v>147</v>
      </c>
      <c r="AU1437" t="s">
        <v>145</v>
      </c>
      <c r="AV1437" t="s">
        <v>145</v>
      </c>
      <c r="AW1437" t="s">
        <v>145</v>
      </c>
      <c r="AX1437" t="s">
        <v>145</v>
      </c>
      <c r="AY1437" t="s">
        <v>145</v>
      </c>
      <c r="AZ1437" t="s">
        <v>145</v>
      </c>
      <c r="BB1437">
        <v>0</v>
      </c>
    </row>
    <row r="1438" spans="1:54" x14ac:dyDescent="0.25">
      <c r="A1438">
        <v>335172</v>
      </c>
      <c r="B1438" t="s">
        <v>213</v>
      </c>
      <c r="W1438" t="s">
        <v>148</v>
      </c>
      <c r="AD1438" t="s">
        <v>148</v>
      </c>
      <c r="AG1438" t="s">
        <v>148</v>
      </c>
      <c r="AP1438" t="s">
        <v>147</v>
      </c>
      <c r="AQ1438" t="s">
        <v>145</v>
      </c>
      <c r="AR1438" t="s">
        <v>147</v>
      </c>
      <c r="AS1438" t="s">
        <v>147</v>
      </c>
      <c r="AT1438" t="s">
        <v>147</v>
      </c>
      <c r="AU1438" t="s">
        <v>145</v>
      </c>
      <c r="AV1438" t="s">
        <v>145</v>
      </c>
      <c r="AW1438" t="s">
        <v>145</v>
      </c>
      <c r="AX1438" t="s">
        <v>145</v>
      </c>
      <c r="AY1438" t="s">
        <v>145</v>
      </c>
      <c r="AZ1438" t="s">
        <v>145</v>
      </c>
      <c r="BB1438">
        <v>0</v>
      </c>
    </row>
    <row r="1439" spans="1:54" x14ac:dyDescent="0.25">
      <c r="A1439">
        <v>335188</v>
      </c>
      <c r="B1439" t="s">
        <v>213</v>
      </c>
      <c r="AG1439" t="s">
        <v>148</v>
      </c>
      <c r="AJ1439" t="s">
        <v>148</v>
      </c>
      <c r="AK1439" t="s">
        <v>148</v>
      </c>
      <c r="AO1439" t="s">
        <v>145</v>
      </c>
      <c r="AP1439" t="s">
        <v>145</v>
      </c>
      <c r="AQ1439" t="s">
        <v>145</v>
      </c>
      <c r="AR1439" t="s">
        <v>147</v>
      </c>
      <c r="AT1439" t="s">
        <v>147</v>
      </c>
      <c r="AU1439" t="s">
        <v>145</v>
      </c>
      <c r="AV1439" t="s">
        <v>145</v>
      </c>
      <c r="AW1439" t="s">
        <v>145</v>
      </c>
      <c r="AX1439" t="s">
        <v>145</v>
      </c>
      <c r="AY1439" t="s">
        <v>145</v>
      </c>
      <c r="AZ1439" t="s">
        <v>145</v>
      </c>
      <c r="BB1439">
        <v>0</v>
      </c>
    </row>
    <row r="1440" spans="1:54" x14ac:dyDescent="0.25">
      <c r="A1440">
        <v>335202</v>
      </c>
      <c r="B1440" t="s">
        <v>213</v>
      </c>
      <c r="AP1440" t="s">
        <v>147</v>
      </c>
      <c r="AS1440" t="s">
        <v>147</v>
      </c>
      <c r="AU1440" t="s">
        <v>145</v>
      </c>
      <c r="AV1440" t="s">
        <v>145</v>
      </c>
      <c r="AW1440" t="s">
        <v>145</v>
      </c>
      <c r="AX1440" t="s">
        <v>145</v>
      </c>
      <c r="AY1440" t="s">
        <v>145</v>
      </c>
      <c r="AZ1440" t="s">
        <v>145</v>
      </c>
      <c r="BB1440">
        <v>0</v>
      </c>
    </row>
    <row r="1441" spans="1:54" x14ac:dyDescent="0.25">
      <c r="A1441">
        <v>335242</v>
      </c>
      <c r="B1441" t="s">
        <v>213</v>
      </c>
      <c r="AG1441" t="s">
        <v>148</v>
      </c>
      <c r="AO1441" t="s">
        <v>147</v>
      </c>
      <c r="AQ1441" t="s">
        <v>145</v>
      </c>
      <c r="AR1441" t="s">
        <v>147</v>
      </c>
      <c r="AU1441" t="s">
        <v>145</v>
      </c>
      <c r="AV1441" t="s">
        <v>145</v>
      </c>
      <c r="AW1441" t="s">
        <v>145</v>
      </c>
      <c r="AX1441" t="s">
        <v>145</v>
      </c>
      <c r="AY1441" t="s">
        <v>145</v>
      </c>
      <c r="AZ1441" t="s">
        <v>145</v>
      </c>
      <c r="BB1441">
        <v>0</v>
      </c>
    </row>
    <row r="1442" spans="1:54" x14ac:dyDescent="0.25">
      <c r="A1442">
        <v>335249</v>
      </c>
      <c r="B1442" t="s">
        <v>213</v>
      </c>
      <c r="AG1442" t="s">
        <v>148</v>
      </c>
      <c r="AJ1442" t="s">
        <v>148</v>
      </c>
      <c r="AL1442" t="s">
        <v>148</v>
      </c>
      <c r="AP1442" t="s">
        <v>147</v>
      </c>
      <c r="AQ1442" t="s">
        <v>147</v>
      </c>
      <c r="AR1442" t="s">
        <v>147</v>
      </c>
      <c r="AU1442" t="s">
        <v>145</v>
      </c>
      <c r="AV1442" t="s">
        <v>145</v>
      </c>
      <c r="AW1442" t="s">
        <v>145</v>
      </c>
      <c r="AX1442" t="s">
        <v>145</v>
      </c>
      <c r="AY1442" t="s">
        <v>145</v>
      </c>
      <c r="AZ1442" t="s">
        <v>145</v>
      </c>
      <c r="BB1442">
        <v>0</v>
      </c>
    </row>
    <row r="1443" spans="1:54" x14ac:dyDescent="0.25">
      <c r="A1443">
        <v>335296</v>
      </c>
      <c r="B1443" t="s">
        <v>213</v>
      </c>
      <c r="AC1443" t="s">
        <v>148</v>
      </c>
      <c r="AG1443" t="s">
        <v>148</v>
      </c>
      <c r="AM1443" t="s">
        <v>148</v>
      </c>
      <c r="AO1443" t="s">
        <v>147</v>
      </c>
      <c r="AP1443" t="s">
        <v>147</v>
      </c>
      <c r="AQ1443" t="s">
        <v>147</v>
      </c>
      <c r="AT1443" t="s">
        <v>147</v>
      </c>
      <c r="AU1443" t="s">
        <v>145</v>
      </c>
      <c r="AV1443" t="s">
        <v>145</v>
      </c>
      <c r="AW1443" t="s">
        <v>145</v>
      </c>
      <c r="AX1443" t="s">
        <v>145</v>
      </c>
      <c r="AY1443" t="s">
        <v>145</v>
      </c>
      <c r="AZ1443" t="s">
        <v>145</v>
      </c>
      <c r="BB1443">
        <v>0</v>
      </c>
    </row>
    <row r="1444" spans="1:54" x14ac:dyDescent="0.25">
      <c r="A1444">
        <v>335344</v>
      </c>
      <c r="B1444" t="s">
        <v>213</v>
      </c>
      <c r="AO1444" t="s">
        <v>147</v>
      </c>
      <c r="AP1444" t="s">
        <v>147</v>
      </c>
      <c r="AQ1444" t="s">
        <v>147</v>
      </c>
      <c r="AU1444" t="s">
        <v>145</v>
      </c>
      <c r="AV1444" t="s">
        <v>145</v>
      </c>
      <c r="AW1444" t="s">
        <v>145</v>
      </c>
      <c r="AX1444" t="s">
        <v>145</v>
      </c>
      <c r="AY1444" t="s">
        <v>145</v>
      </c>
      <c r="AZ1444" t="s">
        <v>145</v>
      </c>
      <c r="BB1444">
        <v>0</v>
      </c>
    </row>
    <row r="1445" spans="1:54" x14ac:dyDescent="0.25">
      <c r="A1445">
        <v>335367</v>
      </c>
      <c r="B1445" t="s">
        <v>213</v>
      </c>
      <c r="AG1445" t="s">
        <v>147</v>
      </c>
      <c r="AH1445" t="s">
        <v>148</v>
      </c>
      <c r="AJ1445" t="s">
        <v>148</v>
      </c>
      <c r="AL1445" t="s">
        <v>147</v>
      </c>
      <c r="AM1445" t="s">
        <v>147</v>
      </c>
      <c r="AO1445" t="s">
        <v>147</v>
      </c>
      <c r="AP1445" t="s">
        <v>147</v>
      </c>
      <c r="AQ1445" t="s">
        <v>147</v>
      </c>
      <c r="AU1445" t="s">
        <v>145</v>
      </c>
      <c r="AV1445" t="s">
        <v>145</v>
      </c>
      <c r="AW1445" t="s">
        <v>145</v>
      </c>
      <c r="AX1445" t="s">
        <v>145</v>
      </c>
      <c r="AY1445" t="s">
        <v>145</v>
      </c>
      <c r="AZ1445" t="s">
        <v>145</v>
      </c>
      <c r="BB1445">
        <v>0</v>
      </c>
    </row>
    <row r="1446" spans="1:54" x14ac:dyDescent="0.25">
      <c r="A1446">
        <v>335373</v>
      </c>
      <c r="B1446" t="s">
        <v>213</v>
      </c>
      <c r="AG1446" t="s">
        <v>148</v>
      </c>
      <c r="AQ1446" t="s">
        <v>147</v>
      </c>
      <c r="AR1446" t="s">
        <v>147</v>
      </c>
      <c r="AU1446" t="s">
        <v>145</v>
      </c>
      <c r="AV1446" t="s">
        <v>145</v>
      </c>
      <c r="AW1446" t="s">
        <v>145</v>
      </c>
      <c r="AX1446" t="s">
        <v>145</v>
      </c>
      <c r="AY1446" t="s">
        <v>145</v>
      </c>
      <c r="AZ1446" t="s">
        <v>145</v>
      </c>
      <c r="BB1446">
        <v>0</v>
      </c>
    </row>
    <row r="1447" spans="1:54" x14ac:dyDescent="0.25">
      <c r="A1447">
        <v>335403</v>
      </c>
      <c r="B1447" t="s">
        <v>213</v>
      </c>
      <c r="AC1447" t="s">
        <v>148</v>
      </c>
      <c r="AG1447" t="s">
        <v>148</v>
      </c>
      <c r="AI1447" t="s">
        <v>148</v>
      </c>
      <c r="AL1447" t="s">
        <v>147</v>
      </c>
      <c r="AM1447" t="s">
        <v>148</v>
      </c>
      <c r="AO1447" t="s">
        <v>147</v>
      </c>
      <c r="AP1447" t="s">
        <v>147</v>
      </c>
      <c r="AQ1447" t="s">
        <v>145</v>
      </c>
      <c r="AR1447" t="s">
        <v>145</v>
      </c>
      <c r="AS1447" t="s">
        <v>145</v>
      </c>
      <c r="AT1447" t="s">
        <v>145</v>
      </c>
      <c r="AU1447" t="s">
        <v>145</v>
      </c>
      <c r="AV1447" t="s">
        <v>145</v>
      </c>
      <c r="AW1447" t="s">
        <v>145</v>
      </c>
      <c r="AX1447" t="s">
        <v>145</v>
      </c>
      <c r="AY1447" t="s">
        <v>145</v>
      </c>
      <c r="AZ1447" t="s">
        <v>145</v>
      </c>
      <c r="BB1447">
        <v>0</v>
      </c>
    </row>
    <row r="1448" spans="1:54" x14ac:dyDescent="0.25">
      <c r="A1448">
        <v>335406</v>
      </c>
      <c r="B1448" t="s">
        <v>213</v>
      </c>
      <c r="AG1448" t="s">
        <v>145</v>
      </c>
      <c r="AP1448" t="s">
        <v>145</v>
      </c>
      <c r="AQ1448" t="s">
        <v>147</v>
      </c>
      <c r="AS1448" t="s">
        <v>145</v>
      </c>
      <c r="AU1448" t="s">
        <v>145</v>
      </c>
      <c r="AV1448" t="s">
        <v>145</v>
      </c>
      <c r="AW1448" t="s">
        <v>145</v>
      </c>
      <c r="AX1448" t="s">
        <v>145</v>
      </c>
      <c r="AY1448" t="s">
        <v>145</v>
      </c>
      <c r="AZ1448" t="s">
        <v>145</v>
      </c>
      <c r="BB1448">
        <v>0</v>
      </c>
    </row>
    <row r="1449" spans="1:54" x14ac:dyDescent="0.25">
      <c r="A1449">
        <v>335408</v>
      </c>
      <c r="B1449" t="s">
        <v>213</v>
      </c>
      <c r="AC1449" t="s">
        <v>148</v>
      </c>
      <c r="AG1449" t="s">
        <v>147</v>
      </c>
      <c r="AL1449" t="s">
        <v>148</v>
      </c>
      <c r="AM1449" t="s">
        <v>148</v>
      </c>
      <c r="AO1449" t="s">
        <v>147</v>
      </c>
      <c r="AP1449" t="s">
        <v>147</v>
      </c>
      <c r="AQ1449" t="s">
        <v>145</v>
      </c>
      <c r="AR1449" t="s">
        <v>147</v>
      </c>
      <c r="AU1449" t="s">
        <v>145</v>
      </c>
      <c r="AV1449" t="s">
        <v>145</v>
      </c>
      <c r="AW1449" t="s">
        <v>145</v>
      </c>
      <c r="AX1449" t="s">
        <v>145</v>
      </c>
      <c r="AY1449" t="s">
        <v>145</v>
      </c>
      <c r="AZ1449" t="s">
        <v>145</v>
      </c>
      <c r="BB1449">
        <v>0</v>
      </c>
    </row>
    <row r="1450" spans="1:54" x14ac:dyDescent="0.25">
      <c r="A1450">
        <v>335416</v>
      </c>
      <c r="B1450" t="s">
        <v>213</v>
      </c>
      <c r="AM1450" t="s">
        <v>148</v>
      </c>
      <c r="AO1450" t="s">
        <v>145</v>
      </c>
      <c r="AP1450" t="s">
        <v>145</v>
      </c>
      <c r="AQ1450" t="s">
        <v>145</v>
      </c>
      <c r="AS1450" t="s">
        <v>145</v>
      </c>
      <c r="AU1450" t="s">
        <v>145</v>
      </c>
      <c r="AV1450" t="s">
        <v>145</v>
      </c>
      <c r="AW1450" t="s">
        <v>145</v>
      </c>
      <c r="AX1450" t="s">
        <v>145</v>
      </c>
      <c r="AY1450" t="s">
        <v>145</v>
      </c>
      <c r="AZ1450" t="s">
        <v>145</v>
      </c>
      <c r="BB1450">
        <v>0</v>
      </c>
    </row>
    <row r="1451" spans="1:54" x14ac:dyDescent="0.25">
      <c r="A1451">
        <v>335453</v>
      </c>
      <c r="B1451" t="s">
        <v>213</v>
      </c>
      <c r="AU1451" t="s">
        <v>145</v>
      </c>
      <c r="AV1451" t="s">
        <v>145</v>
      </c>
      <c r="AW1451" t="s">
        <v>145</v>
      </c>
      <c r="AX1451" t="s">
        <v>145</v>
      </c>
      <c r="AY1451" t="s">
        <v>145</v>
      </c>
      <c r="AZ1451" t="s">
        <v>145</v>
      </c>
      <c r="BB1451">
        <v>0</v>
      </c>
    </row>
    <row r="1452" spans="1:54" x14ac:dyDescent="0.25">
      <c r="A1452">
        <v>335457</v>
      </c>
      <c r="B1452" t="s">
        <v>213</v>
      </c>
      <c r="AC1452" t="s">
        <v>148</v>
      </c>
      <c r="AJ1452" t="s">
        <v>147</v>
      </c>
      <c r="AL1452" t="s">
        <v>148</v>
      </c>
      <c r="AP1452" t="s">
        <v>145</v>
      </c>
      <c r="AU1452" t="s">
        <v>145</v>
      </c>
      <c r="AV1452" t="s">
        <v>145</v>
      </c>
      <c r="AW1452" t="s">
        <v>145</v>
      </c>
      <c r="AX1452" t="s">
        <v>145</v>
      </c>
      <c r="AY1452" t="s">
        <v>145</v>
      </c>
      <c r="AZ1452" t="s">
        <v>145</v>
      </c>
      <c r="BB1452">
        <v>0</v>
      </c>
    </row>
    <row r="1453" spans="1:54" x14ac:dyDescent="0.25">
      <c r="A1453">
        <v>335464</v>
      </c>
      <c r="B1453" t="s">
        <v>213</v>
      </c>
      <c r="W1453" t="s">
        <v>148</v>
      </c>
      <c r="AH1453" t="s">
        <v>148</v>
      </c>
      <c r="AJ1453" t="s">
        <v>148</v>
      </c>
      <c r="AO1453" t="s">
        <v>147</v>
      </c>
      <c r="AP1453" t="s">
        <v>147</v>
      </c>
      <c r="AQ1453" t="s">
        <v>147</v>
      </c>
      <c r="AR1453" t="s">
        <v>145</v>
      </c>
      <c r="AU1453" t="s">
        <v>145</v>
      </c>
      <c r="AV1453" t="s">
        <v>145</v>
      </c>
      <c r="AW1453" t="s">
        <v>145</v>
      </c>
      <c r="AX1453" t="s">
        <v>145</v>
      </c>
      <c r="AY1453" t="s">
        <v>145</v>
      </c>
      <c r="AZ1453" t="s">
        <v>145</v>
      </c>
      <c r="BB1453">
        <v>0</v>
      </c>
    </row>
    <row r="1454" spans="1:54" x14ac:dyDescent="0.25">
      <c r="A1454">
        <v>335466</v>
      </c>
      <c r="B1454" t="s">
        <v>213</v>
      </c>
      <c r="AJ1454" t="s">
        <v>148</v>
      </c>
      <c r="AK1454" t="s">
        <v>148</v>
      </c>
      <c r="AP1454" t="s">
        <v>147</v>
      </c>
      <c r="AQ1454" t="s">
        <v>145</v>
      </c>
      <c r="AR1454" t="s">
        <v>147</v>
      </c>
      <c r="AU1454" t="s">
        <v>145</v>
      </c>
      <c r="AV1454" t="s">
        <v>145</v>
      </c>
      <c r="AW1454" t="s">
        <v>145</v>
      </c>
      <c r="AX1454" t="s">
        <v>145</v>
      </c>
      <c r="AY1454" t="s">
        <v>145</v>
      </c>
      <c r="AZ1454" t="s">
        <v>145</v>
      </c>
      <c r="BB1454">
        <v>0</v>
      </c>
    </row>
    <row r="1455" spans="1:54" x14ac:dyDescent="0.25">
      <c r="A1455">
        <v>335483</v>
      </c>
      <c r="B1455" t="s">
        <v>213</v>
      </c>
      <c r="W1455" t="s">
        <v>148</v>
      </c>
      <c r="AP1455" t="s">
        <v>147</v>
      </c>
      <c r="AQ1455" t="s">
        <v>147</v>
      </c>
      <c r="AR1455" t="s">
        <v>147</v>
      </c>
      <c r="AU1455" t="s">
        <v>145</v>
      </c>
      <c r="AV1455" t="s">
        <v>145</v>
      </c>
      <c r="AW1455" t="s">
        <v>145</v>
      </c>
      <c r="AX1455" t="s">
        <v>145</v>
      </c>
      <c r="AY1455" t="s">
        <v>145</v>
      </c>
      <c r="AZ1455" t="s">
        <v>145</v>
      </c>
      <c r="BB1455">
        <v>0</v>
      </c>
    </row>
    <row r="1456" spans="1:54" x14ac:dyDescent="0.25">
      <c r="A1456">
        <v>335502</v>
      </c>
      <c r="B1456" t="s">
        <v>213</v>
      </c>
      <c r="AG1456" t="s">
        <v>148</v>
      </c>
      <c r="AJ1456" t="s">
        <v>148</v>
      </c>
      <c r="AK1456" t="s">
        <v>148</v>
      </c>
      <c r="AO1456" t="s">
        <v>147</v>
      </c>
      <c r="AP1456" t="s">
        <v>147</v>
      </c>
      <c r="AQ1456" t="s">
        <v>145</v>
      </c>
      <c r="AR1456" t="s">
        <v>145</v>
      </c>
      <c r="AT1456" t="s">
        <v>147</v>
      </c>
      <c r="AU1456" t="s">
        <v>145</v>
      </c>
      <c r="AV1456" t="s">
        <v>145</v>
      </c>
      <c r="AW1456" t="s">
        <v>145</v>
      </c>
      <c r="AX1456" t="s">
        <v>145</v>
      </c>
      <c r="AY1456" t="s">
        <v>145</v>
      </c>
      <c r="AZ1456" t="s">
        <v>145</v>
      </c>
      <c r="BB1456">
        <v>0</v>
      </c>
    </row>
    <row r="1457" spans="1:54" x14ac:dyDescent="0.25">
      <c r="A1457">
        <v>335532</v>
      </c>
      <c r="B1457" t="s">
        <v>213</v>
      </c>
      <c r="AC1457" t="s">
        <v>148</v>
      </c>
      <c r="AD1457" t="s">
        <v>148</v>
      </c>
      <c r="AG1457" t="s">
        <v>148</v>
      </c>
      <c r="AJ1457" t="s">
        <v>147</v>
      </c>
      <c r="AL1457" t="s">
        <v>147</v>
      </c>
      <c r="AM1457" t="s">
        <v>148</v>
      </c>
      <c r="AO1457" t="s">
        <v>147</v>
      </c>
      <c r="AP1457" t="s">
        <v>145</v>
      </c>
      <c r="AQ1457" t="s">
        <v>147</v>
      </c>
      <c r="AR1457" t="s">
        <v>147</v>
      </c>
      <c r="AS1457" t="s">
        <v>147</v>
      </c>
      <c r="AT1457" t="s">
        <v>147</v>
      </c>
      <c r="AU1457" t="s">
        <v>145</v>
      </c>
      <c r="AV1457" t="s">
        <v>145</v>
      </c>
      <c r="AW1457" t="s">
        <v>145</v>
      </c>
      <c r="AX1457" t="s">
        <v>145</v>
      </c>
      <c r="AY1457" t="s">
        <v>145</v>
      </c>
      <c r="AZ1457" t="s">
        <v>145</v>
      </c>
      <c r="BB1457">
        <v>0</v>
      </c>
    </row>
    <row r="1458" spans="1:54" x14ac:dyDescent="0.25">
      <c r="A1458">
        <v>335546</v>
      </c>
      <c r="B1458" t="s">
        <v>213</v>
      </c>
      <c r="AJ1458" t="s">
        <v>148</v>
      </c>
      <c r="AP1458" t="s">
        <v>147</v>
      </c>
      <c r="AQ1458" t="s">
        <v>147</v>
      </c>
      <c r="AR1458" t="s">
        <v>147</v>
      </c>
      <c r="AU1458" t="s">
        <v>145</v>
      </c>
      <c r="AV1458" t="s">
        <v>145</v>
      </c>
      <c r="AW1458" t="s">
        <v>145</v>
      </c>
      <c r="AX1458" t="s">
        <v>145</v>
      </c>
      <c r="AY1458" t="s">
        <v>145</v>
      </c>
      <c r="AZ1458" t="s">
        <v>145</v>
      </c>
      <c r="BB1458">
        <v>0</v>
      </c>
    </row>
    <row r="1459" spans="1:54" x14ac:dyDescent="0.25">
      <c r="A1459">
        <v>335577</v>
      </c>
      <c r="B1459" t="s">
        <v>213</v>
      </c>
      <c r="AG1459" t="s">
        <v>147</v>
      </c>
      <c r="AL1459" t="s">
        <v>148</v>
      </c>
      <c r="AO1459" t="s">
        <v>145</v>
      </c>
      <c r="AP1459" t="s">
        <v>145</v>
      </c>
      <c r="AQ1459" t="s">
        <v>145</v>
      </c>
      <c r="AR1459" t="s">
        <v>145</v>
      </c>
      <c r="AS1459" t="s">
        <v>145</v>
      </c>
      <c r="AT1459" t="s">
        <v>145</v>
      </c>
      <c r="AU1459" t="s">
        <v>145</v>
      </c>
      <c r="AV1459" t="s">
        <v>145</v>
      </c>
      <c r="AW1459" t="s">
        <v>145</v>
      </c>
      <c r="AX1459" t="s">
        <v>145</v>
      </c>
      <c r="AY1459" t="s">
        <v>145</v>
      </c>
      <c r="AZ1459" t="s">
        <v>145</v>
      </c>
      <c r="BB1459">
        <v>0</v>
      </c>
    </row>
    <row r="1460" spans="1:54" x14ac:dyDescent="0.25">
      <c r="A1460">
        <v>335590</v>
      </c>
      <c r="B1460" t="s">
        <v>213</v>
      </c>
      <c r="W1460" t="s">
        <v>145</v>
      </c>
      <c r="Z1460" t="s">
        <v>148</v>
      </c>
      <c r="AC1460" t="s">
        <v>148</v>
      </c>
      <c r="AJ1460" t="s">
        <v>147</v>
      </c>
      <c r="AL1460" t="s">
        <v>147</v>
      </c>
      <c r="AO1460" t="s">
        <v>147</v>
      </c>
      <c r="AQ1460" t="s">
        <v>145</v>
      </c>
      <c r="AR1460" t="s">
        <v>147</v>
      </c>
      <c r="AU1460" t="s">
        <v>145</v>
      </c>
      <c r="AV1460" t="s">
        <v>145</v>
      </c>
      <c r="AW1460" t="s">
        <v>145</v>
      </c>
      <c r="AX1460" t="s">
        <v>145</v>
      </c>
      <c r="AY1460" t="s">
        <v>145</v>
      </c>
      <c r="AZ1460" t="s">
        <v>145</v>
      </c>
      <c r="BB1460">
        <v>0</v>
      </c>
    </row>
    <row r="1461" spans="1:54" x14ac:dyDescent="0.25">
      <c r="A1461">
        <v>335593</v>
      </c>
      <c r="B1461" t="s">
        <v>213</v>
      </c>
      <c r="AG1461" t="s">
        <v>148</v>
      </c>
      <c r="AQ1461" t="s">
        <v>147</v>
      </c>
      <c r="AU1461" t="s">
        <v>145</v>
      </c>
      <c r="AV1461" t="s">
        <v>145</v>
      </c>
      <c r="AW1461" t="s">
        <v>145</v>
      </c>
      <c r="AX1461" t="s">
        <v>145</v>
      </c>
      <c r="AY1461" t="s">
        <v>145</v>
      </c>
      <c r="AZ1461" t="s">
        <v>145</v>
      </c>
      <c r="BB1461">
        <v>0</v>
      </c>
    </row>
    <row r="1462" spans="1:54" x14ac:dyDescent="0.25">
      <c r="A1462">
        <v>335594</v>
      </c>
      <c r="B1462" t="s">
        <v>213</v>
      </c>
      <c r="M1462" t="s">
        <v>148</v>
      </c>
      <c r="AG1462" t="s">
        <v>148</v>
      </c>
      <c r="AU1462" t="s">
        <v>145</v>
      </c>
      <c r="AV1462" t="s">
        <v>145</v>
      </c>
      <c r="AW1462" t="s">
        <v>145</v>
      </c>
      <c r="AX1462" t="s">
        <v>145</v>
      </c>
      <c r="AY1462" t="s">
        <v>145</v>
      </c>
      <c r="AZ1462" t="s">
        <v>145</v>
      </c>
      <c r="BB1462">
        <v>0</v>
      </c>
    </row>
    <row r="1463" spans="1:54" x14ac:dyDescent="0.25">
      <c r="A1463">
        <v>335611</v>
      </c>
      <c r="B1463" t="s">
        <v>213</v>
      </c>
      <c r="AC1463" t="s">
        <v>148</v>
      </c>
      <c r="AJ1463" t="s">
        <v>148</v>
      </c>
      <c r="AO1463" t="s">
        <v>147</v>
      </c>
      <c r="AP1463" t="s">
        <v>147</v>
      </c>
      <c r="AQ1463" t="s">
        <v>147</v>
      </c>
      <c r="AT1463" t="s">
        <v>147</v>
      </c>
      <c r="AU1463" t="s">
        <v>145</v>
      </c>
      <c r="AV1463" t="s">
        <v>145</v>
      </c>
      <c r="AW1463" t="s">
        <v>145</v>
      </c>
      <c r="AX1463" t="s">
        <v>145</v>
      </c>
      <c r="AY1463" t="s">
        <v>145</v>
      </c>
      <c r="AZ1463" t="s">
        <v>145</v>
      </c>
      <c r="BB1463">
        <v>0</v>
      </c>
    </row>
    <row r="1464" spans="1:54" x14ac:dyDescent="0.25">
      <c r="A1464">
        <v>335633</v>
      </c>
      <c r="B1464" t="s">
        <v>213</v>
      </c>
      <c r="AO1464" t="s">
        <v>145</v>
      </c>
      <c r="AP1464" t="s">
        <v>145</v>
      </c>
      <c r="AQ1464" t="s">
        <v>145</v>
      </c>
      <c r="AS1464" t="s">
        <v>145</v>
      </c>
      <c r="AU1464" t="s">
        <v>145</v>
      </c>
      <c r="AV1464" t="s">
        <v>145</v>
      </c>
      <c r="AW1464" t="s">
        <v>145</v>
      </c>
      <c r="AX1464" t="s">
        <v>145</v>
      </c>
      <c r="AY1464" t="s">
        <v>145</v>
      </c>
      <c r="AZ1464" t="s">
        <v>145</v>
      </c>
      <c r="BB1464">
        <v>0</v>
      </c>
    </row>
    <row r="1465" spans="1:54" x14ac:dyDescent="0.25">
      <c r="A1465">
        <v>335643</v>
      </c>
      <c r="B1465" t="s">
        <v>213</v>
      </c>
      <c r="AO1465" t="s">
        <v>145</v>
      </c>
      <c r="AP1465" t="s">
        <v>145</v>
      </c>
      <c r="AQ1465" t="s">
        <v>145</v>
      </c>
      <c r="AR1465" t="s">
        <v>147</v>
      </c>
      <c r="AT1465" t="s">
        <v>147</v>
      </c>
      <c r="AU1465" t="s">
        <v>145</v>
      </c>
      <c r="AV1465" t="s">
        <v>145</v>
      </c>
      <c r="AW1465" t="s">
        <v>145</v>
      </c>
      <c r="AX1465" t="s">
        <v>145</v>
      </c>
      <c r="AY1465" t="s">
        <v>145</v>
      </c>
      <c r="AZ1465" t="s">
        <v>145</v>
      </c>
      <c r="BB1465">
        <v>0</v>
      </c>
    </row>
    <row r="1466" spans="1:54" x14ac:dyDescent="0.25">
      <c r="A1466">
        <v>335645</v>
      </c>
      <c r="B1466" t="s">
        <v>213</v>
      </c>
      <c r="AG1466" t="s">
        <v>148</v>
      </c>
      <c r="AO1466" t="s">
        <v>147</v>
      </c>
      <c r="AP1466" t="s">
        <v>147</v>
      </c>
      <c r="AQ1466" t="s">
        <v>147</v>
      </c>
      <c r="AR1466" t="s">
        <v>147</v>
      </c>
      <c r="AT1466" t="s">
        <v>147</v>
      </c>
      <c r="AU1466" t="s">
        <v>145</v>
      </c>
      <c r="AV1466" t="s">
        <v>145</v>
      </c>
      <c r="AW1466" t="s">
        <v>145</v>
      </c>
      <c r="AX1466" t="s">
        <v>145</v>
      </c>
      <c r="AY1466" t="s">
        <v>145</v>
      </c>
      <c r="AZ1466" t="s">
        <v>145</v>
      </c>
      <c r="BB1466">
        <v>0</v>
      </c>
    </row>
    <row r="1467" spans="1:54" x14ac:dyDescent="0.25">
      <c r="A1467">
        <v>335677</v>
      </c>
      <c r="B1467" t="s">
        <v>213</v>
      </c>
      <c r="AA1467" t="s">
        <v>148</v>
      </c>
      <c r="AG1467" t="s">
        <v>148</v>
      </c>
      <c r="AP1467" t="s">
        <v>147</v>
      </c>
      <c r="AQ1467" t="s">
        <v>147</v>
      </c>
      <c r="AR1467" t="s">
        <v>147</v>
      </c>
      <c r="AT1467" t="s">
        <v>147</v>
      </c>
      <c r="AU1467" t="s">
        <v>145</v>
      </c>
      <c r="AV1467" t="s">
        <v>145</v>
      </c>
      <c r="AW1467" t="s">
        <v>145</v>
      </c>
      <c r="AX1467" t="s">
        <v>145</v>
      </c>
      <c r="AY1467" t="s">
        <v>145</v>
      </c>
      <c r="AZ1467" t="s">
        <v>145</v>
      </c>
      <c r="BB1467">
        <v>0</v>
      </c>
    </row>
    <row r="1468" spans="1:54" x14ac:dyDescent="0.25">
      <c r="A1468">
        <v>335704</v>
      </c>
      <c r="B1468" t="s">
        <v>213</v>
      </c>
      <c r="AQ1468" t="s">
        <v>145</v>
      </c>
      <c r="AR1468" t="s">
        <v>147</v>
      </c>
      <c r="AU1468" t="s">
        <v>145</v>
      </c>
      <c r="AV1468" t="s">
        <v>145</v>
      </c>
      <c r="AW1468" t="s">
        <v>145</v>
      </c>
      <c r="AX1468" t="s">
        <v>145</v>
      </c>
      <c r="AY1468" t="s">
        <v>145</v>
      </c>
      <c r="AZ1468" t="s">
        <v>145</v>
      </c>
      <c r="BB1468">
        <v>0</v>
      </c>
    </row>
    <row r="1469" spans="1:54" x14ac:dyDescent="0.25">
      <c r="A1469">
        <v>335706</v>
      </c>
      <c r="B1469" t="s">
        <v>213</v>
      </c>
      <c r="AG1469" t="s">
        <v>148</v>
      </c>
      <c r="AP1469" t="s">
        <v>147</v>
      </c>
      <c r="AQ1469" t="s">
        <v>147</v>
      </c>
      <c r="AR1469" t="s">
        <v>147</v>
      </c>
      <c r="AT1469" t="s">
        <v>147</v>
      </c>
      <c r="AU1469" t="s">
        <v>145</v>
      </c>
      <c r="AV1469" t="s">
        <v>145</v>
      </c>
      <c r="AW1469" t="s">
        <v>145</v>
      </c>
      <c r="AX1469" t="s">
        <v>145</v>
      </c>
      <c r="AY1469" t="s">
        <v>145</v>
      </c>
      <c r="AZ1469" t="s">
        <v>145</v>
      </c>
      <c r="BB1469">
        <v>0</v>
      </c>
    </row>
    <row r="1470" spans="1:54" x14ac:dyDescent="0.25">
      <c r="A1470">
        <v>335720</v>
      </c>
      <c r="B1470" t="s">
        <v>213</v>
      </c>
      <c r="S1470" t="s">
        <v>148</v>
      </c>
      <c r="AC1470" t="s">
        <v>148</v>
      </c>
      <c r="AH1470" t="s">
        <v>148</v>
      </c>
      <c r="AL1470" t="s">
        <v>148</v>
      </c>
      <c r="AO1470" t="s">
        <v>147</v>
      </c>
      <c r="AP1470" t="s">
        <v>147</v>
      </c>
      <c r="AQ1470" t="s">
        <v>147</v>
      </c>
      <c r="AR1470" t="s">
        <v>147</v>
      </c>
      <c r="AU1470" t="s">
        <v>145</v>
      </c>
      <c r="AV1470" t="s">
        <v>145</v>
      </c>
      <c r="AW1470" t="s">
        <v>145</v>
      </c>
      <c r="AX1470" t="s">
        <v>145</v>
      </c>
      <c r="AY1470" t="s">
        <v>145</v>
      </c>
      <c r="AZ1470" t="s">
        <v>145</v>
      </c>
      <c r="BB1470">
        <v>0</v>
      </c>
    </row>
    <row r="1471" spans="1:54" x14ac:dyDescent="0.25">
      <c r="A1471">
        <v>335753</v>
      </c>
      <c r="B1471" t="s">
        <v>213</v>
      </c>
      <c r="AC1471" t="s">
        <v>148</v>
      </c>
      <c r="AG1471" t="s">
        <v>147</v>
      </c>
      <c r="AI1471" t="s">
        <v>148</v>
      </c>
      <c r="AJ1471" t="s">
        <v>148</v>
      </c>
      <c r="AL1471" t="s">
        <v>148</v>
      </c>
      <c r="AO1471" t="s">
        <v>147</v>
      </c>
      <c r="AP1471" t="s">
        <v>147</v>
      </c>
      <c r="AQ1471" t="s">
        <v>145</v>
      </c>
      <c r="AR1471" t="s">
        <v>147</v>
      </c>
      <c r="AS1471" t="s">
        <v>147</v>
      </c>
      <c r="AT1471" t="s">
        <v>147</v>
      </c>
      <c r="AU1471" t="s">
        <v>145</v>
      </c>
      <c r="AV1471" t="s">
        <v>145</v>
      </c>
      <c r="AW1471" t="s">
        <v>145</v>
      </c>
      <c r="AX1471" t="s">
        <v>145</v>
      </c>
      <c r="AY1471" t="s">
        <v>145</v>
      </c>
      <c r="AZ1471" t="s">
        <v>145</v>
      </c>
      <c r="BB1471">
        <v>0</v>
      </c>
    </row>
    <row r="1472" spans="1:54" x14ac:dyDescent="0.25">
      <c r="A1472">
        <v>335850</v>
      </c>
      <c r="B1472" t="s">
        <v>213</v>
      </c>
      <c r="AH1472" t="s">
        <v>148</v>
      </c>
      <c r="AP1472" t="s">
        <v>145</v>
      </c>
      <c r="AQ1472" t="s">
        <v>145</v>
      </c>
      <c r="AU1472" t="s">
        <v>145</v>
      </c>
      <c r="AV1472" t="s">
        <v>145</v>
      </c>
      <c r="AW1472" t="s">
        <v>145</v>
      </c>
      <c r="AX1472" t="s">
        <v>145</v>
      </c>
      <c r="AY1472" t="s">
        <v>145</v>
      </c>
      <c r="AZ1472" t="s">
        <v>145</v>
      </c>
      <c r="BB1472">
        <v>0</v>
      </c>
    </row>
    <row r="1473" spans="1:54" x14ac:dyDescent="0.25">
      <c r="A1473">
        <v>335862</v>
      </c>
      <c r="B1473" t="s">
        <v>213</v>
      </c>
      <c r="AG1473" t="s">
        <v>148</v>
      </c>
      <c r="AL1473" t="s">
        <v>148</v>
      </c>
      <c r="AM1473" t="s">
        <v>148</v>
      </c>
      <c r="AQ1473" t="s">
        <v>147</v>
      </c>
      <c r="AR1473" t="s">
        <v>147</v>
      </c>
      <c r="AT1473" t="s">
        <v>147</v>
      </c>
      <c r="AU1473" t="s">
        <v>145</v>
      </c>
      <c r="AV1473" t="s">
        <v>145</v>
      </c>
      <c r="AW1473" t="s">
        <v>145</v>
      </c>
      <c r="AX1473" t="s">
        <v>145</v>
      </c>
      <c r="AY1473" t="s">
        <v>145</v>
      </c>
      <c r="AZ1473" t="s">
        <v>145</v>
      </c>
      <c r="BB1473">
        <v>0</v>
      </c>
    </row>
    <row r="1474" spans="1:54" x14ac:dyDescent="0.25">
      <c r="A1474">
        <v>335874</v>
      </c>
      <c r="B1474" t="s">
        <v>213</v>
      </c>
      <c r="AJ1474" t="s">
        <v>148</v>
      </c>
      <c r="AP1474" t="s">
        <v>147</v>
      </c>
      <c r="AQ1474" t="s">
        <v>147</v>
      </c>
      <c r="AT1474" t="s">
        <v>147</v>
      </c>
      <c r="AU1474" t="s">
        <v>145</v>
      </c>
      <c r="AV1474" t="s">
        <v>145</v>
      </c>
      <c r="AW1474" t="s">
        <v>145</v>
      </c>
      <c r="AX1474" t="s">
        <v>145</v>
      </c>
      <c r="AY1474" t="s">
        <v>145</v>
      </c>
      <c r="AZ1474" t="s">
        <v>145</v>
      </c>
      <c r="BB1474">
        <v>0</v>
      </c>
    </row>
    <row r="1475" spans="1:54" x14ac:dyDescent="0.25">
      <c r="A1475">
        <v>335895</v>
      </c>
      <c r="B1475" t="s">
        <v>213</v>
      </c>
      <c r="AG1475" t="s">
        <v>148</v>
      </c>
      <c r="AM1475" t="s">
        <v>148</v>
      </c>
      <c r="AP1475" t="s">
        <v>147</v>
      </c>
      <c r="AQ1475" t="s">
        <v>147</v>
      </c>
      <c r="AU1475" t="s">
        <v>145</v>
      </c>
      <c r="AV1475" t="s">
        <v>145</v>
      </c>
      <c r="AW1475" t="s">
        <v>145</v>
      </c>
      <c r="AX1475" t="s">
        <v>145</v>
      </c>
      <c r="AY1475" t="s">
        <v>145</v>
      </c>
      <c r="AZ1475" t="s">
        <v>145</v>
      </c>
      <c r="BB1475">
        <v>0</v>
      </c>
    </row>
    <row r="1476" spans="1:54" x14ac:dyDescent="0.25">
      <c r="A1476">
        <v>335905</v>
      </c>
      <c r="B1476" t="s">
        <v>213</v>
      </c>
      <c r="AG1476" t="s">
        <v>148</v>
      </c>
      <c r="AI1476" t="s">
        <v>148</v>
      </c>
      <c r="AJ1476" t="s">
        <v>148</v>
      </c>
      <c r="AP1476" t="s">
        <v>147</v>
      </c>
      <c r="AQ1476" t="s">
        <v>147</v>
      </c>
      <c r="AS1476" t="s">
        <v>147</v>
      </c>
      <c r="AU1476" t="s">
        <v>145</v>
      </c>
      <c r="AV1476" t="s">
        <v>145</v>
      </c>
      <c r="AW1476" t="s">
        <v>145</v>
      </c>
      <c r="AX1476" t="s">
        <v>145</v>
      </c>
      <c r="AY1476" t="s">
        <v>145</v>
      </c>
      <c r="AZ1476" t="s">
        <v>145</v>
      </c>
      <c r="BB1476">
        <v>0</v>
      </c>
    </row>
    <row r="1477" spans="1:54" x14ac:dyDescent="0.25">
      <c r="A1477">
        <v>335923</v>
      </c>
      <c r="B1477" t="s">
        <v>213</v>
      </c>
      <c r="AI1477" t="s">
        <v>148</v>
      </c>
      <c r="AM1477" t="s">
        <v>148</v>
      </c>
      <c r="AP1477" t="s">
        <v>147</v>
      </c>
      <c r="AQ1477" t="s">
        <v>147</v>
      </c>
      <c r="AR1477" t="s">
        <v>145</v>
      </c>
      <c r="AS1477" t="s">
        <v>147</v>
      </c>
      <c r="AT1477" t="s">
        <v>147</v>
      </c>
      <c r="AU1477" t="s">
        <v>145</v>
      </c>
      <c r="AV1477" t="s">
        <v>145</v>
      </c>
      <c r="AW1477" t="s">
        <v>145</v>
      </c>
      <c r="AX1477" t="s">
        <v>145</v>
      </c>
      <c r="AY1477" t="s">
        <v>145</v>
      </c>
      <c r="AZ1477" t="s">
        <v>145</v>
      </c>
      <c r="BB1477">
        <v>0</v>
      </c>
    </row>
    <row r="1478" spans="1:54" x14ac:dyDescent="0.25">
      <c r="A1478">
        <v>335933</v>
      </c>
      <c r="B1478" t="s">
        <v>213</v>
      </c>
      <c r="AK1478" t="s">
        <v>148</v>
      </c>
      <c r="AP1478" t="s">
        <v>147</v>
      </c>
      <c r="AQ1478" t="s">
        <v>147</v>
      </c>
      <c r="AR1478" t="s">
        <v>147</v>
      </c>
      <c r="AU1478" t="s">
        <v>145</v>
      </c>
      <c r="AV1478" t="s">
        <v>145</v>
      </c>
      <c r="AW1478" t="s">
        <v>145</v>
      </c>
      <c r="AX1478" t="s">
        <v>145</v>
      </c>
      <c r="AY1478" t="s">
        <v>145</v>
      </c>
      <c r="AZ1478" t="s">
        <v>145</v>
      </c>
      <c r="BB1478">
        <v>0</v>
      </c>
    </row>
    <row r="1479" spans="1:54" x14ac:dyDescent="0.25">
      <c r="A1479">
        <v>335945</v>
      </c>
      <c r="B1479" t="s">
        <v>213</v>
      </c>
      <c r="AC1479" t="s">
        <v>148</v>
      </c>
      <c r="AG1479" t="s">
        <v>148</v>
      </c>
      <c r="AO1479" t="s">
        <v>147</v>
      </c>
      <c r="AP1479" t="s">
        <v>147</v>
      </c>
      <c r="AQ1479" t="s">
        <v>147</v>
      </c>
      <c r="AR1479" t="s">
        <v>147</v>
      </c>
      <c r="AU1479" t="s">
        <v>145</v>
      </c>
      <c r="AV1479" t="s">
        <v>145</v>
      </c>
      <c r="AW1479" t="s">
        <v>145</v>
      </c>
      <c r="AX1479" t="s">
        <v>145</v>
      </c>
      <c r="AY1479" t="s">
        <v>145</v>
      </c>
      <c r="AZ1479" t="s">
        <v>145</v>
      </c>
      <c r="BB1479">
        <v>0</v>
      </c>
    </row>
    <row r="1480" spans="1:54" x14ac:dyDescent="0.25">
      <c r="A1480">
        <v>335967</v>
      </c>
      <c r="B1480" t="s">
        <v>213</v>
      </c>
      <c r="AM1480" t="s">
        <v>148</v>
      </c>
      <c r="AO1480" t="s">
        <v>145</v>
      </c>
      <c r="AP1480" t="s">
        <v>145</v>
      </c>
      <c r="AQ1480" t="s">
        <v>145</v>
      </c>
      <c r="AR1480" t="s">
        <v>145</v>
      </c>
      <c r="AS1480" t="s">
        <v>145</v>
      </c>
      <c r="AT1480" t="s">
        <v>145</v>
      </c>
      <c r="AU1480" t="s">
        <v>145</v>
      </c>
      <c r="AV1480" t="s">
        <v>145</v>
      </c>
      <c r="AW1480" t="s">
        <v>145</v>
      </c>
      <c r="AX1480" t="s">
        <v>145</v>
      </c>
      <c r="AY1480" t="s">
        <v>145</v>
      </c>
      <c r="AZ1480" t="s">
        <v>145</v>
      </c>
      <c r="BB1480">
        <v>0</v>
      </c>
    </row>
    <row r="1481" spans="1:54" x14ac:dyDescent="0.25">
      <c r="A1481">
        <v>335974</v>
      </c>
      <c r="B1481" t="s">
        <v>213</v>
      </c>
      <c r="AG1481" t="s">
        <v>148</v>
      </c>
      <c r="AP1481" t="s">
        <v>147</v>
      </c>
      <c r="AQ1481" t="s">
        <v>147</v>
      </c>
      <c r="AR1481" t="s">
        <v>147</v>
      </c>
      <c r="AU1481" t="s">
        <v>145</v>
      </c>
      <c r="AV1481" t="s">
        <v>145</v>
      </c>
      <c r="AW1481" t="s">
        <v>145</v>
      </c>
      <c r="AX1481" t="s">
        <v>145</v>
      </c>
      <c r="AY1481" t="s">
        <v>145</v>
      </c>
      <c r="AZ1481" t="s">
        <v>145</v>
      </c>
      <c r="BB1481">
        <v>0</v>
      </c>
    </row>
    <row r="1482" spans="1:54" x14ac:dyDescent="0.25">
      <c r="A1482">
        <v>335984</v>
      </c>
      <c r="B1482" t="s">
        <v>213</v>
      </c>
      <c r="AO1482" t="s">
        <v>145</v>
      </c>
      <c r="AP1482" t="s">
        <v>145</v>
      </c>
      <c r="AQ1482" t="s">
        <v>145</v>
      </c>
      <c r="AR1482" t="s">
        <v>145</v>
      </c>
      <c r="AS1482" t="s">
        <v>145</v>
      </c>
      <c r="AT1482" t="s">
        <v>145</v>
      </c>
      <c r="AU1482" t="s">
        <v>145</v>
      </c>
      <c r="AV1482" t="s">
        <v>145</v>
      </c>
      <c r="AW1482" t="s">
        <v>145</v>
      </c>
      <c r="AX1482" t="s">
        <v>145</v>
      </c>
      <c r="AY1482" t="s">
        <v>145</v>
      </c>
      <c r="AZ1482" t="s">
        <v>145</v>
      </c>
      <c r="BB1482">
        <v>0</v>
      </c>
    </row>
    <row r="1483" spans="1:54" x14ac:dyDescent="0.25">
      <c r="A1483">
        <v>335989</v>
      </c>
      <c r="B1483" t="s">
        <v>213</v>
      </c>
      <c r="Z1483" t="s">
        <v>148</v>
      </c>
      <c r="AG1483" t="s">
        <v>147</v>
      </c>
      <c r="AP1483" t="s">
        <v>147</v>
      </c>
      <c r="AQ1483" t="s">
        <v>147</v>
      </c>
      <c r="AS1483" t="s">
        <v>145</v>
      </c>
      <c r="AT1483" t="s">
        <v>147</v>
      </c>
      <c r="AU1483" t="s">
        <v>145</v>
      </c>
      <c r="AV1483" t="s">
        <v>145</v>
      </c>
      <c r="AW1483" t="s">
        <v>145</v>
      </c>
      <c r="AX1483" t="s">
        <v>145</v>
      </c>
      <c r="AY1483" t="s">
        <v>145</v>
      </c>
      <c r="AZ1483" t="s">
        <v>145</v>
      </c>
      <c r="BB1483">
        <v>0</v>
      </c>
    </row>
    <row r="1484" spans="1:54" x14ac:dyDescent="0.25">
      <c r="A1484">
        <v>336006</v>
      </c>
      <c r="B1484" t="s">
        <v>213</v>
      </c>
      <c r="AG1484" t="s">
        <v>147</v>
      </c>
      <c r="AQ1484" t="s">
        <v>147</v>
      </c>
      <c r="AR1484" t="s">
        <v>147</v>
      </c>
      <c r="AU1484" t="s">
        <v>145</v>
      </c>
      <c r="AV1484" t="s">
        <v>145</v>
      </c>
      <c r="AW1484" t="s">
        <v>145</v>
      </c>
      <c r="AX1484" t="s">
        <v>145</v>
      </c>
      <c r="AY1484" t="s">
        <v>145</v>
      </c>
      <c r="AZ1484" t="s">
        <v>145</v>
      </c>
      <c r="BB1484">
        <v>0</v>
      </c>
    </row>
    <row r="1485" spans="1:54" x14ac:dyDescent="0.25">
      <c r="A1485">
        <v>336012</v>
      </c>
      <c r="B1485" t="s">
        <v>213</v>
      </c>
      <c r="AG1485" t="s">
        <v>148</v>
      </c>
      <c r="AL1485" t="s">
        <v>148</v>
      </c>
      <c r="AP1485" t="s">
        <v>147</v>
      </c>
      <c r="AQ1485" t="s">
        <v>145</v>
      </c>
      <c r="AR1485" t="s">
        <v>147</v>
      </c>
      <c r="AU1485" t="s">
        <v>145</v>
      </c>
      <c r="AV1485" t="s">
        <v>145</v>
      </c>
      <c r="AW1485" t="s">
        <v>145</v>
      </c>
      <c r="AX1485" t="s">
        <v>145</v>
      </c>
      <c r="AY1485" t="s">
        <v>145</v>
      </c>
      <c r="AZ1485" t="s">
        <v>145</v>
      </c>
      <c r="BB1485">
        <v>0</v>
      </c>
    </row>
    <row r="1486" spans="1:54" x14ac:dyDescent="0.25">
      <c r="A1486">
        <v>336013</v>
      </c>
      <c r="B1486" t="s">
        <v>213</v>
      </c>
      <c r="AC1486" t="s">
        <v>148</v>
      </c>
      <c r="AM1486" t="s">
        <v>148</v>
      </c>
      <c r="AO1486" t="s">
        <v>147</v>
      </c>
      <c r="AP1486" t="s">
        <v>147</v>
      </c>
      <c r="AQ1486" t="s">
        <v>147</v>
      </c>
      <c r="AT1486" t="s">
        <v>147</v>
      </c>
      <c r="AU1486" t="s">
        <v>145</v>
      </c>
      <c r="AV1486" t="s">
        <v>145</v>
      </c>
      <c r="AW1486" t="s">
        <v>145</v>
      </c>
      <c r="AX1486" t="s">
        <v>145</v>
      </c>
      <c r="AY1486" t="s">
        <v>145</v>
      </c>
      <c r="AZ1486" t="s">
        <v>145</v>
      </c>
      <c r="BB1486">
        <v>0</v>
      </c>
    </row>
    <row r="1487" spans="1:54" x14ac:dyDescent="0.25">
      <c r="A1487">
        <v>336026</v>
      </c>
      <c r="B1487" t="s">
        <v>213</v>
      </c>
      <c r="AM1487" t="s">
        <v>148</v>
      </c>
      <c r="AP1487" t="s">
        <v>147</v>
      </c>
      <c r="AQ1487" t="s">
        <v>147</v>
      </c>
      <c r="AU1487" t="s">
        <v>145</v>
      </c>
      <c r="AV1487" t="s">
        <v>145</v>
      </c>
      <c r="AW1487" t="s">
        <v>145</v>
      </c>
      <c r="AX1487" t="s">
        <v>145</v>
      </c>
      <c r="AY1487" t="s">
        <v>145</v>
      </c>
      <c r="AZ1487" t="s">
        <v>145</v>
      </c>
      <c r="BB1487">
        <v>0</v>
      </c>
    </row>
    <row r="1488" spans="1:54" x14ac:dyDescent="0.25">
      <c r="A1488">
        <v>336033</v>
      </c>
      <c r="B1488" t="s">
        <v>213</v>
      </c>
      <c r="W1488" t="s">
        <v>148</v>
      </c>
      <c r="AM1488" t="s">
        <v>148</v>
      </c>
      <c r="AP1488" t="s">
        <v>147</v>
      </c>
      <c r="AQ1488" t="s">
        <v>147</v>
      </c>
      <c r="AR1488" t="s">
        <v>147</v>
      </c>
      <c r="AS1488" t="s">
        <v>147</v>
      </c>
      <c r="AU1488" t="s">
        <v>145</v>
      </c>
      <c r="AV1488" t="s">
        <v>145</v>
      </c>
      <c r="AW1488" t="s">
        <v>145</v>
      </c>
      <c r="AX1488" t="s">
        <v>145</v>
      </c>
      <c r="AY1488" t="s">
        <v>145</v>
      </c>
      <c r="AZ1488" t="s">
        <v>145</v>
      </c>
      <c r="BB1488">
        <v>0</v>
      </c>
    </row>
    <row r="1489" spans="1:54" x14ac:dyDescent="0.25">
      <c r="A1489">
        <v>336041</v>
      </c>
      <c r="B1489" t="s">
        <v>213</v>
      </c>
      <c r="I1489" t="s">
        <v>148</v>
      </c>
      <c r="N1489" t="s">
        <v>147</v>
      </c>
      <c r="V1489" t="s">
        <v>145</v>
      </c>
      <c r="AA1489" t="s">
        <v>145</v>
      </c>
      <c r="AM1489" t="s">
        <v>145</v>
      </c>
      <c r="AQ1489" t="s">
        <v>145</v>
      </c>
      <c r="AU1489" t="s">
        <v>145</v>
      </c>
      <c r="AV1489" t="s">
        <v>145</v>
      </c>
      <c r="AW1489" t="s">
        <v>145</v>
      </c>
      <c r="AX1489" t="s">
        <v>145</v>
      </c>
      <c r="AY1489" t="s">
        <v>145</v>
      </c>
      <c r="AZ1489" t="s">
        <v>145</v>
      </c>
      <c r="BB1489">
        <v>0</v>
      </c>
    </row>
    <row r="1490" spans="1:54" x14ac:dyDescent="0.25">
      <c r="A1490">
        <v>336045</v>
      </c>
      <c r="B1490" t="s">
        <v>213</v>
      </c>
      <c r="AI1490" t="s">
        <v>147</v>
      </c>
      <c r="AK1490" t="s">
        <v>148</v>
      </c>
      <c r="AO1490" t="s">
        <v>145</v>
      </c>
      <c r="AP1490" t="s">
        <v>145</v>
      </c>
      <c r="AQ1490" t="s">
        <v>145</v>
      </c>
      <c r="AR1490" t="s">
        <v>145</v>
      </c>
      <c r="AS1490" t="s">
        <v>145</v>
      </c>
      <c r="AT1490" t="s">
        <v>145</v>
      </c>
      <c r="AU1490" t="s">
        <v>145</v>
      </c>
      <c r="AV1490" t="s">
        <v>145</v>
      </c>
      <c r="AW1490" t="s">
        <v>145</v>
      </c>
      <c r="AX1490" t="s">
        <v>145</v>
      </c>
      <c r="AY1490" t="s">
        <v>145</v>
      </c>
      <c r="AZ1490" t="s">
        <v>145</v>
      </c>
      <c r="BB1490">
        <v>0</v>
      </c>
    </row>
    <row r="1491" spans="1:54" x14ac:dyDescent="0.25">
      <c r="A1491">
        <v>336059</v>
      </c>
      <c r="B1491" t="s">
        <v>213</v>
      </c>
      <c r="AG1491" t="s">
        <v>145</v>
      </c>
      <c r="AH1491" t="s">
        <v>145</v>
      </c>
      <c r="AJ1491" t="s">
        <v>148</v>
      </c>
      <c r="AL1491" t="s">
        <v>145</v>
      </c>
      <c r="AM1491" t="s">
        <v>148</v>
      </c>
      <c r="AO1491" t="s">
        <v>147</v>
      </c>
      <c r="AP1491" t="s">
        <v>145</v>
      </c>
      <c r="AQ1491" t="s">
        <v>145</v>
      </c>
      <c r="AR1491" t="s">
        <v>145</v>
      </c>
      <c r="AU1491" t="s">
        <v>145</v>
      </c>
      <c r="AV1491" t="s">
        <v>145</v>
      </c>
      <c r="AW1491" t="s">
        <v>145</v>
      </c>
      <c r="AX1491" t="s">
        <v>145</v>
      </c>
      <c r="AY1491" t="s">
        <v>145</v>
      </c>
      <c r="AZ1491" t="s">
        <v>145</v>
      </c>
      <c r="BB1491">
        <v>0</v>
      </c>
    </row>
    <row r="1492" spans="1:54" x14ac:dyDescent="0.25">
      <c r="A1492">
        <v>336064</v>
      </c>
      <c r="B1492" t="s">
        <v>213</v>
      </c>
      <c r="AG1492" t="s">
        <v>147</v>
      </c>
      <c r="AP1492" t="s">
        <v>147</v>
      </c>
      <c r="AQ1492" t="s">
        <v>145</v>
      </c>
      <c r="AU1492" t="s">
        <v>145</v>
      </c>
      <c r="AV1492" t="s">
        <v>145</v>
      </c>
      <c r="AW1492" t="s">
        <v>145</v>
      </c>
      <c r="AX1492" t="s">
        <v>145</v>
      </c>
      <c r="AY1492" t="s">
        <v>145</v>
      </c>
      <c r="AZ1492" t="s">
        <v>145</v>
      </c>
      <c r="BB1492">
        <v>0</v>
      </c>
    </row>
    <row r="1493" spans="1:54" x14ac:dyDescent="0.25">
      <c r="A1493">
        <v>336069</v>
      </c>
      <c r="B1493" t="s">
        <v>213</v>
      </c>
      <c r="AG1493" t="s">
        <v>148</v>
      </c>
      <c r="AJ1493" t="s">
        <v>148</v>
      </c>
      <c r="AP1493" t="s">
        <v>147</v>
      </c>
      <c r="AQ1493" t="s">
        <v>147</v>
      </c>
      <c r="AR1493" t="s">
        <v>147</v>
      </c>
      <c r="AU1493" t="s">
        <v>145</v>
      </c>
      <c r="AV1493" t="s">
        <v>145</v>
      </c>
      <c r="AW1493" t="s">
        <v>145</v>
      </c>
      <c r="AX1493" t="s">
        <v>145</v>
      </c>
      <c r="AY1493" t="s">
        <v>145</v>
      </c>
      <c r="AZ1493" t="s">
        <v>145</v>
      </c>
      <c r="BB1493">
        <v>0</v>
      </c>
    </row>
    <row r="1494" spans="1:54" x14ac:dyDescent="0.25">
      <c r="A1494">
        <v>336083</v>
      </c>
      <c r="B1494" t="s">
        <v>213</v>
      </c>
      <c r="AG1494" t="s">
        <v>147</v>
      </c>
      <c r="AM1494" t="s">
        <v>148</v>
      </c>
      <c r="AO1494" t="s">
        <v>147</v>
      </c>
      <c r="AP1494" t="s">
        <v>147</v>
      </c>
      <c r="AQ1494" t="s">
        <v>145</v>
      </c>
      <c r="AR1494" t="s">
        <v>147</v>
      </c>
      <c r="AS1494" t="s">
        <v>147</v>
      </c>
      <c r="AT1494" t="s">
        <v>147</v>
      </c>
      <c r="AU1494" t="s">
        <v>145</v>
      </c>
      <c r="AV1494" t="s">
        <v>145</v>
      </c>
      <c r="AW1494" t="s">
        <v>145</v>
      </c>
      <c r="AX1494" t="s">
        <v>145</v>
      </c>
      <c r="AY1494" t="s">
        <v>145</v>
      </c>
      <c r="AZ1494" t="s">
        <v>145</v>
      </c>
      <c r="BB1494">
        <v>0</v>
      </c>
    </row>
    <row r="1495" spans="1:54" x14ac:dyDescent="0.25">
      <c r="A1495">
        <v>336112</v>
      </c>
      <c r="B1495" t="s">
        <v>213</v>
      </c>
      <c r="AC1495" t="s">
        <v>148</v>
      </c>
      <c r="AJ1495" t="s">
        <v>148</v>
      </c>
      <c r="AL1495" t="s">
        <v>148</v>
      </c>
      <c r="AO1495" t="s">
        <v>147</v>
      </c>
      <c r="AP1495" t="s">
        <v>145</v>
      </c>
      <c r="AQ1495" t="s">
        <v>145</v>
      </c>
      <c r="AR1495" t="s">
        <v>145</v>
      </c>
      <c r="AU1495" t="s">
        <v>145</v>
      </c>
      <c r="AV1495" t="s">
        <v>145</v>
      </c>
      <c r="AW1495" t="s">
        <v>145</v>
      </c>
      <c r="AX1495" t="s">
        <v>145</v>
      </c>
      <c r="AY1495" t="s">
        <v>145</v>
      </c>
      <c r="AZ1495" t="s">
        <v>145</v>
      </c>
      <c r="BB1495">
        <v>0</v>
      </c>
    </row>
    <row r="1496" spans="1:54" x14ac:dyDescent="0.25">
      <c r="A1496">
        <v>336137</v>
      </c>
      <c r="B1496" t="s">
        <v>213</v>
      </c>
      <c r="AQ1496" t="s">
        <v>148</v>
      </c>
      <c r="AU1496" t="s">
        <v>145</v>
      </c>
      <c r="AV1496" t="s">
        <v>145</v>
      </c>
      <c r="AW1496" t="s">
        <v>145</v>
      </c>
      <c r="AX1496" t="s">
        <v>145</v>
      </c>
      <c r="AY1496" t="s">
        <v>145</v>
      </c>
      <c r="AZ1496" t="s">
        <v>145</v>
      </c>
      <c r="BB1496">
        <v>0</v>
      </c>
    </row>
    <row r="1497" spans="1:54" x14ac:dyDescent="0.25">
      <c r="A1497">
        <v>336143</v>
      </c>
      <c r="B1497" t="s">
        <v>213</v>
      </c>
      <c r="AO1497" t="s">
        <v>147</v>
      </c>
      <c r="AP1497" t="s">
        <v>145</v>
      </c>
      <c r="AQ1497" t="s">
        <v>145</v>
      </c>
      <c r="AR1497" t="s">
        <v>147</v>
      </c>
      <c r="AU1497" t="s">
        <v>145</v>
      </c>
      <c r="AV1497" t="s">
        <v>145</v>
      </c>
      <c r="AW1497" t="s">
        <v>145</v>
      </c>
      <c r="AX1497" t="s">
        <v>145</v>
      </c>
      <c r="AY1497" t="s">
        <v>145</v>
      </c>
      <c r="AZ1497" t="s">
        <v>145</v>
      </c>
      <c r="BB1497">
        <v>0</v>
      </c>
    </row>
    <row r="1498" spans="1:54" x14ac:dyDescent="0.25">
      <c r="A1498">
        <v>336156</v>
      </c>
      <c r="B1498" t="s">
        <v>213</v>
      </c>
      <c r="AG1498" t="s">
        <v>148</v>
      </c>
      <c r="AO1498" t="s">
        <v>147</v>
      </c>
      <c r="AP1498" t="s">
        <v>147</v>
      </c>
      <c r="AQ1498" t="s">
        <v>147</v>
      </c>
      <c r="AR1498" t="s">
        <v>147</v>
      </c>
      <c r="AT1498" t="s">
        <v>147</v>
      </c>
      <c r="AU1498" t="s">
        <v>145</v>
      </c>
      <c r="AV1498" t="s">
        <v>145</v>
      </c>
      <c r="AW1498" t="s">
        <v>145</v>
      </c>
      <c r="AX1498" t="s">
        <v>145</v>
      </c>
      <c r="AY1498" t="s">
        <v>145</v>
      </c>
      <c r="AZ1498" t="s">
        <v>145</v>
      </c>
      <c r="BB1498">
        <v>0</v>
      </c>
    </row>
    <row r="1499" spans="1:54" x14ac:dyDescent="0.25">
      <c r="A1499">
        <v>336162</v>
      </c>
      <c r="B1499" t="s">
        <v>213</v>
      </c>
      <c r="AI1499" t="s">
        <v>148</v>
      </c>
      <c r="AJ1499" t="s">
        <v>148</v>
      </c>
      <c r="AO1499" t="s">
        <v>147</v>
      </c>
      <c r="AP1499" t="s">
        <v>147</v>
      </c>
      <c r="AQ1499" t="s">
        <v>147</v>
      </c>
      <c r="AR1499" t="s">
        <v>147</v>
      </c>
      <c r="AT1499" t="s">
        <v>147</v>
      </c>
      <c r="AU1499" t="s">
        <v>145</v>
      </c>
      <c r="AV1499" t="s">
        <v>145</v>
      </c>
      <c r="AW1499" t="s">
        <v>145</v>
      </c>
      <c r="AX1499" t="s">
        <v>145</v>
      </c>
      <c r="AY1499" t="s">
        <v>145</v>
      </c>
      <c r="AZ1499" t="s">
        <v>145</v>
      </c>
      <c r="BB1499">
        <v>0</v>
      </c>
    </row>
    <row r="1500" spans="1:54" x14ac:dyDescent="0.25">
      <c r="A1500">
        <v>336226</v>
      </c>
      <c r="B1500" t="s">
        <v>213</v>
      </c>
      <c r="AJ1500" t="s">
        <v>148</v>
      </c>
      <c r="AO1500" t="s">
        <v>147</v>
      </c>
      <c r="AP1500" t="s">
        <v>145</v>
      </c>
      <c r="AQ1500" t="s">
        <v>147</v>
      </c>
      <c r="AR1500" t="s">
        <v>147</v>
      </c>
      <c r="AT1500" t="s">
        <v>147</v>
      </c>
      <c r="AU1500" t="s">
        <v>145</v>
      </c>
      <c r="AV1500" t="s">
        <v>145</v>
      </c>
      <c r="AW1500" t="s">
        <v>145</v>
      </c>
      <c r="AX1500" t="s">
        <v>145</v>
      </c>
      <c r="AY1500" t="s">
        <v>145</v>
      </c>
      <c r="AZ1500" t="s">
        <v>145</v>
      </c>
      <c r="BB1500">
        <v>0</v>
      </c>
    </row>
    <row r="1501" spans="1:54" x14ac:dyDescent="0.25">
      <c r="A1501">
        <v>336240</v>
      </c>
      <c r="B1501" t="s">
        <v>213</v>
      </c>
      <c r="I1501" t="s">
        <v>148</v>
      </c>
      <c r="AA1501" t="s">
        <v>148</v>
      </c>
      <c r="AG1501" t="s">
        <v>148</v>
      </c>
      <c r="AI1501" t="s">
        <v>148</v>
      </c>
      <c r="AM1501" t="s">
        <v>147</v>
      </c>
      <c r="AO1501" t="s">
        <v>147</v>
      </c>
      <c r="AP1501" t="s">
        <v>147</v>
      </c>
      <c r="AQ1501" t="s">
        <v>145</v>
      </c>
      <c r="AR1501" t="s">
        <v>147</v>
      </c>
      <c r="AS1501" t="s">
        <v>147</v>
      </c>
      <c r="AT1501" t="s">
        <v>147</v>
      </c>
      <c r="AU1501" t="s">
        <v>145</v>
      </c>
      <c r="AV1501" t="s">
        <v>145</v>
      </c>
      <c r="AW1501" t="s">
        <v>145</v>
      </c>
      <c r="AX1501" t="s">
        <v>145</v>
      </c>
      <c r="AY1501" t="s">
        <v>145</v>
      </c>
      <c r="AZ1501" t="s">
        <v>145</v>
      </c>
      <c r="BB1501">
        <v>0</v>
      </c>
    </row>
    <row r="1502" spans="1:54" x14ac:dyDescent="0.25">
      <c r="A1502">
        <v>336276</v>
      </c>
      <c r="B1502" t="s">
        <v>213</v>
      </c>
      <c r="AL1502" t="s">
        <v>147</v>
      </c>
      <c r="AP1502" t="s">
        <v>147</v>
      </c>
      <c r="AQ1502" t="s">
        <v>145</v>
      </c>
      <c r="AT1502" t="s">
        <v>145</v>
      </c>
      <c r="AU1502" t="s">
        <v>145</v>
      </c>
      <c r="AV1502" t="s">
        <v>145</v>
      </c>
      <c r="AW1502" t="s">
        <v>145</v>
      </c>
      <c r="AX1502" t="s">
        <v>145</v>
      </c>
      <c r="AY1502" t="s">
        <v>145</v>
      </c>
      <c r="AZ1502" t="s">
        <v>145</v>
      </c>
      <c r="BB1502">
        <v>0</v>
      </c>
    </row>
    <row r="1503" spans="1:54" x14ac:dyDescent="0.25">
      <c r="A1503">
        <v>336295</v>
      </c>
      <c r="B1503" t="s">
        <v>213</v>
      </c>
      <c r="AH1503" t="s">
        <v>148</v>
      </c>
      <c r="AI1503" t="s">
        <v>148</v>
      </c>
      <c r="AK1503" t="s">
        <v>148</v>
      </c>
      <c r="AL1503" t="s">
        <v>148</v>
      </c>
      <c r="AO1503" t="s">
        <v>147</v>
      </c>
      <c r="AP1503" t="s">
        <v>147</v>
      </c>
      <c r="AQ1503" t="s">
        <v>147</v>
      </c>
      <c r="AR1503" t="s">
        <v>147</v>
      </c>
      <c r="AS1503" t="s">
        <v>147</v>
      </c>
      <c r="AT1503" t="s">
        <v>147</v>
      </c>
      <c r="AU1503" t="s">
        <v>145</v>
      </c>
      <c r="AV1503" t="s">
        <v>145</v>
      </c>
      <c r="AW1503" t="s">
        <v>145</v>
      </c>
      <c r="AX1503" t="s">
        <v>145</v>
      </c>
      <c r="AY1503" t="s">
        <v>145</v>
      </c>
      <c r="AZ1503" t="s">
        <v>145</v>
      </c>
      <c r="BB1503">
        <v>0</v>
      </c>
    </row>
    <row r="1504" spans="1:54" x14ac:dyDescent="0.25">
      <c r="A1504">
        <v>336337</v>
      </c>
      <c r="B1504" t="s">
        <v>213</v>
      </c>
      <c r="AE1504" t="s">
        <v>148</v>
      </c>
      <c r="AG1504" t="s">
        <v>148</v>
      </c>
      <c r="AI1504" t="s">
        <v>148</v>
      </c>
      <c r="AJ1504" t="s">
        <v>148</v>
      </c>
      <c r="AK1504" t="s">
        <v>148</v>
      </c>
      <c r="AO1504" t="s">
        <v>147</v>
      </c>
      <c r="AP1504" t="s">
        <v>145</v>
      </c>
      <c r="AQ1504" t="s">
        <v>145</v>
      </c>
      <c r="AR1504" t="s">
        <v>145</v>
      </c>
      <c r="AT1504" t="s">
        <v>147</v>
      </c>
      <c r="AU1504" t="s">
        <v>145</v>
      </c>
      <c r="AV1504" t="s">
        <v>145</v>
      </c>
      <c r="AW1504" t="s">
        <v>145</v>
      </c>
      <c r="AX1504" t="s">
        <v>145</v>
      </c>
      <c r="AY1504" t="s">
        <v>145</v>
      </c>
      <c r="AZ1504" t="s">
        <v>145</v>
      </c>
      <c r="BB1504">
        <v>0</v>
      </c>
    </row>
    <row r="1505" spans="1:54" x14ac:dyDescent="0.25">
      <c r="A1505">
        <v>336386</v>
      </c>
      <c r="B1505" t="s">
        <v>213</v>
      </c>
      <c r="AI1505" t="s">
        <v>148</v>
      </c>
      <c r="AJ1505" t="s">
        <v>147</v>
      </c>
      <c r="AO1505" t="s">
        <v>147</v>
      </c>
      <c r="AP1505" t="s">
        <v>145</v>
      </c>
      <c r="AQ1505" t="s">
        <v>147</v>
      </c>
      <c r="AR1505" t="s">
        <v>145</v>
      </c>
      <c r="AU1505" t="s">
        <v>145</v>
      </c>
      <c r="AV1505" t="s">
        <v>145</v>
      </c>
      <c r="AW1505" t="s">
        <v>145</v>
      </c>
      <c r="AX1505" t="s">
        <v>145</v>
      </c>
      <c r="AY1505" t="s">
        <v>145</v>
      </c>
      <c r="AZ1505" t="s">
        <v>145</v>
      </c>
      <c r="BB1505">
        <v>0</v>
      </c>
    </row>
    <row r="1506" spans="1:54" x14ac:dyDescent="0.25">
      <c r="A1506">
        <v>336389</v>
      </c>
      <c r="B1506" t="s">
        <v>213</v>
      </c>
      <c r="N1506" t="s">
        <v>148</v>
      </c>
      <c r="V1506" t="s">
        <v>147</v>
      </c>
      <c r="AA1506" t="s">
        <v>145</v>
      </c>
      <c r="AM1506" t="s">
        <v>147</v>
      </c>
      <c r="AO1506" t="s">
        <v>145</v>
      </c>
      <c r="AP1506" t="s">
        <v>147</v>
      </c>
      <c r="AS1506" t="s">
        <v>145</v>
      </c>
      <c r="AU1506" t="s">
        <v>145</v>
      </c>
      <c r="AV1506" t="s">
        <v>145</v>
      </c>
      <c r="AW1506" t="s">
        <v>145</v>
      </c>
      <c r="AX1506" t="s">
        <v>145</v>
      </c>
      <c r="AY1506" t="s">
        <v>145</v>
      </c>
      <c r="AZ1506" t="s">
        <v>145</v>
      </c>
      <c r="BB1506">
        <v>0</v>
      </c>
    </row>
    <row r="1507" spans="1:54" x14ac:dyDescent="0.25">
      <c r="A1507">
        <v>336396</v>
      </c>
      <c r="B1507" t="s">
        <v>213</v>
      </c>
      <c r="AC1507" t="s">
        <v>148</v>
      </c>
      <c r="AI1507" t="s">
        <v>148</v>
      </c>
      <c r="AO1507" t="s">
        <v>147</v>
      </c>
      <c r="AP1507" t="s">
        <v>147</v>
      </c>
      <c r="AQ1507" t="s">
        <v>147</v>
      </c>
      <c r="AT1507" t="s">
        <v>147</v>
      </c>
      <c r="AU1507" t="s">
        <v>145</v>
      </c>
      <c r="AV1507" t="s">
        <v>145</v>
      </c>
      <c r="AW1507" t="s">
        <v>145</v>
      </c>
      <c r="AX1507" t="s">
        <v>145</v>
      </c>
      <c r="AY1507" t="s">
        <v>145</v>
      </c>
      <c r="AZ1507" t="s">
        <v>145</v>
      </c>
      <c r="BB1507">
        <v>0</v>
      </c>
    </row>
    <row r="1508" spans="1:54" x14ac:dyDescent="0.25">
      <c r="A1508">
        <v>336426</v>
      </c>
      <c r="B1508" t="s">
        <v>213</v>
      </c>
      <c r="I1508" t="s">
        <v>148</v>
      </c>
      <c r="N1508" t="s">
        <v>145</v>
      </c>
      <c r="V1508" t="s">
        <v>147</v>
      </c>
      <c r="AA1508" t="s">
        <v>147</v>
      </c>
      <c r="AG1508" t="s">
        <v>148</v>
      </c>
      <c r="AL1508" t="s">
        <v>148</v>
      </c>
      <c r="AQ1508" t="s">
        <v>147</v>
      </c>
      <c r="AU1508" t="s">
        <v>145</v>
      </c>
      <c r="AV1508" t="s">
        <v>145</v>
      </c>
      <c r="AW1508" t="s">
        <v>145</v>
      </c>
      <c r="AX1508" t="s">
        <v>145</v>
      </c>
      <c r="AY1508" t="s">
        <v>145</v>
      </c>
      <c r="AZ1508" t="s">
        <v>145</v>
      </c>
      <c r="BB1508">
        <v>0</v>
      </c>
    </row>
    <row r="1509" spans="1:54" x14ac:dyDescent="0.25">
      <c r="A1509">
        <v>336484</v>
      </c>
      <c r="B1509" t="s">
        <v>213</v>
      </c>
      <c r="AG1509" t="s">
        <v>145</v>
      </c>
      <c r="AQ1509" t="s">
        <v>147</v>
      </c>
      <c r="AR1509" t="s">
        <v>145</v>
      </c>
      <c r="AU1509" t="s">
        <v>145</v>
      </c>
      <c r="AV1509" t="s">
        <v>145</v>
      </c>
      <c r="AW1509" t="s">
        <v>145</v>
      </c>
      <c r="AX1509" t="s">
        <v>145</v>
      </c>
      <c r="AY1509" t="s">
        <v>145</v>
      </c>
      <c r="AZ1509" t="s">
        <v>145</v>
      </c>
      <c r="BB1509">
        <v>0</v>
      </c>
    </row>
    <row r="1510" spans="1:54" x14ac:dyDescent="0.25">
      <c r="A1510">
        <v>336492</v>
      </c>
      <c r="B1510" t="s">
        <v>213</v>
      </c>
      <c r="AP1510" t="s">
        <v>145</v>
      </c>
      <c r="AR1510" t="s">
        <v>145</v>
      </c>
      <c r="AU1510" t="s">
        <v>145</v>
      </c>
      <c r="AV1510" t="s">
        <v>145</v>
      </c>
      <c r="AW1510" t="s">
        <v>145</v>
      </c>
      <c r="AX1510" t="s">
        <v>145</v>
      </c>
      <c r="AY1510" t="s">
        <v>145</v>
      </c>
      <c r="AZ1510" t="s">
        <v>145</v>
      </c>
      <c r="BB1510">
        <v>0</v>
      </c>
    </row>
    <row r="1511" spans="1:54" x14ac:dyDescent="0.25">
      <c r="A1511">
        <v>336552</v>
      </c>
      <c r="B1511" t="s">
        <v>213</v>
      </c>
      <c r="AF1511" t="s">
        <v>147</v>
      </c>
      <c r="AL1511" t="s">
        <v>148</v>
      </c>
      <c r="AO1511" t="s">
        <v>147</v>
      </c>
      <c r="AP1511" t="s">
        <v>147</v>
      </c>
      <c r="AQ1511" t="s">
        <v>147</v>
      </c>
      <c r="AR1511" t="s">
        <v>147</v>
      </c>
      <c r="AT1511" t="s">
        <v>147</v>
      </c>
      <c r="AU1511" t="s">
        <v>145</v>
      </c>
      <c r="AV1511" t="s">
        <v>145</v>
      </c>
      <c r="AW1511" t="s">
        <v>145</v>
      </c>
      <c r="AX1511" t="s">
        <v>145</v>
      </c>
      <c r="AY1511" t="s">
        <v>145</v>
      </c>
      <c r="AZ1511" t="s">
        <v>145</v>
      </c>
      <c r="BB1511">
        <v>0</v>
      </c>
    </row>
    <row r="1512" spans="1:54" x14ac:dyDescent="0.25">
      <c r="A1512">
        <v>336562</v>
      </c>
      <c r="B1512" t="s">
        <v>213</v>
      </c>
      <c r="X1512" t="s">
        <v>145</v>
      </c>
      <c r="AG1512" t="s">
        <v>147</v>
      </c>
      <c r="AL1512" t="s">
        <v>148</v>
      </c>
      <c r="AP1512" t="s">
        <v>145</v>
      </c>
      <c r="AQ1512" t="s">
        <v>147</v>
      </c>
      <c r="AR1512" t="s">
        <v>147</v>
      </c>
      <c r="AU1512" t="s">
        <v>145</v>
      </c>
      <c r="AV1512" t="s">
        <v>145</v>
      </c>
      <c r="AW1512" t="s">
        <v>145</v>
      </c>
      <c r="AX1512" t="s">
        <v>145</v>
      </c>
      <c r="AY1512" t="s">
        <v>145</v>
      </c>
      <c r="AZ1512" t="s">
        <v>145</v>
      </c>
      <c r="BB1512">
        <v>0</v>
      </c>
    </row>
    <row r="1513" spans="1:54" x14ac:dyDescent="0.25">
      <c r="A1513">
        <v>336576</v>
      </c>
      <c r="B1513" t="s">
        <v>213</v>
      </c>
      <c r="AO1513" t="s">
        <v>147</v>
      </c>
      <c r="AP1513" t="s">
        <v>145</v>
      </c>
      <c r="AQ1513" t="s">
        <v>147</v>
      </c>
      <c r="AR1513" t="s">
        <v>147</v>
      </c>
      <c r="AT1513" t="s">
        <v>147</v>
      </c>
      <c r="AU1513" t="s">
        <v>145</v>
      </c>
      <c r="AV1513" t="s">
        <v>145</v>
      </c>
      <c r="AW1513" t="s">
        <v>145</v>
      </c>
      <c r="AX1513" t="s">
        <v>145</v>
      </c>
      <c r="AY1513" t="s">
        <v>145</v>
      </c>
      <c r="AZ1513" t="s">
        <v>145</v>
      </c>
      <c r="BB1513">
        <v>0</v>
      </c>
    </row>
    <row r="1514" spans="1:54" x14ac:dyDescent="0.25">
      <c r="A1514">
        <v>336589</v>
      </c>
      <c r="B1514" t="s">
        <v>213</v>
      </c>
      <c r="AM1514" t="s">
        <v>148</v>
      </c>
      <c r="AO1514" t="s">
        <v>147</v>
      </c>
      <c r="AP1514" t="s">
        <v>147</v>
      </c>
      <c r="AQ1514" t="s">
        <v>147</v>
      </c>
      <c r="AR1514" t="s">
        <v>147</v>
      </c>
      <c r="AT1514" t="s">
        <v>147</v>
      </c>
      <c r="AU1514" t="s">
        <v>145</v>
      </c>
      <c r="AV1514" t="s">
        <v>145</v>
      </c>
      <c r="AW1514" t="s">
        <v>145</v>
      </c>
      <c r="AX1514" t="s">
        <v>145</v>
      </c>
      <c r="AY1514" t="s">
        <v>145</v>
      </c>
      <c r="AZ1514" t="s">
        <v>145</v>
      </c>
      <c r="BB1514">
        <v>0</v>
      </c>
    </row>
    <row r="1515" spans="1:54" x14ac:dyDescent="0.25">
      <c r="A1515">
        <v>336592</v>
      </c>
      <c r="B1515" t="s">
        <v>213</v>
      </c>
      <c r="AP1515" t="s">
        <v>145</v>
      </c>
      <c r="AQ1515" t="s">
        <v>145</v>
      </c>
      <c r="AR1515" t="s">
        <v>145</v>
      </c>
      <c r="AU1515" t="s">
        <v>145</v>
      </c>
      <c r="AV1515" t="s">
        <v>145</v>
      </c>
      <c r="AW1515" t="s">
        <v>145</v>
      </c>
      <c r="AX1515" t="s">
        <v>145</v>
      </c>
      <c r="AY1515" t="s">
        <v>145</v>
      </c>
      <c r="AZ1515" t="s">
        <v>145</v>
      </c>
      <c r="BB1515">
        <v>0</v>
      </c>
    </row>
    <row r="1516" spans="1:54" x14ac:dyDescent="0.25">
      <c r="A1516">
        <v>336593</v>
      </c>
      <c r="B1516" t="s">
        <v>213</v>
      </c>
      <c r="AC1516" t="s">
        <v>148</v>
      </c>
      <c r="AG1516" t="s">
        <v>147</v>
      </c>
      <c r="AJ1516" t="s">
        <v>148</v>
      </c>
      <c r="AM1516" t="s">
        <v>148</v>
      </c>
      <c r="AP1516" t="s">
        <v>145</v>
      </c>
      <c r="AQ1516" t="s">
        <v>145</v>
      </c>
      <c r="AR1516" t="s">
        <v>145</v>
      </c>
      <c r="AS1516" t="s">
        <v>145</v>
      </c>
      <c r="AU1516" t="s">
        <v>145</v>
      </c>
      <c r="AV1516" t="s">
        <v>145</v>
      </c>
      <c r="AW1516" t="s">
        <v>145</v>
      </c>
      <c r="AX1516" t="s">
        <v>145</v>
      </c>
      <c r="AY1516" t="s">
        <v>145</v>
      </c>
      <c r="AZ1516" t="s">
        <v>145</v>
      </c>
      <c r="BB1516">
        <v>0</v>
      </c>
    </row>
    <row r="1517" spans="1:54" x14ac:dyDescent="0.25">
      <c r="A1517">
        <v>336602</v>
      </c>
      <c r="B1517" t="s">
        <v>213</v>
      </c>
      <c r="Z1517" t="s">
        <v>147</v>
      </c>
      <c r="AC1517" t="s">
        <v>148</v>
      </c>
      <c r="AD1517" t="s">
        <v>148</v>
      </c>
      <c r="AG1517" t="s">
        <v>148</v>
      </c>
      <c r="AL1517" t="s">
        <v>148</v>
      </c>
      <c r="AO1517" t="s">
        <v>147</v>
      </c>
      <c r="AP1517" t="s">
        <v>145</v>
      </c>
      <c r="AQ1517" t="s">
        <v>145</v>
      </c>
      <c r="AR1517" t="s">
        <v>145</v>
      </c>
      <c r="AS1517" t="s">
        <v>147</v>
      </c>
      <c r="AT1517" t="s">
        <v>147</v>
      </c>
      <c r="AU1517" t="s">
        <v>145</v>
      </c>
      <c r="AV1517" t="s">
        <v>145</v>
      </c>
      <c r="AW1517" t="s">
        <v>145</v>
      </c>
      <c r="AX1517" t="s">
        <v>145</v>
      </c>
      <c r="AY1517" t="s">
        <v>145</v>
      </c>
      <c r="AZ1517" t="s">
        <v>145</v>
      </c>
      <c r="BB1517">
        <v>0</v>
      </c>
    </row>
    <row r="1518" spans="1:54" x14ac:dyDescent="0.25">
      <c r="A1518">
        <v>336614</v>
      </c>
      <c r="B1518" t="s">
        <v>213</v>
      </c>
      <c r="AC1518" t="s">
        <v>148</v>
      </c>
      <c r="AG1518" t="s">
        <v>148</v>
      </c>
      <c r="AI1518" t="s">
        <v>148</v>
      </c>
      <c r="AL1518" t="s">
        <v>148</v>
      </c>
      <c r="AP1518" t="s">
        <v>147</v>
      </c>
      <c r="AQ1518" t="s">
        <v>147</v>
      </c>
      <c r="AR1518" t="s">
        <v>147</v>
      </c>
      <c r="AT1518" t="s">
        <v>147</v>
      </c>
      <c r="AU1518" t="s">
        <v>145</v>
      </c>
      <c r="AV1518" t="s">
        <v>145</v>
      </c>
      <c r="AW1518" t="s">
        <v>145</v>
      </c>
      <c r="AX1518" t="s">
        <v>145</v>
      </c>
      <c r="AY1518" t="s">
        <v>145</v>
      </c>
      <c r="AZ1518" t="s">
        <v>145</v>
      </c>
      <c r="BB1518">
        <v>0</v>
      </c>
    </row>
    <row r="1519" spans="1:54" x14ac:dyDescent="0.25">
      <c r="A1519">
        <v>336615</v>
      </c>
      <c r="B1519" t="s">
        <v>213</v>
      </c>
      <c r="W1519" t="s">
        <v>147</v>
      </c>
      <c r="AC1519" t="s">
        <v>148</v>
      </c>
      <c r="AI1519" t="s">
        <v>148</v>
      </c>
      <c r="AK1519" t="s">
        <v>147</v>
      </c>
      <c r="AP1519" t="s">
        <v>147</v>
      </c>
      <c r="AQ1519" t="s">
        <v>147</v>
      </c>
      <c r="AU1519" t="s">
        <v>145</v>
      </c>
      <c r="AV1519" t="s">
        <v>145</v>
      </c>
      <c r="AW1519" t="s">
        <v>145</v>
      </c>
      <c r="AX1519" t="s">
        <v>145</v>
      </c>
      <c r="AY1519" t="s">
        <v>145</v>
      </c>
      <c r="AZ1519" t="s">
        <v>145</v>
      </c>
      <c r="BB1519">
        <v>0</v>
      </c>
    </row>
    <row r="1520" spans="1:54" x14ac:dyDescent="0.25">
      <c r="A1520">
        <v>336629</v>
      </c>
      <c r="B1520" t="s">
        <v>213</v>
      </c>
      <c r="W1520" t="s">
        <v>148</v>
      </c>
      <c r="Z1520" t="s">
        <v>148</v>
      </c>
      <c r="AG1520" t="s">
        <v>147</v>
      </c>
      <c r="AK1520" t="s">
        <v>147</v>
      </c>
      <c r="AO1520" t="s">
        <v>147</v>
      </c>
      <c r="AP1520" t="s">
        <v>147</v>
      </c>
      <c r="AU1520" t="s">
        <v>145</v>
      </c>
      <c r="AV1520" t="s">
        <v>145</v>
      </c>
      <c r="AW1520" t="s">
        <v>145</v>
      </c>
      <c r="AX1520" t="s">
        <v>145</v>
      </c>
      <c r="AY1520" t="s">
        <v>145</v>
      </c>
      <c r="AZ1520" t="s">
        <v>145</v>
      </c>
      <c r="BB1520">
        <v>0</v>
      </c>
    </row>
    <row r="1521" spans="1:54" x14ac:dyDescent="0.25">
      <c r="A1521">
        <v>336644</v>
      </c>
      <c r="B1521" t="s">
        <v>213</v>
      </c>
      <c r="AA1521" t="s">
        <v>148</v>
      </c>
      <c r="AI1521" t="s">
        <v>148</v>
      </c>
      <c r="AP1521" t="s">
        <v>145</v>
      </c>
      <c r="AQ1521" t="s">
        <v>145</v>
      </c>
      <c r="AR1521" t="s">
        <v>147</v>
      </c>
      <c r="AS1521" t="s">
        <v>145</v>
      </c>
      <c r="AT1521" t="s">
        <v>145</v>
      </c>
      <c r="AU1521" t="s">
        <v>145</v>
      </c>
      <c r="AV1521" t="s">
        <v>145</v>
      </c>
      <c r="AW1521" t="s">
        <v>145</v>
      </c>
      <c r="AX1521" t="s">
        <v>145</v>
      </c>
      <c r="AY1521" t="s">
        <v>145</v>
      </c>
      <c r="AZ1521" t="s">
        <v>145</v>
      </c>
      <c r="BB1521">
        <v>0</v>
      </c>
    </row>
    <row r="1522" spans="1:54" x14ac:dyDescent="0.25">
      <c r="A1522">
        <v>336648</v>
      </c>
      <c r="B1522" t="s">
        <v>213</v>
      </c>
      <c r="AQ1522" t="s">
        <v>145</v>
      </c>
      <c r="AU1522" t="s">
        <v>145</v>
      </c>
      <c r="AV1522" t="s">
        <v>145</v>
      </c>
      <c r="AW1522" t="s">
        <v>145</v>
      </c>
      <c r="AX1522" t="s">
        <v>145</v>
      </c>
      <c r="AY1522" t="s">
        <v>145</v>
      </c>
      <c r="AZ1522" t="s">
        <v>145</v>
      </c>
      <c r="BB1522">
        <v>0</v>
      </c>
    </row>
    <row r="1523" spans="1:54" x14ac:dyDescent="0.25">
      <c r="A1523">
        <v>336707</v>
      </c>
      <c r="B1523" t="s">
        <v>213</v>
      </c>
      <c r="AG1523" t="s">
        <v>148</v>
      </c>
      <c r="AM1523" t="s">
        <v>148</v>
      </c>
      <c r="AP1523" t="s">
        <v>147</v>
      </c>
      <c r="AQ1523" t="s">
        <v>147</v>
      </c>
      <c r="AT1523" t="s">
        <v>147</v>
      </c>
      <c r="AU1523" t="s">
        <v>145</v>
      </c>
      <c r="AV1523" t="s">
        <v>145</v>
      </c>
      <c r="AW1523" t="s">
        <v>145</v>
      </c>
      <c r="AX1523" t="s">
        <v>145</v>
      </c>
      <c r="AY1523" t="s">
        <v>145</v>
      </c>
      <c r="AZ1523" t="s">
        <v>145</v>
      </c>
      <c r="BB1523">
        <v>0</v>
      </c>
    </row>
    <row r="1524" spans="1:54" x14ac:dyDescent="0.25">
      <c r="A1524">
        <v>336717</v>
      </c>
      <c r="B1524" t="s">
        <v>213</v>
      </c>
      <c r="AG1524" t="s">
        <v>148</v>
      </c>
      <c r="AI1524" t="s">
        <v>148</v>
      </c>
      <c r="AJ1524" t="s">
        <v>148</v>
      </c>
      <c r="AK1524" t="s">
        <v>148</v>
      </c>
      <c r="AL1524" t="s">
        <v>148</v>
      </c>
      <c r="AO1524" t="s">
        <v>147</v>
      </c>
      <c r="AP1524" t="s">
        <v>147</v>
      </c>
      <c r="AQ1524" t="s">
        <v>147</v>
      </c>
      <c r="AR1524" t="s">
        <v>147</v>
      </c>
      <c r="AS1524" t="s">
        <v>147</v>
      </c>
      <c r="AT1524" t="s">
        <v>147</v>
      </c>
      <c r="AU1524" t="s">
        <v>145</v>
      </c>
      <c r="AV1524" t="s">
        <v>145</v>
      </c>
      <c r="AW1524" t="s">
        <v>145</v>
      </c>
      <c r="AX1524" t="s">
        <v>145</v>
      </c>
      <c r="AY1524" t="s">
        <v>145</v>
      </c>
      <c r="AZ1524" t="s">
        <v>145</v>
      </c>
      <c r="BB1524">
        <v>0</v>
      </c>
    </row>
    <row r="1525" spans="1:54" x14ac:dyDescent="0.25">
      <c r="A1525">
        <v>336757</v>
      </c>
      <c r="B1525" t="s">
        <v>213</v>
      </c>
      <c r="AJ1525" t="s">
        <v>148</v>
      </c>
      <c r="AK1525" t="s">
        <v>148</v>
      </c>
      <c r="AL1525" t="s">
        <v>148</v>
      </c>
      <c r="AM1525" t="s">
        <v>148</v>
      </c>
      <c r="AO1525" t="s">
        <v>147</v>
      </c>
      <c r="AP1525" t="s">
        <v>145</v>
      </c>
      <c r="AQ1525" t="s">
        <v>147</v>
      </c>
      <c r="AU1525" t="s">
        <v>145</v>
      </c>
      <c r="AV1525" t="s">
        <v>145</v>
      </c>
      <c r="AW1525" t="s">
        <v>145</v>
      </c>
      <c r="AX1525" t="s">
        <v>145</v>
      </c>
      <c r="AY1525" t="s">
        <v>145</v>
      </c>
      <c r="AZ1525" t="s">
        <v>145</v>
      </c>
      <c r="BB1525">
        <v>0</v>
      </c>
    </row>
    <row r="1526" spans="1:54" x14ac:dyDescent="0.25">
      <c r="A1526">
        <v>336770</v>
      </c>
      <c r="B1526" t="s">
        <v>213</v>
      </c>
      <c r="W1526" t="s">
        <v>148</v>
      </c>
      <c r="AG1526" t="s">
        <v>148</v>
      </c>
      <c r="AI1526" t="s">
        <v>148</v>
      </c>
      <c r="AO1526" t="s">
        <v>147</v>
      </c>
      <c r="AP1526" t="s">
        <v>147</v>
      </c>
      <c r="AQ1526" t="s">
        <v>147</v>
      </c>
      <c r="AR1526" t="s">
        <v>147</v>
      </c>
      <c r="AT1526" t="s">
        <v>145</v>
      </c>
      <c r="AU1526" t="s">
        <v>145</v>
      </c>
      <c r="AV1526" t="s">
        <v>145</v>
      </c>
      <c r="AW1526" t="s">
        <v>145</v>
      </c>
      <c r="AX1526" t="s">
        <v>145</v>
      </c>
      <c r="AY1526" t="s">
        <v>145</v>
      </c>
      <c r="AZ1526" t="s">
        <v>145</v>
      </c>
      <c r="BB1526">
        <v>0</v>
      </c>
    </row>
    <row r="1527" spans="1:54" x14ac:dyDescent="0.25">
      <c r="A1527">
        <v>336777</v>
      </c>
      <c r="B1527" t="s">
        <v>213</v>
      </c>
      <c r="AM1527" t="s">
        <v>148</v>
      </c>
      <c r="AP1527" t="s">
        <v>147</v>
      </c>
      <c r="AQ1527" t="s">
        <v>147</v>
      </c>
      <c r="AR1527" t="s">
        <v>147</v>
      </c>
      <c r="AT1527" t="s">
        <v>148</v>
      </c>
      <c r="AU1527" t="s">
        <v>145</v>
      </c>
      <c r="AV1527" t="s">
        <v>145</v>
      </c>
      <c r="AW1527" t="s">
        <v>145</v>
      </c>
      <c r="AX1527" t="s">
        <v>145</v>
      </c>
      <c r="AY1527" t="s">
        <v>145</v>
      </c>
      <c r="AZ1527" t="s">
        <v>145</v>
      </c>
      <c r="BB1527">
        <v>0</v>
      </c>
    </row>
    <row r="1528" spans="1:54" x14ac:dyDescent="0.25">
      <c r="A1528">
        <v>336785</v>
      </c>
      <c r="B1528" t="s">
        <v>213</v>
      </c>
      <c r="AJ1528" t="s">
        <v>148</v>
      </c>
      <c r="AO1528" t="s">
        <v>147</v>
      </c>
      <c r="AP1528" t="s">
        <v>147</v>
      </c>
      <c r="AQ1528" t="s">
        <v>147</v>
      </c>
      <c r="AR1528" t="s">
        <v>147</v>
      </c>
      <c r="AT1528" t="s">
        <v>147</v>
      </c>
      <c r="AU1528" t="s">
        <v>145</v>
      </c>
      <c r="AV1528" t="s">
        <v>145</v>
      </c>
      <c r="AW1528" t="s">
        <v>145</v>
      </c>
      <c r="AX1528" t="s">
        <v>145</v>
      </c>
      <c r="AY1528" t="s">
        <v>145</v>
      </c>
      <c r="AZ1528" t="s">
        <v>145</v>
      </c>
      <c r="BB1528">
        <v>0</v>
      </c>
    </row>
    <row r="1529" spans="1:54" x14ac:dyDescent="0.25">
      <c r="A1529">
        <v>336790</v>
      </c>
      <c r="B1529" t="s">
        <v>213</v>
      </c>
      <c r="W1529" t="s">
        <v>148</v>
      </c>
      <c r="AC1529" t="s">
        <v>148</v>
      </c>
      <c r="AF1529" t="s">
        <v>148</v>
      </c>
      <c r="AI1529" t="s">
        <v>148</v>
      </c>
      <c r="AJ1529" t="s">
        <v>148</v>
      </c>
      <c r="AO1529" t="s">
        <v>147</v>
      </c>
      <c r="AP1529" t="s">
        <v>147</v>
      </c>
      <c r="AQ1529" t="s">
        <v>145</v>
      </c>
      <c r="AR1529" t="s">
        <v>147</v>
      </c>
      <c r="AT1529" t="s">
        <v>147</v>
      </c>
      <c r="AU1529" t="s">
        <v>145</v>
      </c>
      <c r="AV1529" t="s">
        <v>145</v>
      </c>
      <c r="AW1529" t="s">
        <v>145</v>
      </c>
      <c r="AX1529" t="s">
        <v>145</v>
      </c>
      <c r="AY1529" t="s">
        <v>145</v>
      </c>
      <c r="AZ1529" t="s">
        <v>145</v>
      </c>
      <c r="BB1529">
        <v>0</v>
      </c>
    </row>
    <row r="1530" spans="1:54" x14ac:dyDescent="0.25">
      <c r="A1530">
        <v>336809</v>
      </c>
      <c r="B1530" t="s">
        <v>213</v>
      </c>
      <c r="AL1530" t="s">
        <v>145</v>
      </c>
      <c r="AO1530" t="s">
        <v>147</v>
      </c>
      <c r="AP1530" t="s">
        <v>147</v>
      </c>
      <c r="AQ1530" t="s">
        <v>147</v>
      </c>
      <c r="AT1530" t="s">
        <v>147</v>
      </c>
      <c r="AU1530" t="s">
        <v>145</v>
      </c>
      <c r="AV1530" t="s">
        <v>145</v>
      </c>
      <c r="AW1530" t="s">
        <v>145</v>
      </c>
      <c r="AX1530" t="s">
        <v>145</v>
      </c>
      <c r="AY1530" t="s">
        <v>145</v>
      </c>
      <c r="AZ1530" t="s">
        <v>145</v>
      </c>
      <c r="BB1530">
        <v>0</v>
      </c>
    </row>
    <row r="1531" spans="1:54" x14ac:dyDescent="0.25">
      <c r="A1531">
        <v>336825</v>
      </c>
      <c r="B1531" t="s">
        <v>213</v>
      </c>
      <c r="AG1531" t="s">
        <v>148</v>
      </c>
      <c r="AI1531" t="s">
        <v>147</v>
      </c>
      <c r="AO1531" t="s">
        <v>147</v>
      </c>
      <c r="AP1531" t="s">
        <v>147</v>
      </c>
      <c r="AQ1531" t="s">
        <v>147</v>
      </c>
      <c r="AT1531" t="s">
        <v>147</v>
      </c>
      <c r="AU1531" t="s">
        <v>145</v>
      </c>
      <c r="AV1531" t="s">
        <v>145</v>
      </c>
      <c r="AW1531" t="s">
        <v>145</v>
      </c>
      <c r="AX1531" t="s">
        <v>145</v>
      </c>
      <c r="AY1531" t="s">
        <v>145</v>
      </c>
      <c r="AZ1531" t="s">
        <v>145</v>
      </c>
      <c r="BB1531">
        <v>0</v>
      </c>
    </row>
    <row r="1532" spans="1:54" x14ac:dyDescent="0.25">
      <c r="A1532">
        <v>336835</v>
      </c>
      <c r="B1532" t="s">
        <v>213</v>
      </c>
      <c r="AG1532" t="s">
        <v>148</v>
      </c>
      <c r="AI1532" t="s">
        <v>148</v>
      </c>
      <c r="AJ1532" t="s">
        <v>148</v>
      </c>
      <c r="AL1532" t="s">
        <v>148</v>
      </c>
      <c r="AO1532" t="s">
        <v>147</v>
      </c>
      <c r="AP1532" t="s">
        <v>147</v>
      </c>
      <c r="AQ1532" t="s">
        <v>147</v>
      </c>
      <c r="AR1532" t="s">
        <v>147</v>
      </c>
      <c r="AT1532" t="s">
        <v>147</v>
      </c>
      <c r="AU1532" t="s">
        <v>145</v>
      </c>
      <c r="AV1532" t="s">
        <v>145</v>
      </c>
      <c r="AW1532" t="s">
        <v>145</v>
      </c>
      <c r="AX1532" t="s">
        <v>145</v>
      </c>
      <c r="AY1532" t="s">
        <v>145</v>
      </c>
      <c r="AZ1532" t="s">
        <v>145</v>
      </c>
      <c r="BB1532">
        <v>0</v>
      </c>
    </row>
    <row r="1533" spans="1:54" x14ac:dyDescent="0.25">
      <c r="A1533">
        <v>336854</v>
      </c>
      <c r="B1533" t="s">
        <v>213</v>
      </c>
      <c r="AJ1533" t="s">
        <v>148</v>
      </c>
      <c r="AP1533" t="s">
        <v>147</v>
      </c>
      <c r="AQ1533" t="s">
        <v>147</v>
      </c>
      <c r="AR1533" t="s">
        <v>147</v>
      </c>
      <c r="AT1533" t="s">
        <v>147</v>
      </c>
      <c r="AU1533" t="s">
        <v>145</v>
      </c>
      <c r="AV1533" t="s">
        <v>145</v>
      </c>
      <c r="AW1533" t="s">
        <v>145</v>
      </c>
      <c r="AX1533" t="s">
        <v>145</v>
      </c>
      <c r="AY1533" t="s">
        <v>145</v>
      </c>
      <c r="AZ1533" t="s">
        <v>145</v>
      </c>
      <c r="BB1533">
        <v>0</v>
      </c>
    </row>
    <row r="1534" spans="1:54" x14ac:dyDescent="0.25">
      <c r="A1534">
        <v>336862</v>
      </c>
      <c r="B1534" t="s">
        <v>213</v>
      </c>
      <c r="AA1534" t="s">
        <v>148</v>
      </c>
      <c r="AG1534" t="s">
        <v>148</v>
      </c>
      <c r="AL1534" t="s">
        <v>148</v>
      </c>
      <c r="AO1534" t="s">
        <v>145</v>
      </c>
      <c r="AP1534" t="s">
        <v>147</v>
      </c>
      <c r="AQ1534" t="s">
        <v>145</v>
      </c>
      <c r="AR1534" t="s">
        <v>145</v>
      </c>
      <c r="AU1534" t="s">
        <v>145</v>
      </c>
      <c r="AV1534" t="s">
        <v>145</v>
      </c>
      <c r="AW1534" t="s">
        <v>145</v>
      </c>
      <c r="AX1534" t="s">
        <v>145</v>
      </c>
      <c r="AY1534" t="s">
        <v>145</v>
      </c>
      <c r="AZ1534" t="s">
        <v>145</v>
      </c>
      <c r="BB1534">
        <v>0</v>
      </c>
    </row>
    <row r="1535" spans="1:54" x14ac:dyDescent="0.25">
      <c r="A1535">
        <v>336870</v>
      </c>
      <c r="B1535" t="s">
        <v>213</v>
      </c>
      <c r="I1535" t="s">
        <v>148</v>
      </c>
      <c r="V1535" t="s">
        <v>148</v>
      </c>
      <c r="AG1535" t="s">
        <v>148</v>
      </c>
      <c r="AL1535" t="s">
        <v>148</v>
      </c>
      <c r="AO1535" t="s">
        <v>145</v>
      </c>
      <c r="AP1535" t="s">
        <v>145</v>
      </c>
      <c r="AQ1535" t="s">
        <v>145</v>
      </c>
      <c r="AR1535" t="s">
        <v>147</v>
      </c>
      <c r="AT1535" t="s">
        <v>147</v>
      </c>
      <c r="AU1535" t="s">
        <v>145</v>
      </c>
      <c r="AV1535" t="s">
        <v>145</v>
      </c>
      <c r="AW1535" t="s">
        <v>145</v>
      </c>
      <c r="AX1535" t="s">
        <v>145</v>
      </c>
      <c r="AY1535" t="s">
        <v>145</v>
      </c>
      <c r="AZ1535" t="s">
        <v>145</v>
      </c>
      <c r="BB1535">
        <v>0</v>
      </c>
    </row>
    <row r="1536" spans="1:54" x14ac:dyDescent="0.25">
      <c r="A1536">
        <v>336918</v>
      </c>
      <c r="B1536" t="s">
        <v>213</v>
      </c>
      <c r="AA1536" t="s">
        <v>145</v>
      </c>
      <c r="AG1536" t="s">
        <v>147</v>
      </c>
      <c r="AI1536" t="s">
        <v>148</v>
      </c>
      <c r="AO1536" t="s">
        <v>147</v>
      </c>
      <c r="AP1536" t="s">
        <v>147</v>
      </c>
      <c r="AQ1536" t="s">
        <v>145</v>
      </c>
      <c r="AR1536" t="s">
        <v>145</v>
      </c>
      <c r="AS1536" t="s">
        <v>145</v>
      </c>
      <c r="AT1536" t="s">
        <v>145</v>
      </c>
      <c r="AU1536" t="s">
        <v>145</v>
      </c>
      <c r="AV1536" t="s">
        <v>145</v>
      </c>
      <c r="AW1536" t="s">
        <v>145</v>
      </c>
      <c r="AX1536" t="s">
        <v>145</v>
      </c>
      <c r="AY1536" t="s">
        <v>145</v>
      </c>
      <c r="AZ1536" t="s">
        <v>145</v>
      </c>
      <c r="BB1536">
        <v>0</v>
      </c>
    </row>
    <row r="1537" spans="1:54" x14ac:dyDescent="0.25">
      <c r="A1537">
        <v>336925</v>
      </c>
      <c r="B1537" t="s">
        <v>213</v>
      </c>
      <c r="AG1537" t="s">
        <v>147</v>
      </c>
      <c r="AL1537" t="s">
        <v>148</v>
      </c>
      <c r="AM1537" t="s">
        <v>148</v>
      </c>
      <c r="AO1537" t="s">
        <v>147</v>
      </c>
      <c r="AP1537" t="s">
        <v>147</v>
      </c>
      <c r="AQ1537" t="s">
        <v>147</v>
      </c>
      <c r="AR1537" t="s">
        <v>147</v>
      </c>
      <c r="AS1537" t="s">
        <v>147</v>
      </c>
      <c r="AT1537" t="s">
        <v>147</v>
      </c>
      <c r="AU1537" t="s">
        <v>145</v>
      </c>
      <c r="AV1537" t="s">
        <v>145</v>
      </c>
      <c r="AW1537" t="s">
        <v>145</v>
      </c>
      <c r="AX1537" t="s">
        <v>145</v>
      </c>
      <c r="AY1537" t="s">
        <v>145</v>
      </c>
      <c r="AZ1537" t="s">
        <v>145</v>
      </c>
      <c r="BB1537">
        <v>0</v>
      </c>
    </row>
    <row r="1538" spans="1:54" x14ac:dyDescent="0.25">
      <c r="A1538">
        <v>336978</v>
      </c>
      <c r="B1538" t="s">
        <v>213</v>
      </c>
      <c r="N1538" t="s">
        <v>148</v>
      </c>
      <c r="AC1538" t="s">
        <v>148</v>
      </c>
      <c r="AG1538" t="s">
        <v>148</v>
      </c>
      <c r="AK1538" t="s">
        <v>148</v>
      </c>
      <c r="AM1538" t="s">
        <v>148</v>
      </c>
      <c r="AO1538" t="s">
        <v>147</v>
      </c>
      <c r="AP1538" t="s">
        <v>147</v>
      </c>
      <c r="AQ1538" t="s">
        <v>147</v>
      </c>
      <c r="AR1538" t="s">
        <v>145</v>
      </c>
      <c r="AT1538" t="s">
        <v>147</v>
      </c>
      <c r="AU1538" t="s">
        <v>145</v>
      </c>
      <c r="AV1538" t="s">
        <v>145</v>
      </c>
      <c r="AW1538" t="s">
        <v>145</v>
      </c>
      <c r="AX1538" t="s">
        <v>145</v>
      </c>
      <c r="AY1538" t="s">
        <v>145</v>
      </c>
      <c r="AZ1538" t="s">
        <v>145</v>
      </c>
      <c r="BB1538">
        <v>0</v>
      </c>
    </row>
    <row r="1539" spans="1:54" x14ac:dyDescent="0.25">
      <c r="A1539">
        <v>336992</v>
      </c>
      <c r="B1539" t="s">
        <v>213</v>
      </c>
      <c r="AC1539" t="s">
        <v>148</v>
      </c>
      <c r="AG1539" t="s">
        <v>148</v>
      </c>
      <c r="AI1539" t="s">
        <v>148</v>
      </c>
      <c r="AJ1539" t="s">
        <v>148</v>
      </c>
      <c r="AO1539" t="s">
        <v>147</v>
      </c>
      <c r="AP1539" t="s">
        <v>145</v>
      </c>
      <c r="AQ1539" t="s">
        <v>147</v>
      </c>
      <c r="AT1539" t="s">
        <v>147</v>
      </c>
      <c r="AU1539" t="s">
        <v>145</v>
      </c>
      <c r="AV1539" t="s">
        <v>145</v>
      </c>
      <c r="AW1539" t="s">
        <v>145</v>
      </c>
      <c r="AX1539" t="s">
        <v>145</v>
      </c>
      <c r="AY1539" t="s">
        <v>145</v>
      </c>
      <c r="AZ1539" t="s">
        <v>145</v>
      </c>
      <c r="BB1539">
        <v>0</v>
      </c>
    </row>
    <row r="1540" spans="1:54" x14ac:dyDescent="0.25">
      <c r="A1540">
        <v>336997</v>
      </c>
      <c r="B1540" t="s">
        <v>213</v>
      </c>
      <c r="AG1540" t="s">
        <v>148</v>
      </c>
      <c r="AI1540" t="s">
        <v>148</v>
      </c>
      <c r="AK1540" t="s">
        <v>148</v>
      </c>
      <c r="AP1540" t="s">
        <v>147</v>
      </c>
      <c r="AQ1540" t="s">
        <v>147</v>
      </c>
      <c r="AR1540" t="s">
        <v>147</v>
      </c>
      <c r="AT1540" t="s">
        <v>147</v>
      </c>
      <c r="AU1540" t="s">
        <v>145</v>
      </c>
      <c r="AV1540" t="s">
        <v>145</v>
      </c>
      <c r="AW1540" t="s">
        <v>145</v>
      </c>
      <c r="AX1540" t="s">
        <v>145</v>
      </c>
      <c r="AY1540" t="s">
        <v>145</v>
      </c>
      <c r="AZ1540" t="s">
        <v>145</v>
      </c>
      <c r="BB1540">
        <v>0</v>
      </c>
    </row>
    <row r="1541" spans="1:54" x14ac:dyDescent="0.25">
      <c r="A1541">
        <v>337020</v>
      </c>
      <c r="B1541" t="s">
        <v>213</v>
      </c>
      <c r="AF1541" t="s">
        <v>148</v>
      </c>
      <c r="AI1541" t="s">
        <v>148</v>
      </c>
      <c r="AO1541" t="s">
        <v>145</v>
      </c>
      <c r="AP1541" t="s">
        <v>147</v>
      </c>
      <c r="AQ1541" t="s">
        <v>145</v>
      </c>
      <c r="AR1541" t="s">
        <v>147</v>
      </c>
      <c r="AS1541" t="s">
        <v>145</v>
      </c>
      <c r="AT1541" t="s">
        <v>145</v>
      </c>
      <c r="AU1541" t="s">
        <v>145</v>
      </c>
      <c r="AV1541" t="s">
        <v>145</v>
      </c>
      <c r="AW1541" t="s">
        <v>145</v>
      </c>
      <c r="AX1541" t="s">
        <v>145</v>
      </c>
      <c r="AY1541" t="s">
        <v>145</v>
      </c>
      <c r="AZ1541" t="s">
        <v>145</v>
      </c>
      <c r="BB1541">
        <v>0</v>
      </c>
    </row>
    <row r="1542" spans="1:54" x14ac:dyDescent="0.25">
      <c r="A1542">
        <v>337064</v>
      </c>
      <c r="B1542" t="s">
        <v>213</v>
      </c>
      <c r="AF1542" t="s">
        <v>147</v>
      </c>
      <c r="AG1542" t="s">
        <v>148</v>
      </c>
      <c r="AL1542" t="s">
        <v>148</v>
      </c>
      <c r="AO1542" t="s">
        <v>145</v>
      </c>
      <c r="AP1542" t="s">
        <v>147</v>
      </c>
      <c r="AQ1542" t="s">
        <v>145</v>
      </c>
      <c r="AR1542" t="s">
        <v>147</v>
      </c>
      <c r="AS1542" t="s">
        <v>145</v>
      </c>
      <c r="AT1542" t="s">
        <v>147</v>
      </c>
      <c r="AU1542" t="s">
        <v>145</v>
      </c>
      <c r="AV1542" t="s">
        <v>145</v>
      </c>
      <c r="AW1542" t="s">
        <v>145</v>
      </c>
      <c r="AX1542" t="s">
        <v>145</v>
      </c>
      <c r="AY1542" t="s">
        <v>145</v>
      </c>
      <c r="AZ1542" t="s">
        <v>145</v>
      </c>
      <c r="BB1542">
        <v>0</v>
      </c>
    </row>
    <row r="1543" spans="1:54" x14ac:dyDescent="0.25">
      <c r="A1543">
        <v>337124</v>
      </c>
      <c r="B1543" t="s">
        <v>213</v>
      </c>
      <c r="AC1543" t="s">
        <v>148</v>
      </c>
      <c r="AG1543" t="s">
        <v>148</v>
      </c>
      <c r="AP1543" t="s">
        <v>147</v>
      </c>
      <c r="AQ1543" t="s">
        <v>147</v>
      </c>
      <c r="AR1543" t="s">
        <v>147</v>
      </c>
      <c r="AT1543" t="s">
        <v>147</v>
      </c>
      <c r="AU1543" t="s">
        <v>145</v>
      </c>
      <c r="AV1543" t="s">
        <v>145</v>
      </c>
      <c r="AW1543" t="s">
        <v>145</v>
      </c>
      <c r="AX1543" t="s">
        <v>145</v>
      </c>
      <c r="AY1543" t="s">
        <v>145</v>
      </c>
      <c r="AZ1543" t="s">
        <v>145</v>
      </c>
      <c r="BB1543">
        <v>0</v>
      </c>
    </row>
    <row r="1544" spans="1:54" x14ac:dyDescent="0.25">
      <c r="A1544">
        <v>337146</v>
      </c>
      <c r="B1544" t="s">
        <v>213</v>
      </c>
      <c r="AO1544" t="s">
        <v>147</v>
      </c>
      <c r="AP1544" t="s">
        <v>148</v>
      </c>
      <c r="AQ1544" t="s">
        <v>145</v>
      </c>
      <c r="AR1544" t="s">
        <v>147</v>
      </c>
      <c r="AU1544" t="s">
        <v>145</v>
      </c>
      <c r="AV1544" t="s">
        <v>145</v>
      </c>
      <c r="AW1544" t="s">
        <v>145</v>
      </c>
      <c r="AX1544" t="s">
        <v>145</v>
      </c>
      <c r="AY1544" t="s">
        <v>145</v>
      </c>
      <c r="AZ1544" t="s">
        <v>145</v>
      </c>
      <c r="BB1544">
        <v>0</v>
      </c>
    </row>
    <row r="1545" spans="1:54" x14ac:dyDescent="0.25">
      <c r="A1545">
        <v>337152</v>
      </c>
      <c r="B1545" t="s">
        <v>213</v>
      </c>
      <c r="R1545" t="s">
        <v>148</v>
      </c>
      <c r="AC1545" t="s">
        <v>148</v>
      </c>
      <c r="AH1545" t="s">
        <v>148</v>
      </c>
      <c r="AI1545" t="s">
        <v>148</v>
      </c>
      <c r="AK1545" t="s">
        <v>148</v>
      </c>
      <c r="AO1545" t="s">
        <v>145</v>
      </c>
      <c r="AP1545" t="s">
        <v>145</v>
      </c>
      <c r="AQ1545" t="s">
        <v>145</v>
      </c>
      <c r="AR1545" t="s">
        <v>145</v>
      </c>
      <c r="AS1545" t="s">
        <v>145</v>
      </c>
      <c r="AT1545" t="s">
        <v>145</v>
      </c>
      <c r="AU1545" t="s">
        <v>145</v>
      </c>
      <c r="AV1545" t="s">
        <v>145</v>
      </c>
      <c r="AW1545" t="s">
        <v>145</v>
      </c>
      <c r="AX1545" t="s">
        <v>145</v>
      </c>
      <c r="AY1545" t="s">
        <v>145</v>
      </c>
      <c r="AZ1545" t="s">
        <v>145</v>
      </c>
      <c r="BB1545">
        <v>0</v>
      </c>
    </row>
    <row r="1546" spans="1:54" x14ac:dyDescent="0.25">
      <c r="A1546">
        <v>337266</v>
      </c>
      <c r="B1546" t="s">
        <v>213</v>
      </c>
      <c r="F1546" t="s">
        <v>148</v>
      </c>
      <c r="AE1546" t="s">
        <v>148</v>
      </c>
      <c r="AG1546" t="s">
        <v>148</v>
      </c>
      <c r="AL1546" t="s">
        <v>148</v>
      </c>
      <c r="AO1546" t="s">
        <v>147</v>
      </c>
      <c r="AP1546" t="s">
        <v>147</v>
      </c>
      <c r="AQ1546" t="s">
        <v>147</v>
      </c>
      <c r="AR1546" t="s">
        <v>147</v>
      </c>
      <c r="AT1546" t="s">
        <v>147</v>
      </c>
      <c r="AU1546" t="s">
        <v>145</v>
      </c>
      <c r="AV1546" t="s">
        <v>145</v>
      </c>
      <c r="AW1546" t="s">
        <v>145</v>
      </c>
      <c r="AX1546" t="s">
        <v>145</v>
      </c>
      <c r="AY1546" t="s">
        <v>145</v>
      </c>
      <c r="AZ1546" t="s">
        <v>145</v>
      </c>
      <c r="BB1546">
        <v>0</v>
      </c>
    </row>
    <row r="1547" spans="1:54" x14ac:dyDescent="0.25">
      <c r="A1547">
        <v>337290</v>
      </c>
      <c r="B1547" t="s">
        <v>213</v>
      </c>
      <c r="AL1547" t="s">
        <v>148</v>
      </c>
      <c r="AO1547" t="s">
        <v>147</v>
      </c>
      <c r="AP1547" t="s">
        <v>145</v>
      </c>
      <c r="AQ1547" t="s">
        <v>145</v>
      </c>
      <c r="AR1547" t="s">
        <v>147</v>
      </c>
      <c r="AT1547" t="s">
        <v>147</v>
      </c>
      <c r="AU1547" t="s">
        <v>145</v>
      </c>
      <c r="AV1547" t="s">
        <v>145</v>
      </c>
      <c r="AW1547" t="s">
        <v>145</v>
      </c>
      <c r="AX1547" t="s">
        <v>145</v>
      </c>
      <c r="AY1547" t="s">
        <v>145</v>
      </c>
      <c r="AZ1547" t="s">
        <v>145</v>
      </c>
      <c r="BB1547">
        <v>0</v>
      </c>
    </row>
    <row r="1548" spans="1:54" x14ac:dyDescent="0.25">
      <c r="A1548">
        <v>337298</v>
      </c>
      <c r="B1548" t="s">
        <v>213</v>
      </c>
      <c r="AP1548" t="s">
        <v>147</v>
      </c>
      <c r="AU1548" t="s">
        <v>145</v>
      </c>
      <c r="AV1548" t="s">
        <v>145</v>
      </c>
      <c r="AW1548" t="s">
        <v>145</v>
      </c>
      <c r="AX1548" t="s">
        <v>145</v>
      </c>
      <c r="AY1548" t="s">
        <v>145</v>
      </c>
      <c r="AZ1548" t="s">
        <v>145</v>
      </c>
      <c r="BB1548">
        <v>0</v>
      </c>
    </row>
    <row r="1549" spans="1:54" x14ac:dyDescent="0.25">
      <c r="A1549">
        <v>337310</v>
      </c>
      <c r="B1549" t="s">
        <v>213</v>
      </c>
      <c r="AQ1549" t="s">
        <v>147</v>
      </c>
      <c r="AU1549" t="s">
        <v>145</v>
      </c>
      <c r="AV1549" t="s">
        <v>145</v>
      </c>
      <c r="AW1549" t="s">
        <v>145</v>
      </c>
      <c r="AX1549" t="s">
        <v>145</v>
      </c>
      <c r="AY1549" t="s">
        <v>145</v>
      </c>
      <c r="AZ1549" t="s">
        <v>145</v>
      </c>
      <c r="BB1549">
        <v>0</v>
      </c>
    </row>
    <row r="1550" spans="1:54" x14ac:dyDescent="0.25">
      <c r="A1550">
        <v>337320</v>
      </c>
      <c r="B1550" t="s">
        <v>213</v>
      </c>
      <c r="W1550" t="s">
        <v>148</v>
      </c>
      <c r="AP1550" t="s">
        <v>147</v>
      </c>
      <c r="AQ1550" t="s">
        <v>147</v>
      </c>
      <c r="AR1550" t="s">
        <v>147</v>
      </c>
      <c r="AS1550" t="s">
        <v>147</v>
      </c>
      <c r="AU1550" t="s">
        <v>145</v>
      </c>
      <c r="AV1550" t="s">
        <v>145</v>
      </c>
      <c r="AW1550" t="s">
        <v>145</v>
      </c>
      <c r="AX1550" t="s">
        <v>145</v>
      </c>
      <c r="AY1550" t="s">
        <v>145</v>
      </c>
      <c r="AZ1550" t="s">
        <v>145</v>
      </c>
      <c r="BB1550">
        <v>0</v>
      </c>
    </row>
    <row r="1551" spans="1:54" x14ac:dyDescent="0.25">
      <c r="A1551">
        <v>337322</v>
      </c>
      <c r="B1551" t="s">
        <v>213</v>
      </c>
      <c r="N1551" t="s">
        <v>148</v>
      </c>
      <c r="AO1551" t="s">
        <v>147</v>
      </c>
      <c r="AP1551" t="s">
        <v>147</v>
      </c>
      <c r="AQ1551" t="s">
        <v>147</v>
      </c>
      <c r="AU1551" t="s">
        <v>145</v>
      </c>
      <c r="AV1551" t="s">
        <v>145</v>
      </c>
      <c r="AW1551" t="s">
        <v>145</v>
      </c>
      <c r="AX1551" t="s">
        <v>145</v>
      </c>
      <c r="AY1551" t="s">
        <v>145</v>
      </c>
      <c r="AZ1551" t="s">
        <v>145</v>
      </c>
      <c r="BB1551">
        <v>0</v>
      </c>
    </row>
    <row r="1552" spans="1:54" x14ac:dyDescent="0.25">
      <c r="A1552">
        <v>337336</v>
      </c>
      <c r="B1552" t="s">
        <v>213</v>
      </c>
      <c r="AO1552" t="s">
        <v>147</v>
      </c>
      <c r="AP1552" t="s">
        <v>147</v>
      </c>
      <c r="AQ1552" t="s">
        <v>147</v>
      </c>
      <c r="AR1552" t="s">
        <v>147</v>
      </c>
      <c r="AS1552" t="s">
        <v>147</v>
      </c>
      <c r="AT1552" t="s">
        <v>147</v>
      </c>
      <c r="AU1552" t="s">
        <v>145</v>
      </c>
      <c r="AV1552" t="s">
        <v>145</v>
      </c>
      <c r="AW1552" t="s">
        <v>145</v>
      </c>
      <c r="AX1552" t="s">
        <v>145</v>
      </c>
      <c r="AY1552" t="s">
        <v>145</v>
      </c>
      <c r="AZ1552" t="s">
        <v>145</v>
      </c>
      <c r="BB1552">
        <v>0</v>
      </c>
    </row>
    <row r="1553" spans="1:54" x14ac:dyDescent="0.25">
      <c r="A1553">
        <v>337337</v>
      </c>
      <c r="B1553" t="s">
        <v>213</v>
      </c>
      <c r="W1553" t="s">
        <v>148</v>
      </c>
      <c r="Z1553" t="s">
        <v>148</v>
      </c>
      <c r="AH1553" t="s">
        <v>147</v>
      </c>
      <c r="AK1553" t="s">
        <v>147</v>
      </c>
      <c r="AL1553" t="s">
        <v>147</v>
      </c>
      <c r="AP1553" t="s">
        <v>145</v>
      </c>
      <c r="AQ1553" t="s">
        <v>147</v>
      </c>
      <c r="AU1553" t="s">
        <v>145</v>
      </c>
      <c r="AV1553" t="s">
        <v>145</v>
      </c>
      <c r="AW1553" t="s">
        <v>145</v>
      </c>
      <c r="AX1553" t="s">
        <v>145</v>
      </c>
      <c r="AY1553" t="s">
        <v>145</v>
      </c>
      <c r="AZ1553" t="s">
        <v>145</v>
      </c>
      <c r="BB1553">
        <v>0</v>
      </c>
    </row>
    <row r="1554" spans="1:54" x14ac:dyDescent="0.25">
      <c r="A1554">
        <v>337344</v>
      </c>
      <c r="B1554" t="s">
        <v>213</v>
      </c>
      <c r="AK1554" t="s">
        <v>148</v>
      </c>
      <c r="AQ1554" t="s">
        <v>147</v>
      </c>
      <c r="AR1554" t="s">
        <v>147</v>
      </c>
      <c r="AU1554" t="s">
        <v>145</v>
      </c>
      <c r="AV1554" t="s">
        <v>145</v>
      </c>
      <c r="AW1554" t="s">
        <v>145</v>
      </c>
      <c r="AX1554" t="s">
        <v>145</v>
      </c>
      <c r="AY1554" t="s">
        <v>145</v>
      </c>
      <c r="AZ1554" t="s">
        <v>145</v>
      </c>
      <c r="BB1554">
        <v>0</v>
      </c>
    </row>
    <row r="1555" spans="1:54" x14ac:dyDescent="0.25">
      <c r="A1555">
        <v>337346</v>
      </c>
      <c r="B1555" t="s">
        <v>213</v>
      </c>
      <c r="AQ1555" t="s">
        <v>147</v>
      </c>
      <c r="AU1555" t="s">
        <v>145</v>
      </c>
      <c r="AV1555" t="s">
        <v>145</v>
      </c>
      <c r="AW1555" t="s">
        <v>145</v>
      </c>
      <c r="AX1555" t="s">
        <v>145</v>
      </c>
      <c r="AY1555" t="s">
        <v>145</v>
      </c>
      <c r="AZ1555" t="s">
        <v>145</v>
      </c>
      <c r="BB1555">
        <v>0</v>
      </c>
    </row>
    <row r="1556" spans="1:54" x14ac:dyDescent="0.25">
      <c r="A1556">
        <v>337355</v>
      </c>
      <c r="B1556" t="s">
        <v>213</v>
      </c>
      <c r="W1556" t="s">
        <v>148</v>
      </c>
      <c r="AG1556" t="s">
        <v>148</v>
      </c>
      <c r="AP1556" t="s">
        <v>147</v>
      </c>
      <c r="AQ1556" t="s">
        <v>147</v>
      </c>
      <c r="AR1556" t="s">
        <v>147</v>
      </c>
      <c r="AT1556" t="s">
        <v>147</v>
      </c>
      <c r="AU1556" t="s">
        <v>145</v>
      </c>
      <c r="AV1556" t="s">
        <v>145</v>
      </c>
      <c r="AW1556" t="s">
        <v>145</v>
      </c>
      <c r="AX1556" t="s">
        <v>145</v>
      </c>
      <c r="AY1556" t="s">
        <v>145</v>
      </c>
      <c r="AZ1556" t="s">
        <v>145</v>
      </c>
      <c r="BB1556">
        <v>0</v>
      </c>
    </row>
    <row r="1557" spans="1:54" x14ac:dyDescent="0.25">
      <c r="A1557">
        <v>337358</v>
      </c>
      <c r="B1557" t="s">
        <v>213</v>
      </c>
      <c r="AQ1557" t="s">
        <v>147</v>
      </c>
      <c r="AU1557" t="s">
        <v>145</v>
      </c>
      <c r="AV1557" t="s">
        <v>145</v>
      </c>
      <c r="AW1557" t="s">
        <v>145</v>
      </c>
      <c r="AX1557" t="s">
        <v>145</v>
      </c>
      <c r="AY1557" t="s">
        <v>145</v>
      </c>
      <c r="AZ1557" t="s">
        <v>145</v>
      </c>
      <c r="BB1557">
        <v>0</v>
      </c>
    </row>
    <row r="1558" spans="1:54" x14ac:dyDescent="0.25">
      <c r="A1558">
        <v>337360</v>
      </c>
      <c r="B1558" t="s">
        <v>213</v>
      </c>
      <c r="AL1558" t="s">
        <v>148</v>
      </c>
      <c r="AO1558" t="s">
        <v>147</v>
      </c>
      <c r="AP1558" t="s">
        <v>147</v>
      </c>
      <c r="AQ1558" t="s">
        <v>147</v>
      </c>
      <c r="AR1558" t="s">
        <v>147</v>
      </c>
      <c r="AS1558" t="s">
        <v>147</v>
      </c>
      <c r="AT1558" t="s">
        <v>147</v>
      </c>
      <c r="AU1558" t="s">
        <v>145</v>
      </c>
      <c r="AV1558" t="s">
        <v>145</v>
      </c>
      <c r="AW1558" t="s">
        <v>145</v>
      </c>
      <c r="AX1558" t="s">
        <v>145</v>
      </c>
      <c r="AY1558" t="s">
        <v>145</v>
      </c>
      <c r="AZ1558" t="s">
        <v>145</v>
      </c>
      <c r="BB1558">
        <v>0</v>
      </c>
    </row>
    <row r="1559" spans="1:54" x14ac:dyDescent="0.25">
      <c r="A1559">
        <v>337366</v>
      </c>
      <c r="B1559" t="s">
        <v>213</v>
      </c>
      <c r="AJ1559" t="s">
        <v>148</v>
      </c>
      <c r="AP1559" t="s">
        <v>147</v>
      </c>
      <c r="AQ1559" t="s">
        <v>147</v>
      </c>
      <c r="AU1559" t="s">
        <v>145</v>
      </c>
      <c r="AV1559" t="s">
        <v>145</v>
      </c>
      <c r="AW1559" t="s">
        <v>145</v>
      </c>
      <c r="AX1559" t="s">
        <v>145</v>
      </c>
      <c r="AY1559" t="s">
        <v>145</v>
      </c>
      <c r="AZ1559" t="s">
        <v>145</v>
      </c>
      <c r="BB1559">
        <v>0</v>
      </c>
    </row>
    <row r="1560" spans="1:54" x14ac:dyDescent="0.25">
      <c r="A1560">
        <v>337368</v>
      </c>
      <c r="B1560" t="s">
        <v>213</v>
      </c>
      <c r="AP1560" t="s">
        <v>147</v>
      </c>
      <c r="AR1560" t="s">
        <v>147</v>
      </c>
      <c r="AU1560" t="s">
        <v>145</v>
      </c>
      <c r="AV1560" t="s">
        <v>145</v>
      </c>
      <c r="AW1560" t="s">
        <v>145</v>
      </c>
      <c r="AX1560" t="s">
        <v>145</v>
      </c>
      <c r="AY1560" t="s">
        <v>145</v>
      </c>
      <c r="AZ1560" t="s">
        <v>145</v>
      </c>
      <c r="BB1560">
        <v>0</v>
      </c>
    </row>
    <row r="1561" spans="1:54" x14ac:dyDescent="0.25">
      <c r="A1561">
        <v>337375</v>
      </c>
      <c r="B1561" t="s">
        <v>213</v>
      </c>
      <c r="AU1561" t="s">
        <v>145</v>
      </c>
      <c r="AV1561" t="s">
        <v>145</v>
      </c>
      <c r="AW1561" t="s">
        <v>145</v>
      </c>
      <c r="AX1561" t="s">
        <v>145</v>
      </c>
      <c r="AY1561" t="s">
        <v>145</v>
      </c>
      <c r="AZ1561" t="s">
        <v>145</v>
      </c>
      <c r="BB1561">
        <v>0</v>
      </c>
    </row>
    <row r="1562" spans="1:54" x14ac:dyDescent="0.25">
      <c r="A1562">
        <v>337376</v>
      </c>
      <c r="B1562" t="s">
        <v>213</v>
      </c>
      <c r="AM1562" t="s">
        <v>148</v>
      </c>
      <c r="AQ1562" t="s">
        <v>147</v>
      </c>
      <c r="AU1562" t="s">
        <v>145</v>
      </c>
      <c r="AV1562" t="s">
        <v>145</v>
      </c>
      <c r="AW1562" t="s">
        <v>145</v>
      </c>
      <c r="AX1562" t="s">
        <v>145</v>
      </c>
      <c r="AY1562" t="s">
        <v>145</v>
      </c>
      <c r="AZ1562" t="s">
        <v>145</v>
      </c>
      <c r="BB1562">
        <v>0</v>
      </c>
    </row>
    <row r="1563" spans="1:54" x14ac:dyDescent="0.25">
      <c r="A1563">
        <v>337379</v>
      </c>
      <c r="B1563" t="s">
        <v>213</v>
      </c>
      <c r="AU1563" t="s">
        <v>145</v>
      </c>
      <c r="AV1563" t="s">
        <v>145</v>
      </c>
      <c r="AW1563" t="s">
        <v>145</v>
      </c>
      <c r="AX1563" t="s">
        <v>145</v>
      </c>
      <c r="AY1563" t="s">
        <v>145</v>
      </c>
      <c r="AZ1563" t="s">
        <v>145</v>
      </c>
      <c r="BB1563">
        <v>0</v>
      </c>
    </row>
    <row r="1564" spans="1:54" x14ac:dyDescent="0.25">
      <c r="A1564">
        <v>337381</v>
      </c>
      <c r="B1564" t="s">
        <v>213</v>
      </c>
      <c r="AM1564" t="s">
        <v>148</v>
      </c>
      <c r="AP1564" t="s">
        <v>147</v>
      </c>
      <c r="AS1564" t="s">
        <v>147</v>
      </c>
      <c r="AU1564" t="s">
        <v>145</v>
      </c>
      <c r="AV1564" t="s">
        <v>145</v>
      </c>
      <c r="AW1564" t="s">
        <v>145</v>
      </c>
      <c r="AX1564" t="s">
        <v>145</v>
      </c>
      <c r="AY1564" t="s">
        <v>145</v>
      </c>
      <c r="AZ1564" t="s">
        <v>145</v>
      </c>
      <c r="BB1564">
        <v>0</v>
      </c>
    </row>
    <row r="1565" spans="1:54" x14ac:dyDescent="0.25">
      <c r="A1565">
        <v>337384</v>
      </c>
      <c r="B1565" t="s">
        <v>213</v>
      </c>
      <c r="AP1565" t="s">
        <v>147</v>
      </c>
      <c r="AQ1565" t="s">
        <v>147</v>
      </c>
      <c r="AR1565" t="s">
        <v>147</v>
      </c>
      <c r="AU1565" t="s">
        <v>145</v>
      </c>
      <c r="AV1565" t="s">
        <v>145</v>
      </c>
      <c r="AW1565" t="s">
        <v>145</v>
      </c>
      <c r="AX1565" t="s">
        <v>145</v>
      </c>
      <c r="AY1565" t="s">
        <v>145</v>
      </c>
      <c r="AZ1565" t="s">
        <v>145</v>
      </c>
      <c r="BB1565">
        <v>0</v>
      </c>
    </row>
    <row r="1566" spans="1:54" x14ac:dyDescent="0.25">
      <c r="A1566">
        <v>337386</v>
      </c>
      <c r="B1566" t="s">
        <v>213</v>
      </c>
      <c r="AP1566" t="s">
        <v>147</v>
      </c>
      <c r="AR1566" t="s">
        <v>147</v>
      </c>
      <c r="AU1566" t="s">
        <v>145</v>
      </c>
      <c r="AV1566" t="s">
        <v>145</v>
      </c>
      <c r="AW1566" t="s">
        <v>145</v>
      </c>
      <c r="AX1566" t="s">
        <v>145</v>
      </c>
      <c r="AY1566" t="s">
        <v>145</v>
      </c>
      <c r="AZ1566" t="s">
        <v>145</v>
      </c>
      <c r="BB1566">
        <v>0</v>
      </c>
    </row>
    <row r="1567" spans="1:54" x14ac:dyDescent="0.25">
      <c r="A1567">
        <v>337391</v>
      </c>
      <c r="B1567" t="s">
        <v>213</v>
      </c>
      <c r="AQ1567" t="s">
        <v>147</v>
      </c>
      <c r="AU1567" t="s">
        <v>145</v>
      </c>
      <c r="AV1567" t="s">
        <v>145</v>
      </c>
      <c r="AW1567" t="s">
        <v>145</v>
      </c>
      <c r="AX1567" t="s">
        <v>145</v>
      </c>
      <c r="AY1567" t="s">
        <v>145</v>
      </c>
      <c r="AZ1567" t="s">
        <v>145</v>
      </c>
      <c r="BB1567">
        <v>0</v>
      </c>
    </row>
    <row r="1568" spans="1:54" x14ac:dyDescent="0.25">
      <c r="A1568">
        <v>337392</v>
      </c>
      <c r="B1568" t="s">
        <v>213</v>
      </c>
      <c r="AC1568" t="s">
        <v>148</v>
      </c>
      <c r="AO1568" t="s">
        <v>145</v>
      </c>
      <c r="AP1568" t="s">
        <v>145</v>
      </c>
      <c r="AQ1568" t="s">
        <v>147</v>
      </c>
      <c r="AR1568" t="s">
        <v>147</v>
      </c>
      <c r="AU1568" t="s">
        <v>145</v>
      </c>
      <c r="AV1568" t="s">
        <v>145</v>
      </c>
      <c r="AW1568" t="s">
        <v>145</v>
      </c>
      <c r="AX1568" t="s">
        <v>145</v>
      </c>
      <c r="AY1568" t="s">
        <v>145</v>
      </c>
      <c r="AZ1568" t="s">
        <v>145</v>
      </c>
      <c r="BB1568">
        <v>0</v>
      </c>
    </row>
    <row r="1569" spans="1:54" x14ac:dyDescent="0.25">
      <c r="A1569">
        <v>337404</v>
      </c>
      <c r="B1569" t="s">
        <v>213</v>
      </c>
      <c r="AP1569" t="s">
        <v>147</v>
      </c>
      <c r="AU1569" t="s">
        <v>145</v>
      </c>
      <c r="AV1569" t="s">
        <v>145</v>
      </c>
      <c r="AW1569" t="s">
        <v>145</v>
      </c>
      <c r="AX1569" t="s">
        <v>145</v>
      </c>
      <c r="AY1569" t="s">
        <v>145</v>
      </c>
      <c r="AZ1569" t="s">
        <v>145</v>
      </c>
      <c r="BB1569">
        <v>0</v>
      </c>
    </row>
    <row r="1570" spans="1:54" x14ac:dyDescent="0.25">
      <c r="A1570">
        <v>337407</v>
      </c>
      <c r="B1570" t="s">
        <v>213</v>
      </c>
      <c r="AG1570" t="s">
        <v>145</v>
      </c>
      <c r="AO1570" t="s">
        <v>145</v>
      </c>
      <c r="AP1570" t="s">
        <v>145</v>
      </c>
      <c r="AQ1570" t="s">
        <v>145</v>
      </c>
      <c r="AR1570" t="s">
        <v>147</v>
      </c>
      <c r="AS1570" t="s">
        <v>145</v>
      </c>
      <c r="AT1570" t="s">
        <v>145</v>
      </c>
      <c r="AU1570" t="s">
        <v>145</v>
      </c>
      <c r="AV1570" t="s">
        <v>145</v>
      </c>
      <c r="AW1570" t="s">
        <v>145</v>
      </c>
      <c r="AX1570" t="s">
        <v>145</v>
      </c>
      <c r="AY1570" t="s">
        <v>145</v>
      </c>
      <c r="AZ1570" t="s">
        <v>145</v>
      </c>
      <c r="BB1570">
        <v>0</v>
      </c>
    </row>
    <row r="1571" spans="1:54" x14ac:dyDescent="0.25">
      <c r="A1571">
        <v>337409</v>
      </c>
      <c r="B1571" t="s">
        <v>213</v>
      </c>
      <c r="AM1571" t="s">
        <v>147</v>
      </c>
      <c r="AP1571" t="s">
        <v>145</v>
      </c>
      <c r="AQ1571" t="s">
        <v>145</v>
      </c>
      <c r="AR1571" t="s">
        <v>145</v>
      </c>
      <c r="AT1571" t="s">
        <v>147</v>
      </c>
      <c r="AU1571" t="s">
        <v>145</v>
      </c>
      <c r="AV1571" t="s">
        <v>145</v>
      </c>
      <c r="AW1571" t="s">
        <v>145</v>
      </c>
      <c r="AX1571" t="s">
        <v>145</v>
      </c>
      <c r="AY1571" t="s">
        <v>145</v>
      </c>
      <c r="AZ1571" t="s">
        <v>145</v>
      </c>
      <c r="BB1571">
        <v>0</v>
      </c>
    </row>
    <row r="1572" spans="1:54" x14ac:dyDescent="0.25">
      <c r="A1572">
        <v>337410</v>
      </c>
      <c r="B1572" t="s">
        <v>213</v>
      </c>
      <c r="AJ1572" t="s">
        <v>147</v>
      </c>
      <c r="AL1572" t="s">
        <v>147</v>
      </c>
      <c r="AP1572" t="s">
        <v>145</v>
      </c>
      <c r="AQ1572" t="s">
        <v>147</v>
      </c>
      <c r="AT1572" t="s">
        <v>147</v>
      </c>
      <c r="AU1572" t="s">
        <v>145</v>
      </c>
      <c r="AV1572" t="s">
        <v>145</v>
      </c>
      <c r="AW1572" t="s">
        <v>145</v>
      </c>
      <c r="AX1572" t="s">
        <v>145</v>
      </c>
      <c r="AY1572" t="s">
        <v>145</v>
      </c>
      <c r="AZ1572" t="s">
        <v>145</v>
      </c>
      <c r="BB1572">
        <v>0</v>
      </c>
    </row>
    <row r="1573" spans="1:54" x14ac:dyDescent="0.25">
      <c r="A1573">
        <v>337413</v>
      </c>
      <c r="B1573" t="s">
        <v>213</v>
      </c>
      <c r="AL1573" t="s">
        <v>148</v>
      </c>
      <c r="AP1573" t="s">
        <v>147</v>
      </c>
      <c r="AQ1573" t="s">
        <v>147</v>
      </c>
      <c r="AR1573" t="s">
        <v>147</v>
      </c>
      <c r="AU1573" t="s">
        <v>145</v>
      </c>
      <c r="AV1573" t="s">
        <v>145</v>
      </c>
      <c r="AW1573" t="s">
        <v>145</v>
      </c>
      <c r="AX1573" t="s">
        <v>145</v>
      </c>
      <c r="AY1573" t="s">
        <v>145</v>
      </c>
      <c r="AZ1573" t="s">
        <v>145</v>
      </c>
      <c r="BB1573">
        <v>0</v>
      </c>
    </row>
    <row r="1574" spans="1:54" x14ac:dyDescent="0.25">
      <c r="A1574">
        <v>337416</v>
      </c>
      <c r="B1574" t="s">
        <v>213</v>
      </c>
      <c r="AU1574" t="s">
        <v>145</v>
      </c>
      <c r="AV1574" t="s">
        <v>145</v>
      </c>
      <c r="AW1574" t="s">
        <v>145</v>
      </c>
      <c r="AX1574" t="s">
        <v>145</v>
      </c>
      <c r="AY1574" t="s">
        <v>145</v>
      </c>
      <c r="AZ1574" t="s">
        <v>145</v>
      </c>
      <c r="BB1574">
        <v>0</v>
      </c>
    </row>
    <row r="1575" spans="1:54" x14ac:dyDescent="0.25">
      <c r="A1575">
        <v>337418</v>
      </c>
      <c r="B1575" t="s">
        <v>213</v>
      </c>
      <c r="AG1575" t="s">
        <v>148</v>
      </c>
      <c r="AP1575" t="s">
        <v>147</v>
      </c>
      <c r="AQ1575" t="s">
        <v>147</v>
      </c>
      <c r="AR1575" t="s">
        <v>147</v>
      </c>
      <c r="AU1575" t="s">
        <v>145</v>
      </c>
      <c r="AV1575" t="s">
        <v>145</v>
      </c>
      <c r="AW1575" t="s">
        <v>145</v>
      </c>
      <c r="AX1575" t="s">
        <v>145</v>
      </c>
      <c r="AY1575" t="s">
        <v>145</v>
      </c>
      <c r="AZ1575" t="s">
        <v>145</v>
      </c>
      <c r="BB1575">
        <v>0</v>
      </c>
    </row>
    <row r="1576" spans="1:54" x14ac:dyDescent="0.25">
      <c r="A1576">
        <v>337419</v>
      </c>
      <c r="B1576" t="s">
        <v>213</v>
      </c>
      <c r="AQ1576" t="s">
        <v>147</v>
      </c>
      <c r="AR1576" t="s">
        <v>147</v>
      </c>
      <c r="AU1576" t="s">
        <v>145</v>
      </c>
      <c r="AV1576" t="s">
        <v>145</v>
      </c>
      <c r="AW1576" t="s">
        <v>145</v>
      </c>
      <c r="AX1576" t="s">
        <v>145</v>
      </c>
      <c r="AY1576" t="s">
        <v>145</v>
      </c>
      <c r="AZ1576" t="s">
        <v>145</v>
      </c>
      <c r="BB1576">
        <v>0</v>
      </c>
    </row>
    <row r="1577" spans="1:54" x14ac:dyDescent="0.25">
      <c r="A1577">
        <v>337424</v>
      </c>
      <c r="B1577" t="s">
        <v>213</v>
      </c>
      <c r="AU1577" t="s">
        <v>145</v>
      </c>
      <c r="AV1577" t="s">
        <v>145</v>
      </c>
      <c r="AW1577" t="s">
        <v>145</v>
      </c>
      <c r="AX1577" t="s">
        <v>145</v>
      </c>
      <c r="AY1577" t="s">
        <v>145</v>
      </c>
      <c r="AZ1577" t="s">
        <v>145</v>
      </c>
      <c r="BB1577">
        <v>0</v>
      </c>
    </row>
    <row r="1578" spans="1:54" x14ac:dyDescent="0.25">
      <c r="A1578">
        <v>337433</v>
      </c>
      <c r="B1578" t="s">
        <v>213</v>
      </c>
      <c r="AM1578" t="s">
        <v>148</v>
      </c>
      <c r="AO1578" t="s">
        <v>145</v>
      </c>
      <c r="AP1578" t="s">
        <v>145</v>
      </c>
      <c r="AQ1578" t="s">
        <v>147</v>
      </c>
      <c r="AR1578" t="s">
        <v>147</v>
      </c>
      <c r="AU1578" t="s">
        <v>145</v>
      </c>
      <c r="AV1578" t="s">
        <v>145</v>
      </c>
      <c r="AW1578" t="s">
        <v>145</v>
      </c>
      <c r="AX1578" t="s">
        <v>145</v>
      </c>
      <c r="AY1578" t="s">
        <v>145</v>
      </c>
      <c r="AZ1578" t="s">
        <v>145</v>
      </c>
      <c r="BB1578">
        <v>0</v>
      </c>
    </row>
    <row r="1579" spans="1:54" x14ac:dyDescent="0.25">
      <c r="A1579">
        <v>337434</v>
      </c>
      <c r="B1579" t="s">
        <v>213</v>
      </c>
      <c r="AU1579" t="s">
        <v>145</v>
      </c>
      <c r="AV1579" t="s">
        <v>145</v>
      </c>
      <c r="AW1579" t="s">
        <v>145</v>
      </c>
      <c r="AX1579" t="s">
        <v>145</v>
      </c>
      <c r="AY1579" t="s">
        <v>145</v>
      </c>
      <c r="AZ1579" t="s">
        <v>145</v>
      </c>
      <c r="BB1579">
        <v>0</v>
      </c>
    </row>
    <row r="1580" spans="1:54" x14ac:dyDescent="0.25">
      <c r="A1580">
        <v>337439</v>
      </c>
      <c r="B1580" t="s">
        <v>213</v>
      </c>
      <c r="AL1580" t="s">
        <v>148</v>
      </c>
      <c r="AO1580" t="s">
        <v>145</v>
      </c>
      <c r="AP1580" t="s">
        <v>145</v>
      </c>
      <c r="AQ1580" t="s">
        <v>145</v>
      </c>
      <c r="AR1580" t="s">
        <v>145</v>
      </c>
      <c r="AS1580" t="s">
        <v>145</v>
      </c>
      <c r="AU1580" t="s">
        <v>145</v>
      </c>
      <c r="AV1580" t="s">
        <v>145</v>
      </c>
      <c r="AW1580" t="s">
        <v>145</v>
      </c>
      <c r="AX1580" t="s">
        <v>145</v>
      </c>
      <c r="AY1580" t="s">
        <v>145</v>
      </c>
      <c r="AZ1580" t="s">
        <v>145</v>
      </c>
      <c r="BB1580">
        <v>0</v>
      </c>
    </row>
    <row r="1581" spans="1:54" x14ac:dyDescent="0.25">
      <c r="A1581">
        <v>337445</v>
      </c>
      <c r="B1581" t="s">
        <v>213</v>
      </c>
      <c r="AL1581" t="s">
        <v>147</v>
      </c>
      <c r="AO1581" t="s">
        <v>145</v>
      </c>
      <c r="AP1581" t="s">
        <v>145</v>
      </c>
      <c r="AQ1581" t="s">
        <v>145</v>
      </c>
      <c r="AR1581" t="s">
        <v>145</v>
      </c>
      <c r="AS1581" t="s">
        <v>147</v>
      </c>
      <c r="AT1581" t="s">
        <v>147</v>
      </c>
      <c r="AU1581" t="s">
        <v>145</v>
      </c>
      <c r="AV1581" t="s">
        <v>145</v>
      </c>
      <c r="AW1581" t="s">
        <v>145</v>
      </c>
      <c r="AX1581" t="s">
        <v>145</v>
      </c>
      <c r="AY1581" t="s">
        <v>145</v>
      </c>
      <c r="AZ1581" t="s">
        <v>145</v>
      </c>
      <c r="BB1581">
        <v>0</v>
      </c>
    </row>
    <row r="1582" spans="1:54" x14ac:dyDescent="0.25">
      <c r="A1582">
        <v>337452</v>
      </c>
      <c r="B1582" t="s">
        <v>213</v>
      </c>
      <c r="AQ1582" t="s">
        <v>147</v>
      </c>
      <c r="AU1582" t="s">
        <v>145</v>
      </c>
      <c r="AV1582" t="s">
        <v>145</v>
      </c>
      <c r="AW1582" t="s">
        <v>145</v>
      </c>
      <c r="AX1582" t="s">
        <v>145</v>
      </c>
      <c r="AY1582" t="s">
        <v>145</v>
      </c>
      <c r="AZ1582" t="s">
        <v>145</v>
      </c>
      <c r="BB1582">
        <v>0</v>
      </c>
    </row>
    <row r="1583" spans="1:54" x14ac:dyDescent="0.25">
      <c r="A1583">
        <v>337460</v>
      </c>
      <c r="B1583" t="s">
        <v>213</v>
      </c>
      <c r="AQ1583" t="s">
        <v>147</v>
      </c>
      <c r="AR1583" t="s">
        <v>147</v>
      </c>
      <c r="AU1583" t="s">
        <v>145</v>
      </c>
      <c r="AV1583" t="s">
        <v>145</v>
      </c>
      <c r="AW1583" t="s">
        <v>145</v>
      </c>
      <c r="AX1583" t="s">
        <v>145</v>
      </c>
      <c r="AY1583" t="s">
        <v>145</v>
      </c>
      <c r="AZ1583" t="s">
        <v>145</v>
      </c>
      <c r="BB1583">
        <v>0</v>
      </c>
    </row>
    <row r="1584" spans="1:54" x14ac:dyDescent="0.25">
      <c r="A1584">
        <v>337476</v>
      </c>
      <c r="B1584" t="s">
        <v>213</v>
      </c>
      <c r="AP1584" t="s">
        <v>147</v>
      </c>
      <c r="AU1584" t="s">
        <v>145</v>
      </c>
      <c r="AV1584" t="s">
        <v>145</v>
      </c>
      <c r="AW1584" t="s">
        <v>145</v>
      </c>
      <c r="AX1584" t="s">
        <v>145</v>
      </c>
      <c r="AY1584" t="s">
        <v>145</v>
      </c>
      <c r="AZ1584" t="s">
        <v>145</v>
      </c>
      <c r="BB1584">
        <v>0</v>
      </c>
    </row>
    <row r="1585" spans="1:54" x14ac:dyDescent="0.25">
      <c r="A1585">
        <v>337480</v>
      </c>
      <c r="B1585" t="s">
        <v>213</v>
      </c>
      <c r="K1585" t="s">
        <v>145</v>
      </c>
      <c r="L1585" t="s">
        <v>145</v>
      </c>
      <c r="AD1585" t="s">
        <v>145</v>
      </c>
      <c r="AG1585" t="s">
        <v>145</v>
      </c>
      <c r="AU1585" t="s">
        <v>145</v>
      </c>
      <c r="AV1585" t="s">
        <v>145</v>
      </c>
      <c r="AW1585" t="s">
        <v>145</v>
      </c>
      <c r="AX1585" t="s">
        <v>145</v>
      </c>
      <c r="AY1585" t="s">
        <v>145</v>
      </c>
      <c r="AZ1585" t="s">
        <v>145</v>
      </c>
      <c r="BB1585">
        <v>0</v>
      </c>
    </row>
    <row r="1586" spans="1:54" x14ac:dyDescent="0.25">
      <c r="A1586">
        <v>337488</v>
      </c>
      <c r="B1586" t="s">
        <v>213</v>
      </c>
      <c r="AP1586" t="s">
        <v>147</v>
      </c>
      <c r="AQ1586" t="s">
        <v>147</v>
      </c>
      <c r="AR1586" t="s">
        <v>147</v>
      </c>
      <c r="AT1586" t="s">
        <v>147</v>
      </c>
      <c r="AU1586" t="s">
        <v>145</v>
      </c>
      <c r="AV1586" t="s">
        <v>145</v>
      </c>
      <c r="AW1586" t="s">
        <v>145</v>
      </c>
      <c r="AX1586" t="s">
        <v>145</v>
      </c>
      <c r="AY1586" t="s">
        <v>145</v>
      </c>
      <c r="AZ1586" t="s">
        <v>145</v>
      </c>
      <c r="BB1586">
        <v>0</v>
      </c>
    </row>
    <row r="1587" spans="1:54" x14ac:dyDescent="0.25">
      <c r="A1587">
        <v>337496</v>
      </c>
      <c r="B1587" t="s">
        <v>213</v>
      </c>
      <c r="AP1587" t="s">
        <v>147</v>
      </c>
      <c r="AQ1587" t="s">
        <v>145</v>
      </c>
      <c r="AR1587" t="s">
        <v>147</v>
      </c>
      <c r="AU1587" t="s">
        <v>145</v>
      </c>
      <c r="AV1587" t="s">
        <v>145</v>
      </c>
      <c r="AW1587" t="s">
        <v>145</v>
      </c>
      <c r="AX1587" t="s">
        <v>145</v>
      </c>
      <c r="AY1587" t="s">
        <v>145</v>
      </c>
      <c r="AZ1587" t="s">
        <v>145</v>
      </c>
      <c r="BB1587">
        <v>0</v>
      </c>
    </row>
    <row r="1588" spans="1:54" x14ac:dyDescent="0.25">
      <c r="A1588">
        <v>337499</v>
      </c>
      <c r="B1588" t="s">
        <v>213</v>
      </c>
      <c r="AR1588" t="s">
        <v>145</v>
      </c>
      <c r="AU1588" t="s">
        <v>145</v>
      </c>
      <c r="AV1588" t="s">
        <v>145</v>
      </c>
      <c r="AW1588" t="s">
        <v>145</v>
      </c>
      <c r="AX1588" t="s">
        <v>145</v>
      </c>
      <c r="AY1588" t="s">
        <v>145</v>
      </c>
      <c r="AZ1588" t="s">
        <v>145</v>
      </c>
      <c r="BB1588">
        <v>0</v>
      </c>
    </row>
    <row r="1589" spans="1:54" x14ac:dyDescent="0.25">
      <c r="A1589">
        <v>337508</v>
      </c>
      <c r="B1589" t="s">
        <v>213</v>
      </c>
      <c r="AO1589" t="s">
        <v>147</v>
      </c>
      <c r="AP1589" t="s">
        <v>147</v>
      </c>
      <c r="AR1589" t="s">
        <v>147</v>
      </c>
      <c r="AU1589" t="s">
        <v>145</v>
      </c>
      <c r="AV1589" t="s">
        <v>145</v>
      </c>
      <c r="AW1589" t="s">
        <v>145</v>
      </c>
      <c r="AX1589" t="s">
        <v>145</v>
      </c>
      <c r="AY1589" t="s">
        <v>145</v>
      </c>
      <c r="AZ1589" t="s">
        <v>145</v>
      </c>
      <c r="BB1589">
        <v>0</v>
      </c>
    </row>
    <row r="1590" spans="1:54" x14ac:dyDescent="0.25">
      <c r="A1590">
        <v>337509</v>
      </c>
      <c r="B1590" t="s">
        <v>213</v>
      </c>
      <c r="AQ1590" t="s">
        <v>147</v>
      </c>
      <c r="AR1590" t="s">
        <v>147</v>
      </c>
      <c r="AU1590" t="s">
        <v>145</v>
      </c>
      <c r="AV1590" t="s">
        <v>145</v>
      </c>
      <c r="AW1590" t="s">
        <v>145</v>
      </c>
      <c r="AX1590" t="s">
        <v>145</v>
      </c>
      <c r="AY1590" t="s">
        <v>145</v>
      </c>
      <c r="AZ1590" t="s">
        <v>145</v>
      </c>
      <c r="BB1590">
        <v>0</v>
      </c>
    </row>
    <row r="1591" spans="1:54" x14ac:dyDescent="0.25">
      <c r="A1591">
        <v>337510</v>
      </c>
      <c r="B1591" t="s">
        <v>213</v>
      </c>
      <c r="AG1591" t="s">
        <v>148</v>
      </c>
      <c r="AO1591" t="s">
        <v>147</v>
      </c>
      <c r="AP1591" t="s">
        <v>145</v>
      </c>
      <c r="AQ1591" t="s">
        <v>147</v>
      </c>
      <c r="AU1591" t="s">
        <v>145</v>
      </c>
      <c r="AV1591" t="s">
        <v>145</v>
      </c>
      <c r="AW1591" t="s">
        <v>145</v>
      </c>
      <c r="AX1591" t="s">
        <v>145</v>
      </c>
      <c r="AY1591" t="s">
        <v>145</v>
      </c>
      <c r="AZ1591" t="s">
        <v>145</v>
      </c>
      <c r="BB1591">
        <v>0</v>
      </c>
    </row>
    <row r="1592" spans="1:54" x14ac:dyDescent="0.25">
      <c r="A1592">
        <v>337525</v>
      </c>
      <c r="B1592" t="s">
        <v>213</v>
      </c>
      <c r="AU1592" t="s">
        <v>145</v>
      </c>
      <c r="AV1592" t="s">
        <v>145</v>
      </c>
      <c r="AW1592" t="s">
        <v>145</v>
      </c>
      <c r="AX1592" t="s">
        <v>145</v>
      </c>
      <c r="AY1592" t="s">
        <v>145</v>
      </c>
      <c r="AZ1592" t="s">
        <v>145</v>
      </c>
      <c r="BB1592">
        <v>0</v>
      </c>
    </row>
    <row r="1593" spans="1:54" x14ac:dyDescent="0.25">
      <c r="A1593">
        <v>337527</v>
      </c>
      <c r="B1593" t="s">
        <v>213</v>
      </c>
      <c r="AU1593" t="s">
        <v>145</v>
      </c>
      <c r="AV1593" t="s">
        <v>145</v>
      </c>
      <c r="AW1593" t="s">
        <v>145</v>
      </c>
      <c r="AX1593" t="s">
        <v>145</v>
      </c>
      <c r="AY1593" t="s">
        <v>145</v>
      </c>
      <c r="AZ1593" t="s">
        <v>145</v>
      </c>
      <c r="BB1593">
        <v>0</v>
      </c>
    </row>
    <row r="1594" spans="1:54" x14ac:dyDescent="0.25">
      <c r="A1594">
        <v>337534</v>
      </c>
      <c r="B1594" t="s">
        <v>213</v>
      </c>
      <c r="AG1594" t="s">
        <v>148</v>
      </c>
      <c r="AL1594" t="s">
        <v>148</v>
      </c>
      <c r="AO1594" t="s">
        <v>145</v>
      </c>
      <c r="AP1594" t="s">
        <v>145</v>
      </c>
      <c r="AQ1594" t="s">
        <v>145</v>
      </c>
      <c r="AR1594" t="s">
        <v>145</v>
      </c>
      <c r="AU1594" t="s">
        <v>145</v>
      </c>
      <c r="AV1594" t="s">
        <v>145</v>
      </c>
      <c r="AW1594" t="s">
        <v>145</v>
      </c>
      <c r="AX1594" t="s">
        <v>145</v>
      </c>
      <c r="AY1594" t="s">
        <v>145</v>
      </c>
      <c r="AZ1594" t="s">
        <v>145</v>
      </c>
      <c r="BB1594">
        <v>0</v>
      </c>
    </row>
    <row r="1595" spans="1:54" x14ac:dyDescent="0.25">
      <c r="A1595">
        <v>337541</v>
      </c>
      <c r="B1595" t="s">
        <v>213</v>
      </c>
      <c r="AP1595" t="s">
        <v>147</v>
      </c>
      <c r="AU1595" t="s">
        <v>145</v>
      </c>
      <c r="AV1595" t="s">
        <v>145</v>
      </c>
      <c r="AW1595" t="s">
        <v>145</v>
      </c>
      <c r="AX1595" t="s">
        <v>145</v>
      </c>
      <c r="AY1595" t="s">
        <v>145</v>
      </c>
      <c r="AZ1595" t="s">
        <v>145</v>
      </c>
      <c r="BB1595">
        <v>0</v>
      </c>
    </row>
    <row r="1596" spans="1:54" x14ac:dyDescent="0.25">
      <c r="A1596">
        <v>337547</v>
      </c>
      <c r="B1596" t="s">
        <v>213</v>
      </c>
      <c r="AQ1596" t="s">
        <v>147</v>
      </c>
      <c r="AR1596" t="s">
        <v>147</v>
      </c>
      <c r="AU1596" t="s">
        <v>145</v>
      </c>
      <c r="AV1596" t="s">
        <v>145</v>
      </c>
      <c r="AW1596" t="s">
        <v>145</v>
      </c>
      <c r="AX1596" t="s">
        <v>145</v>
      </c>
      <c r="AY1596" t="s">
        <v>145</v>
      </c>
      <c r="AZ1596" t="s">
        <v>145</v>
      </c>
      <c r="BB1596">
        <v>0</v>
      </c>
    </row>
    <row r="1597" spans="1:54" x14ac:dyDescent="0.25">
      <c r="A1597">
        <v>337550</v>
      </c>
      <c r="B1597" t="s">
        <v>213</v>
      </c>
      <c r="AR1597" t="s">
        <v>147</v>
      </c>
      <c r="AU1597" t="s">
        <v>145</v>
      </c>
      <c r="AV1597" t="s">
        <v>145</v>
      </c>
      <c r="AW1597" t="s">
        <v>145</v>
      </c>
      <c r="AX1597" t="s">
        <v>145</v>
      </c>
      <c r="AY1597" t="s">
        <v>145</v>
      </c>
      <c r="AZ1597" t="s">
        <v>145</v>
      </c>
      <c r="BB1597">
        <v>0</v>
      </c>
    </row>
    <row r="1598" spans="1:54" x14ac:dyDescent="0.25">
      <c r="A1598">
        <v>337553</v>
      </c>
      <c r="B1598" t="s">
        <v>213</v>
      </c>
      <c r="AO1598" t="s">
        <v>147</v>
      </c>
      <c r="AP1598" t="s">
        <v>147</v>
      </c>
      <c r="AQ1598" t="s">
        <v>147</v>
      </c>
      <c r="AR1598" t="s">
        <v>147</v>
      </c>
      <c r="AT1598" t="s">
        <v>147</v>
      </c>
      <c r="AU1598" t="s">
        <v>145</v>
      </c>
      <c r="AV1598" t="s">
        <v>145</v>
      </c>
      <c r="AW1598" t="s">
        <v>145</v>
      </c>
      <c r="AX1598" t="s">
        <v>145</v>
      </c>
      <c r="AY1598" t="s">
        <v>145</v>
      </c>
      <c r="AZ1598" t="s">
        <v>145</v>
      </c>
      <c r="BB1598">
        <v>0</v>
      </c>
    </row>
    <row r="1599" spans="1:54" x14ac:dyDescent="0.25">
      <c r="A1599">
        <v>337563</v>
      </c>
      <c r="B1599" t="s">
        <v>213</v>
      </c>
      <c r="AU1599" t="s">
        <v>145</v>
      </c>
      <c r="AV1599" t="s">
        <v>145</v>
      </c>
      <c r="AW1599" t="s">
        <v>145</v>
      </c>
      <c r="AX1599" t="s">
        <v>145</v>
      </c>
      <c r="AY1599" t="s">
        <v>145</v>
      </c>
      <c r="AZ1599" t="s">
        <v>145</v>
      </c>
      <c r="BB1599">
        <v>0</v>
      </c>
    </row>
    <row r="1600" spans="1:54" x14ac:dyDescent="0.25">
      <c r="A1600">
        <v>337564</v>
      </c>
      <c r="B1600" t="s">
        <v>213</v>
      </c>
      <c r="AP1600" t="s">
        <v>147</v>
      </c>
      <c r="AQ1600" t="s">
        <v>147</v>
      </c>
      <c r="AR1600" t="s">
        <v>147</v>
      </c>
      <c r="AU1600" t="s">
        <v>145</v>
      </c>
      <c r="AV1600" t="s">
        <v>145</v>
      </c>
      <c r="AW1600" t="s">
        <v>145</v>
      </c>
      <c r="AX1600" t="s">
        <v>145</v>
      </c>
      <c r="AY1600" t="s">
        <v>145</v>
      </c>
      <c r="AZ1600" t="s">
        <v>145</v>
      </c>
      <c r="BB1600">
        <v>0</v>
      </c>
    </row>
    <row r="1601" spans="1:54" x14ac:dyDescent="0.25">
      <c r="A1601">
        <v>337567</v>
      </c>
      <c r="B1601" t="s">
        <v>213</v>
      </c>
      <c r="AG1601" t="s">
        <v>147</v>
      </c>
      <c r="AO1601" t="s">
        <v>145</v>
      </c>
      <c r="AP1601" t="s">
        <v>145</v>
      </c>
      <c r="AQ1601" t="s">
        <v>145</v>
      </c>
      <c r="AR1601" t="s">
        <v>145</v>
      </c>
      <c r="AS1601" t="s">
        <v>145</v>
      </c>
      <c r="AT1601" t="s">
        <v>145</v>
      </c>
      <c r="AU1601" t="s">
        <v>145</v>
      </c>
      <c r="AV1601" t="s">
        <v>145</v>
      </c>
      <c r="AW1601" t="s">
        <v>145</v>
      </c>
      <c r="AX1601" t="s">
        <v>145</v>
      </c>
      <c r="AY1601" t="s">
        <v>145</v>
      </c>
      <c r="AZ1601" t="s">
        <v>145</v>
      </c>
      <c r="BB1601">
        <v>0</v>
      </c>
    </row>
    <row r="1602" spans="1:54" x14ac:dyDescent="0.25">
      <c r="A1602">
        <v>337570</v>
      </c>
      <c r="B1602" t="s">
        <v>213</v>
      </c>
      <c r="AU1602" t="s">
        <v>145</v>
      </c>
      <c r="AV1602" t="s">
        <v>145</v>
      </c>
      <c r="AW1602" t="s">
        <v>145</v>
      </c>
      <c r="AX1602" t="s">
        <v>145</v>
      </c>
      <c r="AY1602" t="s">
        <v>145</v>
      </c>
      <c r="AZ1602" t="s">
        <v>145</v>
      </c>
      <c r="BB1602">
        <v>0</v>
      </c>
    </row>
    <row r="1603" spans="1:54" x14ac:dyDescent="0.25">
      <c r="A1603">
        <v>337576</v>
      </c>
      <c r="B1603" t="s">
        <v>213</v>
      </c>
      <c r="AG1603" t="s">
        <v>148</v>
      </c>
      <c r="AR1603" t="s">
        <v>147</v>
      </c>
      <c r="AU1603" t="s">
        <v>145</v>
      </c>
      <c r="AV1603" t="s">
        <v>145</v>
      </c>
      <c r="AW1603" t="s">
        <v>145</v>
      </c>
      <c r="AX1603" t="s">
        <v>145</v>
      </c>
      <c r="AY1603" t="s">
        <v>145</v>
      </c>
      <c r="AZ1603" t="s">
        <v>145</v>
      </c>
      <c r="BB1603">
        <v>0</v>
      </c>
    </row>
    <row r="1604" spans="1:54" x14ac:dyDescent="0.25">
      <c r="A1604">
        <v>337578</v>
      </c>
      <c r="B1604" t="s">
        <v>213</v>
      </c>
      <c r="AU1604" t="s">
        <v>145</v>
      </c>
      <c r="AV1604" t="s">
        <v>145</v>
      </c>
      <c r="AW1604" t="s">
        <v>145</v>
      </c>
      <c r="AX1604" t="s">
        <v>145</v>
      </c>
      <c r="AY1604" t="s">
        <v>145</v>
      </c>
      <c r="AZ1604" t="s">
        <v>145</v>
      </c>
      <c r="BB1604">
        <v>0</v>
      </c>
    </row>
    <row r="1605" spans="1:54" x14ac:dyDescent="0.25">
      <c r="A1605">
        <v>337581</v>
      </c>
      <c r="B1605" t="s">
        <v>213</v>
      </c>
      <c r="AP1605" t="s">
        <v>145</v>
      </c>
      <c r="AQ1605" t="s">
        <v>147</v>
      </c>
      <c r="AR1605" t="s">
        <v>147</v>
      </c>
      <c r="AS1605" t="s">
        <v>147</v>
      </c>
      <c r="AT1605" t="s">
        <v>147</v>
      </c>
      <c r="AU1605" t="s">
        <v>145</v>
      </c>
      <c r="AV1605" t="s">
        <v>145</v>
      </c>
      <c r="AW1605" t="s">
        <v>145</v>
      </c>
      <c r="AX1605" t="s">
        <v>145</v>
      </c>
      <c r="AY1605" t="s">
        <v>145</v>
      </c>
      <c r="AZ1605" t="s">
        <v>145</v>
      </c>
      <c r="BB1605">
        <v>0</v>
      </c>
    </row>
    <row r="1606" spans="1:54" x14ac:dyDescent="0.25">
      <c r="A1606">
        <v>337584</v>
      </c>
      <c r="B1606" t="s">
        <v>213</v>
      </c>
      <c r="AP1606" t="s">
        <v>147</v>
      </c>
      <c r="AR1606" t="s">
        <v>147</v>
      </c>
      <c r="AU1606" t="s">
        <v>145</v>
      </c>
      <c r="AV1606" t="s">
        <v>145</v>
      </c>
      <c r="AW1606" t="s">
        <v>145</v>
      </c>
      <c r="AX1606" t="s">
        <v>145</v>
      </c>
      <c r="AY1606" t="s">
        <v>145</v>
      </c>
      <c r="AZ1606" t="s">
        <v>145</v>
      </c>
      <c r="BB1606">
        <v>0</v>
      </c>
    </row>
    <row r="1607" spans="1:54" x14ac:dyDescent="0.25">
      <c r="A1607">
        <v>337589</v>
      </c>
      <c r="B1607" t="s">
        <v>213</v>
      </c>
      <c r="AR1607" t="s">
        <v>145</v>
      </c>
      <c r="AU1607" t="s">
        <v>145</v>
      </c>
      <c r="AV1607" t="s">
        <v>145</v>
      </c>
      <c r="AW1607" t="s">
        <v>145</v>
      </c>
      <c r="AX1607" t="s">
        <v>145</v>
      </c>
      <c r="AY1607" t="s">
        <v>145</v>
      </c>
      <c r="AZ1607" t="s">
        <v>145</v>
      </c>
      <c r="BB1607">
        <v>0</v>
      </c>
    </row>
    <row r="1608" spans="1:54" x14ac:dyDescent="0.25">
      <c r="A1608">
        <v>337591</v>
      </c>
      <c r="B1608" t="s">
        <v>213</v>
      </c>
      <c r="AU1608" t="s">
        <v>145</v>
      </c>
      <c r="AV1608" t="s">
        <v>145</v>
      </c>
      <c r="AW1608" t="s">
        <v>145</v>
      </c>
      <c r="AX1608" t="s">
        <v>145</v>
      </c>
      <c r="AY1608" t="s">
        <v>145</v>
      </c>
      <c r="AZ1608" t="s">
        <v>145</v>
      </c>
      <c r="BB1608">
        <v>0</v>
      </c>
    </row>
    <row r="1609" spans="1:54" x14ac:dyDescent="0.25">
      <c r="A1609">
        <v>337598</v>
      </c>
      <c r="B1609" t="s">
        <v>213</v>
      </c>
      <c r="AP1609" t="s">
        <v>147</v>
      </c>
      <c r="AQ1609" t="s">
        <v>147</v>
      </c>
      <c r="AR1609" t="s">
        <v>147</v>
      </c>
      <c r="AU1609" t="s">
        <v>145</v>
      </c>
      <c r="AV1609" t="s">
        <v>145</v>
      </c>
      <c r="AW1609" t="s">
        <v>145</v>
      </c>
      <c r="AX1609" t="s">
        <v>145</v>
      </c>
      <c r="AY1609" t="s">
        <v>145</v>
      </c>
      <c r="AZ1609" t="s">
        <v>145</v>
      </c>
      <c r="BB1609">
        <v>0</v>
      </c>
    </row>
    <row r="1610" spans="1:54" x14ac:dyDescent="0.25">
      <c r="A1610">
        <v>337601</v>
      </c>
      <c r="B1610" t="s">
        <v>213</v>
      </c>
      <c r="AQ1610" t="s">
        <v>147</v>
      </c>
      <c r="AU1610" t="s">
        <v>145</v>
      </c>
      <c r="AV1610" t="s">
        <v>145</v>
      </c>
      <c r="AW1610" t="s">
        <v>145</v>
      </c>
      <c r="AX1610" t="s">
        <v>145</v>
      </c>
      <c r="AY1610" t="s">
        <v>145</v>
      </c>
      <c r="AZ1610" t="s">
        <v>145</v>
      </c>
      <c r="BB1610">
        <v>0</v>
      </c>
    </row>
    <row r="1611" spans="1:54" x14ac:dyDescent="0.25">
      <c r="A1611">
        <v>337603</v>
      </c>
      <c r="B1611" t="s">
        <v>213</v>
      </c>
      <c r="AP1611" t="s">
        <v>147</v>
      </c>
      <c r="AQ1611" t="s">
        <v>147</v>
      </c>
      <c r="AR1611" t="s">
        <v>147</v>
      </c>
      <c r="AU1611" t="s">
        <v>145</v>
      </c>
      <c r="AV1611" t="s">
        <v>145</v>
      </c>
      <c r="AW1611" t="s">
        <v>145</v>
      </c>
      <c r="AX1611" t="s">
        <v>145</v>
      </c>
      <c r="AY1611" t="s">
        <v>145</v>
      </c>
      <c r="AZ1611" t="s">
        <v>145</v>
      </c>
      <c r="BB1611">
        <v>0</v>
      </c>
    </row>
    <row r="1612" spans="1:54" x14ac:dyDescent="0.25">
      <c r="A1612">
        <v>337605</v>
      </c>
      <c r="B1612" t="s">
        <v>213</v>
      </c>
      <c r="AK1612" t="s">
        <v>148</v>
      </c>
      <c r="AM1612" t="s">
        <v>148</v>
      </c>
      <c r="AP1612" t="s">
        <v>145</v>
      </c>
      <c r="AQ1612" t="s">
        <v>147</v>
      </c>
      <c r="AR1612" t="s">
        <v>145</v>
      </c>
      <c r="AT1612" t="s">
        <v>147</v>
      </c>
      <c r="AU1612" t="s">
        <v>145</v>
      </c>
      <c r="AV1612" t="s">
        <v>145</v>
      </c>
      <c r="AW1612" t="s">
        <v>145</v>
      </c>
      <c r="AX1612" t="s">
        <v>145</v>
      </c>
      <c r="AY1612" t="s">
        <v>145</v>
      </c>
      <c r="AZ1612" t="s">
        <v>145</v>
      </c>
      <c r="BB1612">
        <v>0</v>
      </c>
    </row>
    <row r="1613" spans="1:54" x14ac:dyDescent="0.25">
      <c r="A1613">
        <v>337612</v>
      </c>
      <c r="B1613" t="s">
        <v>213</v>
      </c>
      <c r="AG1613" t="s">
        <v>147</v>
      </c>
      <c r="AL1613" t="s">
        <v>148</v>
      </c>
      <c r="AP1613" t="s">
        <v>147</v>
      </c>
      <c r="AQ1613" t="s">
        <v>147</v>
      </c>
      <c r="AR1613" t="s">
        <v>145</v>
      </c>
      <c r="AT1613" t="s">
        <v>147</v>
      </c>
      <c r="AU1613" t="s">
        <v>145</v>
      </c>
      <c r="AV1613" t="s">
        <v>145</v>
      </c>
      <c r="AW1613" t="s">
        <v>145</v>
      </c>
      <c r="AX1613" t="s">
        <v>145</v>
      </c>
      <c r="AY1613" t="s">
        <v>145</v>
      </c>
      <c r="AZ1613" t="s">
        <v>145</v>
      </c>
      <c r="BB1613">
        <v>0</v>
      </c>
    </row>
    <row r="1614" spans="1:54" x14ac:dyDescent="0.25">
      <c r="A1614">
        <v>337614</v>
      </c>
      <c r="B1614" t="s">
        <v>213</v>
      </c>
      <c r="AU1614" t="s">
        <v>145</v>
      </c>
      <c r="AV1614" t="s">
        <v>145</v>
      </c>
      <c r="AW1614" t="s">
        <v>145</v>
      </c>
      <c r="AX1614" t="s">
        <v>145</v>
      </c>
      <c r="AY1614" t="s">
        <v>145</v>
      </c>
      <c r="AZ1614" t="s">
        <v>145</v>
      </c>
      <c r="BB1614">
        <v>0</v>
      </c>
    </row>
    <row r="1615" spans="1:54" x14ac:dyDescent="0.25">
      <c r="A1615">
        <v>337615</v>
      </c>
      <c r="B1615" t="s">
        <v>213</v>
      </c>
      <c r="AG1615" t="s">
        <v>148</v>
      </c>
      <c r="AP1615" t="s">
        <v>147</v>
      </c>
      <c r="AQ1615" t="s">
        <v>145</v>
      </c>
      <c r="AR1615" t="s">
        <v>147</v>
      </c>
      <c r="AU1615" t="s">
        <v>145</v>
      </c>
      <c r="AV1615" t="s">
        <v>145</v>
      </c>
      <c r="AW1615" t="s">
        <v>145</v>
      </c>
      <c r="AX1615" t="s">
        <v>145</v>
      </c>
      <c r="AY1615" t="s">
        <v>145</v>
      </c>
      <c r="AZ1615" t="s">
        <v>145</v>
      </c>
      <c r="BB1615">
        <v>0</v>
      </c>
    </row>
    <row r="1616" spans="1:54" x14ac:dyDescent="0.25">
      <c r="A1616">
        <v>337616</v>
      </c>
      <c r="B1616" t="s">
        <v>213</v>
      </c>
      <c r="AU1616" t="s">
        <v>145</v>
      </c>
      <c r="AV1616" t="s">
        <v>145</v>
      </c>
      <c r="AW1616" t="s">
        <v>145</v>
      </c>
      <c r="AX1616" t="s">
        <v>145</v>
      </c>
      <c r="AY1616" t="s">
        <v>145</v>
      </c>
      <c r="AZ1616" t="s">
        <v>145</v>
      </c>
      <c r="BB1616">
        <v>0</v>
      </c>
    </row>
    <row r="1617" spans="1:54" x14ac:dyDescent="0.25">
      <c r="A1617">
        <v>337620</v>
      </c>
      <c r="B1617" t="s">
        <v>213</v>
      </c>
      <c r="AU1617" t="s">
        <v>145</v>
      </c>
      <c r="AV1617" t="s">
        <v>145</v>
      </c>
      <c r="AW1617" t="s">
        <v>145</v>
      </c>
      <c r="AX1617" t="s">
        <v>145</v>
      </c>
      <c r="AY1617" t="s">
        <v>145</v>
      </c>
      <c r="AZ1617" t="s">
        <v>145</v>
      </c>
      <c r="BB1617">
        <v>0</v>
      </c>
    </row>
    <row r="1618" spans="1:54" x14ac:dyDescent="0.25">
      <c r="A1618">
        <v>337622</v>
      </c>
      <c r="B1618" t="s">
        <v>213</v>
      </c>
      <c r="AP1618" t="s">
        <v>147</v>
      </c>
      <c r="AQ1618" t="s">
        <v>147</v>
      </c>
      <c r="AU1618" t="s">
        <v>145</v>
      </c>
      <c r="AV1618" t="s">
        <v>145</v>
      </c>
      <c r="AW1618" t="s">
        <v>145</v>
      </c>
      <c r="AX1618" t="s">
        <v>145</v>
      </c>
      <c r="AY1618" t="s">
        <v>145</v>
      </c>
      <c r="AZ1618" t="s">
        <v>145</v>
      </c>
      <c r="BB1618">
        <v>0</v>
      </c>
    </row>
    <row r="1619" spans="1:54" x14ac:dyDescent="0.25">
      <c r="A1619">
        <v>337635</v>
      </c>
      <c r="B1619" t="s">
        <v>213</v>
      </c>
      <c r="AU1619" t="s">
        <v>145</v>
      </c>
      <c r="AV1619" t="s">
        <v>145</v>
      </c>
      <c r="AW1619" t="s">
        <v>145</v>
      </c>
      <c r="AX1619" t="s">
        <v>145</v>
      </c>
      <c r="AY1619" t="s">
        <v>145</v>
      </c>
      <c r="AZ1619" t="s">
        <v>145</v>
      </c>
      <c r="BB1619">
        <v>0</v>
      </c>
    </row>
    <row r="1620" spans="1:54" x14ac:dyDescent="0.25">
      <c r="A1620">
        <v>337639</v>
      </c>
      <c r="B1620" t="s">
        <v>213</v>
      </c>
      <c r="AO1620" t="s">
        <v>147</v>
      </c>
      <c r="AP1620" t="s">
        <v>147</v>
      </c>
      <c r="AR1620" t="s">
        <v>147</v>
      </c>
      <c r="AU1620" t="s">
        <v>145</v>
      </c>
      <c r="AV1620" t="s">
        <v>145</v>
      </c>
      <c r="AW1620" t="s">
        <v>145</v>
      </c>
      <c r="AX1620" t="s">
        <v>145</v>
      </c>
      <c r="AY1620" t="s">
        <v>145</v>
      </c>
      <c r="AZ1620" t="s">
        <v>145</v>
      </c>
      <c r="BB1620">
        <v>0</v>
      </c>
    </row>
    <row r="1621" spans="1:54" x14ac:dyDescent="0.25">
      <c r="A1621">
        <v>337641</v>
      </c>
      <c r="B1621" t="s">
        <v>213</v>
      </c>
      <c r="AU1621" t="s">
        <v>145</v>
      </c>
      <c r="AV1621" t="s">
        <v>145</v>
      </c>
      <c r="AW1621" t="s">
        <v>145</v>
      </c>
      <c r="AX1621" t="s">
        <v>145</v>
      </c>
      <c r="AY1621" t="s">
        <v>145</v>
      </c>
      <c r="AZ1621" t="s">
        <v>145</v>
      </c>
      <c r="BB1621">
        <v>0</v>
      </c>
    </row>
    <row r="1622" spans="1:54" x14ac:dyDescent="0.25">
      <c r="A1622">
        <v>337646</v>
      </c>
      <c r="B1622" t="s">
        <v>213</v>
      </c>
      <c r="AP1622" t="s">
        <v>147</v>
      </c>
      <c r="AQ1622" t="s">
        <v>147</v>
      </c>
      <c r="AU1622" t="s">
        <v>145</v>
      </c>
      <c r="AV1622" t="s">
        <v>145</v>
      </c>
      <c r="AW1622" t="s">
        <v>145</v>
      </c>
      <c r="AX1622" t="s">
        <v>145</v>
      </c>
      <c r="AY1622" t="s">
        <v>145</v>
      </c>
      <c r="AZ1622" t="s">
        <v>145</v>
      </c>
      <c r="BB1622">
        <v>0</v>
      </c>
    </row>
    <row r="1623" spans="1:54" x14ac:dyDescent="0.25">
      <c r="A1623">
        <v>337648</v>
      </c>
      <c r="B1623" t="s">
        <v>213</v>
      </c>
      <c r="H1623" t="s">
        <v>147</v>
      </c>
      <c r="AU1623" t="s">
        <v>145</v>
      </c>
      <c r="AV1623" t="s">
        <v>145</v>
      </c>
      <c r="AW1623" t="s">
        <v>145</v>
      </c>
      <c r="AX1623" t="s">
        <v>145</v>
      </c>
      <c r="AY1623" t="s">
        <v>145</v>
      </c>
      <c r="AZ1623" t="s">
        <v>145</v>
      </c>
      <c r="BB1623">
        <v>0</v>
      </c>
    </row>
    <row r="1624" spans="1:54" x14ac:dyDescent="0.25">
      <c r="A1624">
        <v>337650</v>
      </c>
      <c r="B1624" t="s">
        <v>213</v>
      </c>
      <c r="AP1624" t="s">
        <v>147</v>
      </c>
      <c r="AU1624" t="s">
        <v>145</v>
      </c>
      <c r="AV1624" t="s">
        <v>145</v>
      </c>
      <c r="AW1624" t="s">
        <v>145</v>
      </c>
      <c r="AX1624" t="s">
        <v>145</v>
      </c>
      <c r="AY1624" t="s">
        <v>145</v>
      </c>
      <c r="AZ1624" t="s">
        <v>145</v>
      </c>
      <c r="BB1624">
        <v>0</v>
      </c>
    </row>
    <row r="1625" spans="1:54" x14ac:dyDescent="0.25">
      <c r="A1625">
        <v>337658</v>
      </c>
      <c r="B1625" t="s">
        <v>213</v>
      </c>
      <c r="AU1625" t="s">
        <v>145</v>
      </c>
      <c r="AV1625" t="s">
        <v>145</v>
      </c>
      <c r="AW1625" t="s">
        <v>145</v>
      </c>
      <c r="AX1625" t="s">
        <v>145</v>
      </c>
      <c r="AY1625" t="s">
        <v>145</v>
      </c>
      <c r="AZ1625" t="s">
        <v>145</v>
      </c>
      <c r="BB1625">
        <v>0</v>
      </c>
    </row>
    <row r="1626" spans="1:54" x14ac:dyDescent="0.25">
      <c r="A1626">
        <v>337665</v>
      </c>
      <c r="B1626" t="s">
        <v>213</v>
      </c>
      <c r="AP1626" t="s">
        <v>147</v>
      </c>
      <c r="AQ1626" t="s">
        <v>147</v>
      </c>
      <c r="AU1626" t="s">
        <v>145</v>
      </c>
      <c r="AV1626" t="s">
        <v>145</v>
      </c>
      <c r="AW1626" t="s">
        <v>145</v>
      </c>
      <c r="AX1626" t="s">
        <v>145</v>
      </c>
      <c r="AY1626" t="s">
        <v>145</v>
      </c>
      <c r="AZ1626" t="s">
        <v>145</v>
      </c>
      <c r="BB1626">
        <v>0</v>
      </c>
    </row>
    <row r="1627" spans="1:54" x14ac:dyDescent="0.25">
      <c r="A1627">
        <v>337669</v>
      </c>
      <c r="B1627" t="s">
        <v>213</v>
      </c>
      <c r="AU1627" t="s">
        <v>145</v>
      </c>
      <c r="AV1627" t="s">
        <v>145</v>
      </c>
      <c r="AW1627" t="s">
        <v>145</v>
      </c>
      <c r="AX1627" t="s">
        <v>145</v>
      </c>
      <c r="AY1627" t="s">
        <v>145</v>
      </c>
      <c r="AZ1627" t="s">
        <v>145</v>
      </c>
      <c r="BB1627">
        <v>0</v>
      </c>
    </row>
    <row r="1628" spans="1:54" x14ac:dyDescent="0.25">
      <c r="A1628">
        <v>337678</v>
      </c>
      <c r="B1628" t="s">
        <v>213</v>
      </c>
      <c r="N1628" t="s">
        <v>148</v>
      </c>
      <c r="W1628" t="s">
        <v>148</v>
      </c>
      <c r="AA1628" t="s">
        <v>145</v>
      </c>
      <c r="AL1628" t="s">
        <v>145</v>
      </c>
      <c r="AM1628" t="s">
        <v>147</v>
      </c>
      <c r="AQ1628" t="s">
        <v>147</v>
      </c>
      <c r="AS1628" t="s">
        <v>147</v>
      </c>
      <c r="AU1628" t="s">
        <v>145</v>
      </c>
      <c r="AV1628" t="s">
        <v>145</v>
      </c>
      <c r="AW1628" t="s">
        <v>145</v>
      </c>
      <c r="AX1628" t="s">
        <v>145</v>
      </c>
      <c r="AY1628" t="s">
        <v>145</v>
      </c>
      <c r="AZ1628" t="s">
        <v>145</v>
      </c>
      <c r="BB1628">
        <v>0</v>
      </c>
    </row>
    <row r="1629" spans="1:54" x14ac:dyDescent="0.25">
      <c r="A1629">
        <v>337679</v>
      </c>
      <c r="B1629" t="s">
        <v>213</v>
      </c>
      <c r="AQ1629" t="s">
        <v>147</v>
      </c>
      <c r="AU1629" t="s">
        <v>145</v>
      </c>
      <c r="AV1629" t="s">
        <v>145</v>
      </c>
      <c r="AW1629" t="s">
        <v>145</v>
      </c>
      <c r="AX1629" t="s">
        <v>145</v>
      </c>
      <c r="AY1629" t="s">
        <v>145</v>
      </c>
      <c r="AZ1629" t="s">
        <v>145</v>
      </c>
      <c r="BB1629">
        <v>0</v>
      </c>
    </row>
    <row r="1630" spans="1:54" x14ac:dyDescent="0.25">
      <c r="A1630">
        <v>337683</v>
      </c>
      <c r="B1630" t="s">
        <v>213</v>
      </c>
      <c r="AP1630" t="s">
        <v>147</v>
      </c>
      <c r="AQ1630" t="s">
        <v>147</v>
      </c>
      <c r="AU1630" t="s">
        <v>145</v>
      </c>
      <c r="AV1630" t="s">
        <v>145</v>
      </c>
      <c r="AW1630" t="s">
        <v>145</v>
      </c>
      <c r="AX1630" t="s">
        <v>145</v>
      </c>
      <c r="AY1630" t="s">
        <v>145</v>
      </c>
      <c r="AZ1630" t="s">
        <v>145</v>
      </c>
      <c r="BB1630">
        <v>0</v>
      </c>
    </row>
    <row r="1631" spans="1:54" x14ac:dyDescent="0.25">
      <c r="A1631">
        <v>337692</v>
      </c>
      <c r="B1631" t="s">
        <v>213</v>
      </c>
      <c r="AG1631" t="s">
        <v>148</v>
      </c>
      <c r="AQ1631" t="s">
        <v>147</v>
      </c>
      <c r="AR1631" t="s">
        <v>147</v>
      </c>
      <c r="AU1631" t="s">
        <v>145</v>
      </c>
      <c r="AV1631" t="s">
        <v>145</v>
      </c>
      <c r="AW1631" t="s">
        <v>145</v>
      </c>
      <c r="AX1631" t="s">
        <v>145</v>
      </c>
      <c r="AY1631" t="s">
        <v>145</v>
      </c>
      <c r="AZ1631" t="s">
        <v>145</v>
      </c>
      <c r="BB1631">
        <v>0</v>
      </c>
    </row>
    <row r="1632" spans="1:54" x14ac:dyDescent="0.25">
      <c r="A1632">
        <v>337697</v>
      </c>
      <c r="B1632" t="s">
        <v>213</v>
      </c>
      <c r="AG1632" t="s">
        <v>147</v>
      </c>
      <c r="AK1632" t="s">
        <v>147</v>
      </c>
      <c r="AM1632" t="s">
        <v>148</v>
      </c>
      <c r="AO1632" t="s">
        <v>147</v>
      </c>
      <c r="AQ1632" t="s">
        <v>147</v>
      </c>
      <c r="AU1632" t="s">
        <v>145</v>
      </c>
      <c r="AV1632" t="s">
        <v>145</v>
      </c>
      <c r="AW1632" t="s">
        <v>145</v>
      </c>
      <c r="AX1632" t="s">
        <v>145</v>
      </c>
      <c r="AY1632" t="s">
        <v>145</v>
      </c>
      <c r="AZ1632" t="s">
        <v>145</v>
      </c>
      <c r="BB1632">
        <v>0</v>
      </c>
    </row>
    <row r="1633" spans="1:54" x14ac:dyDescent="0.25">
      <c r="A1633">
        <v>337708</v>
      </c>
      <c r="B1633" t="s">
        <v>213</v>
      </c>
      <c r="AU1633" t="s">
        <v>145</v>
      </c>
      <c r="AV1633" t="s">
        <v>145</v>
      </c>
      <c r="AW1633" t="s">
        <v>145</v>
      </c>
      <c r="AX1633" t="s">
        <v>145</v>
      </c>
      <c r="AY1633" t="s">
        <v>145</v>
      </c>
      <c r="AZ1633" t="s">
        <v>145</v>
      </c>
      <c r="BB1633">
        <v>0</v>
      </c>
    </row>
    <row r="1634" spans="1:54" x14ac:dyDescent="0.25">
      <c r="A1634">
        <v>337714</v>
      </c>
      <c r="B1634" t="s">
        <v>213</v>
      </c>
      <c r="AP1634" t="s">
        <v>147</v>
      </c>
      <c r="AQ1634" t="s">
        <v>147</v>
      </c>
      <c r="AS1634" t="s">
        <v>147</v>
      </c>
      <c r="AU1634" t="s">
        <v>145</v>
      </c>
      <c r="AV1634" t="s">
        <v>145</v>
      </c>
      <c r="AW1634" t="s">
        <v>145</v>
      </c>
      <c r="AX1634" t="s">
        <v>145</v>
      </c>
      <c r="AY1634" t="s">
        <v>145</v>
      </c>
      <c r="AZ1634" t="s">
        <v>145</v>
      </c>
      <c r="BB1634">
        <v>0</v>
      </c>
    </row>
    <row r="1635" spans="1:54" x14ac:dyDescent="0.25">
      <c r="A1635">
        <v>337716</v>
      </c>
      <c r="B1635" t="s">
        <v>213</v>
      </c>
      <c r="AG1635" t="s">
        <v>147</v>
      </c>
      <c r="AO1635" t="s">
        <v>145</v>
      </c>
      <c r="AQ1635" t="s">
        <v>145</v>
      </c>
      <c r="AR1635" t="s">
        <v>145</v>
      </c>
      <c r="AS1635" t="s">
        <v>145</v>
      </c>
      <c r="AU1635" t="s">
        <v>145</v>
      </c>
      <c r="AV1635" t="s">
        <v>145</v>
      </c>
      <c r="AW1635" t="s">
        <v>145</v>
      </c>
      <c r="AX1635" t="s">
        <v>145</v>
      </c>
      <c r="AY1635" t="s">
        <v>145</v>
      </c>
      <c r="AZ1635" t="s">
        <v>145</v>
      </c>
      <c r="BB1635">
        <v>0</v>
      </c>
    </row>
    <row r="1636" spans="1:54" x14ac:dyDescent="0.25">
      <c r="A1636">
        <v>337723</v>
      </c>
      <c r="B1636" t="s">
        <v>213</v>
      </c>
      <c r="AU1636" t="s">
        <v>145</v>
      </c>
      <c r="AV1636" t="s">
        <v>145</v>
      </c>
      <c r="AW1636" t="s">
        <v>145</v>
      </c>
      <c r="AX1636" t="s">
        <v>145</v>
      </c>
      <c r="AY1636" t="s">
        <v>145</v>
      </c>
      <c r="AZ1636" t="s">
        <v>145</v>
      </c>
      <c r="BB1636">
        <v>0</v>
      </c>
    </row>
    <row r="1637" spans="1:54" x14ac:dyDescent="0.25">
      <c r="A1637">
        <v>337724</v>
      </c>
      <c r="B1637" t="s">
        <v>213</v>
      </c>
      <c r="AQ1637" t="s">
        <v>145</v>
      </c>
      <c r="AU1637" t="s">
        <v>145</v>
      </c>
      <c r="AV1637" t="s">
        <v>145</v>
      </c>
      <c r="AW1637" t="s">
        <v>145</v>
      </c>
      <c r="AX1637" t="s">
        <v>145</v>
      </c>
      <c r="AY1637" t="s">
        <v>145</v>
      </c>
      <c r="AZ1637" t="s">
        <v>145</v>
      </c>
      <c r="BB1637">
        <v>0</v>
      </c>
    </row>
    <row r="1638" spans="1:54" x14ac:dyDescent="0.25">
      <c r="A1638">
        <v>337729</v>
      </c>
      <c r="B1638" t="s">
        <v>213</v>
      </c>
      <c r="AP1638" t="s">
        <v>147</v>
      </c>
      <c r="AQ1638" t="s">
        <v>147</v>
      </c>
      <c r="AR1638" t="s">
        <v>145</v>
      </c>
      <c r="AU1638" t="s">
        <v>145</v>
      </c>
      <c r="AV1638" t="s">
        <v>145</v>
      </c>
      <c r="AW1638" t="s">
        <v>145</v>
      </c>
      <c r="AX1638" t="s">
        <v>145</v>
      </c>
      <c r="AY1638" t="s">
        <v>145</v>
      </c>
      <c r="AZ1638" t="s">
        <v>145</v>
      </c>
      <c r="BB1638">
        <v>0</v>
      </c>
    </row>
    <row r="1639" spans="1:54" x14ac:dyDescent="0.25">
      <c r="A1639">
        <v>337731</v>
      </c>
      <c r="B1639" t="s">
        <v>213</v>
      </c>
      <c r="AU1639" t="s">
        <v>145</v>
      </c>
      <c r="AV1639" t="s">
        <v>145</v>
      </c>
      <c r="AW1639" t="s">
        <v>145</v>
      </c>
      <c r="AX1639" t="s">
        <v>145</v>
      </c>
      <c r="AY1639" t="s">
        <v>145</v>
      </c>
      <c r="AZ1639" t="s">
        <v>145</v>
      </c>
      <c r="BB1639">
        <v>0</v>
      </c>
    </row>
    <row r="1640" spans="1:54" x14ac:dyDescent="0.25">
      <c r="A1640">
        <v>337732</v>
      </c>
      <c r="B1640" t="s">
        <v>213</v>
      </c>
      <c r="AU1640" t="s">
        <v>145</v>
      </c>
      <c r="AV1640" t="s">
        <v>145</v>
      </c>
      <c r="AW1640" t="s">
        <v>145</v>
      </c>
      <c r="AX1640" t="s">
        <v>145</v>
      </c>
      <c r="AY1640" t="s">
        <v>145</v>
      </c>
      <c r="AZ1640" t="s">
        <v>145</v>
      </c>
      <c r="BB1640">
        <v>0</v>
      </c>
    </row>
    <row r="1641" spans="1:54" x14ac:dyDescent="0.25">
      <c r="A1641">
        <v>337736</v>
      </c>
      <c r="B1641" t="s">
        <v>213</v>
      </c>
      <c r="AP1641" t="s">
        <v>147</v>
      </c>
      <c r="AQ1641" t="s">
        <v>147</v>
      </c>
      <c r="AR1641" t="s">
        <v>147</v>
      </c>
      <c r="AU1641" t="s">
        <v>145</v>
      </c>
      <c r="AV1641" t="s">
        <v>145</v>
      </c>
      <c r="AW1641" t="s">
        <v>145</v>
      </c>
      <c r="AX1641" t="s">
        <v>145</v>
      </c>
      <c r="AY1641" t="s">
        <v>145</v>
      </c>
      <c r="AZ1641" t="s">
        <v>145</v>
      </c>
      <c r="BB1641">
        <v>0</v>
      </c>
    </row>
    <row r="1642" spans="1:54" x14ac:dyDescent="0.25">
      <c r="A1642">
        <v>337737</v>
      </c>
      <c r="B1642" t="s">
        <v>213</v>
      </c>
      <c r="AG1642" t="s">
        <v>148</v>
      </c>
      <c r="AQ1642" t="s">
        <v>147</v>
      </c>
      <c r="AR1642" t="s">
        <v>147</v>
      </c>
      <c r="AT1642" t="s">
        <v>147</v>
      </c>
      <c r="AU1642" t="s">
        <v>145</v>
      </c>
      <c r="AV1642" t="s">
        <v>145</v>
      </c>
      <c r="AW1642" t="s">
        <v>145</v>
      </c>
      <c r="AX1642" t="s">
        <v>145</v>
      </c>
      <c r="AY1642" t="s">
        <v>145</v>
      </c>
      <c r="AZ1642" t="s">
        <v>145</v>
      </c>
      <c r="BB1642">
        <v>0</v>
      </c>
    </row>
    <row r="1643" spans="1:54" x14ac:dyDescent="0.25">
      <c r="A1643">
        <v>337739</v>
      </c>
      <c r="B1643" t="s">
        <v>213</v>
      </c>
      <c r="AU1643" t="s">
        <v>145</v>
      </c>
      <c r="AV1643" t="s">
        <v>145</v>
      </c>
      <c r="AW1643" t="s">
        <v>145</v>
      </c>
      <c r="AX1643" t="s">
        <v>145</v>
      </c>
      <c r="AY1643" t="s">
        <v>145</v>
      </c>
      <c r="AZ1643" t="s">
        <v>145</v>
      </c>
      <c r="BB1643">
        <v>0</v>
      </c>
    </row>
    <row r="1644" spans="1:54" x14ac:dyDescent="0.25">
      <c r="A1644">
        <v>337757</v>
      </c>
      <c r="B1644" t="s">
        <v>213</v>
      </c>
      <c r="AM1644" t="s">
        <v>148</v>
      </c>
      <c r="AU1644" t="s">
        <v>145</v>
      </c>
      <c r="AV1644" t="s">
        <v>145</v>
      </c>
      <c r="AW1644" t="s">
        <v>145</v>
      </c>
      <c r="AX1644" t="s">
        <v>145</v>
      </c>
      <c r="AY1644" t="s">
        <v>145</v>
      </c>
      <c r="AZ1644" t="s">
        <v>145</v>
      </c>
      <c r="BB1644">
        <v>0</v>
      </c>
    </row>
    <row r="1645" spans="1:54" x14ac:dyDescent="0.25">
      <c r="A1645">
        <v>337758</v>
      </c>
      <c r="B1645" t="s">
        <v>213</v>
      </c>
      <c r="AP1645" t="s">
        <v>147</v>
      </c>
      <c r="AU1645" t="s">
        <v>145</v>
      </c>
      <c r="AV1645" t="s">
        <v>145</v>
      </c>
      <c r="AW1645" t="s">
        <v>145</v>
      </c>
      <c r="AX1645" t="s">
        <v>145</v>
      </c>
      <c r="AY1645" t="s">
        <v>145</v>
      </c>
      <c r="AZ1645" t="s">
        <v>145</v>
      </c>
      <c r="BB1645">
        <v>0</v>
      </c>
    </row>
    <row r="1646" spans="1:54" x14ac:dyDescent="0.25">
      <c r="A1646">
        <v>337759</v>
      </c>
      <c r="B1646" t="s">
        <v>213</v>
      </c>
      <c r="AG1646" t="s">
        <v>147</v>
      </c>
      <c r="AP1646" t="s">
        <v>147</v>
      </c>
      <c r="AQ1646" t="s">
        <v>147</v>
      </c>
      <c r="AR1646" t="s">
        <v>147</v>
      </c>
      <c r="AU1646" t="s">
        <v>145</v>
      </c>
      <c r="AV1646" t="s">
        <v>145</v>
      </c>
      <c r="AW1646" t="s">
        <v>145</v>
      </c>
      <c r="AX1646" t="s">
        <v>145</v>
      </c>
      <c r="AY1646" t="s">
        <v>145</v>
      </c>
      <c r="AZ1646" t="s">
        <v>145</v>
      </c>
      <c r="BB1646">
        <v>0</v>
      </c>
    </row>
    <row r="1647" spans="1:54" x14ac:dyDescent="0.25">
      <c r="A1647">
        <v>337772</v>
      </c>
      <c r="B1647" t="s">
        <v>213</v>
      </c>
      <c r="AG1647" t="s">
        <v>147</v>
      </c>
      <c r="AP1647" t="s">
        <v>147</v>
      </c>
      <c r="AS1647" t="s">
        <v>147</v>
      </c>
      <c r="AU1647" t="s">
        <v>145</v>
      </c>
      <c r="AV1647" t="s">
        <v>145</v>
      </c>
      <c r="AW1647" t="s">
        <v>145</v>
      </c>
      <c r="AX1647" t="s">
        <v>145</v>
      </c>
      <c r="AY1647" t="s">
        <v>145</v>
      </c>
      <c r="AZ1647" t="s">
        <v>145</v>
      </c>
      <c r="BB1647">
        <v>0</v>
      </c>
    </row>
    <row r="1648" spans="1:54" x14ac:dyDescent="0.25">
      <c r="A1648">
        <v>337775</v>
      </c>
      <c r="B1648" t="s">
        <v>213</v>
      </c>
      <c r="AG1648" t="s">
        <v>147</v>
      </c>
      <c r="AJ1648" t="s">
        <v>147</v>
      </c>
      <c r="AP1648" t="s">
        <v>147</v>
      </c>
      <c r="AU1648" t="s">
        <v>145</v>
      </c>
      <c r="AV1648" t="s">
        <v>145</v>
      </c>
      <c r="AW1648" t="s">
        <v>145</v>
      </c>
      <c r="AX1648" t="s">
        <v>145</v>
      </c>
      <c r="AY1648" t="s">
        <v>145</v>
      </c>
      <c r="AZ1648" t="s">
        <v>145</v>
      </c>
      <c r="BB1648">
        <v>0</v>
      </c>
    </row>
    <row r="1649" spans="1:54" x14ac:dyDescent="0.25">
      <c r="A1649">
        <v>337777</v>
      </c>
      <c r="B1649" t="s">
        <v>213</v>
      </c>
      <c r="X1649" t="s">
        <v>147</v>
      </c>
      <c r="AA1649" t="s">
        <v>147</v>
      </c>
      <c r="AP1649" t="s">
        <v>147</v>
      </c>
      <c r="AU1649" t="s">
        <v>145</v>
      </c>
      <c r="AV1649" t="s">
        <v>145</v>
      </c>
      <c r="AW1649" t="s">
        <v>145</v>
      </c>
      <c r="AX1649" t="s">
        <v>145</v>
      </c>
      <c r="AY1649" t="s">
        <v>145</v>
      </c>
      <c r="AZ1649" t="s">
        <v>145</v>
      </c>
      <c r="BB1649">
        <v>0</v>
      </c>
    </row>
    <row r="1650" spans="1:54" x14ac:dyDescent="0.25">
      <c r="A1650">
        <v>337782</v>
      </c>
      <c r="B1650" t="s">
        <v>213</v>
      </c>
      <c r="AQ1650" t="s">
        <v>147</v>
      </c>
      <c r="AU1650" t="s">
        <v>145</v>
      </c>
      <c r="AV1650" t="s">
        <v>145</v>
      </c>
      <c r="AW1650" t="s">
        <v>145</v>
      </c>
      <c r="AX1650" t="s">
        <v>145</v>
      </c>
      <c r="AY1650" t="s">
        <v>145</v>
      </c>
      <c r="AZ1650" t="s">
        <v>145</v>
      </c>
      <c r="BB1650">
        <v>0</v>
      </c>
    </row>
    <row r="1651" spans="1:54" x14ac:dyDescent="0.25">
      <c r="A1651">
        <v>337786</v>
      </c>
      <c r="B1651" t="s">
        <v>213</v>
      </c>
      <c r="AQ1651" t="s">
        <v>147</v>
      </c>
      <c r="AU1651" t="s">
        <v>145</v>
      </c>
      <c r="AV1651" t="s">
        <v>145</v>
      </c>
      <c r="AW1651" t="s">
        <v>145</v>
      </c>
      <c r="AX1651" t="s">
        <v>145</v>
      </c>
      <c r="AY1651" t="s">
        <v>145</v>
      </c>
      <c r="AZ1651" t="s">
        <v>145</v>
      </c>
      <c r="BB1651">
        <v>0</v>
      </c>
    </row>
    <row r="1652" spans="1:54" x14ac:dyDescent="0.25">
      <c r="A1652">
        <v>337787</v>
      </c>
      <c r="B1652" t="s">
        <v>213</v>
      </c>
      <c r="AQ1652" t="s">
        <v>147</v>
      </c>
      <c r="AR1652" t="s">
        <v>145</v>
      </c>
      <c r="AT1652" t="s">
        <v>147</v>
      </c>
      <c r="AU1652" t="s">
        <v>145</v>
      </c>
      <c r="AV1652" t="s">
        <v>145</v>
      </c>
      <c r="AW1652" t="s">
        <v>145</v>
      </c>
      <c r="AX1652" t="s">
        <v>145</v>
      </c>
      <c r="AY1652" t="s">
        <v>145</v>
      </c>
      <c r="AZ1652" t="s">
        <v>145</v>
      </c>
      <c r="BB1652">
        <v>0</v>
      </c>
    </row>
    <row r="1653" spans="1:54" x14ac:dyDescent="0.25">
      <c r="A1653">
        <v>337796</v>
      </c>
      <c r="B1653" t="s">
        <v>213</v>
      </c>
      <c r="H1653" t="s">
        <v>145</v>
      </c>
      <c r="X1653" t="s">
        <v>147</v>
      </c>
      <c r="AU1653" t="s">
        <v>145</v>
      </c>
      <c r="AV1653" t="s">
        <v>145</v>
      </c>
      <c r="AW1653" t="s">
        <v>145</v>
      </c>
      <c r="AX1653" t="s">
        <v>145</v>
      </c>
      <c r="AY1653" t="s">
        <v>145</v>
      </c>
      <c r="AZ1653" t="s">
        <v>145</v>
      </c>
      <c r="BB1653">
        <v>0</v>
      </c>
    </row>
    <row r="1654" spans="1:54" x14ac:dyDescent="0.25">
      <c r="A1654">
        <v>337818</v>
      </c>
      <c r="B1654" t="s">
        <v>213</v>
      </c>
      <c r="I1654" t="s">
        <v>148</v>
      </c>
      <c r="AG1654" t="s">
        <v>147</v>
      </c>
      <c r="AP1654" t="s">
        <v>147</v>
      </c>
      <c r="AQ1654" t="s">
        <v>147</v>
      </c>
      <c r="AU1654" t="s">
        <v>145</v>
      </c>
      <c r="AV1654" t="s">
        <v>145</v>
      </c>
      <c r="AW1654" t="s">
        <v>145</v>
      </c>
      <c r="AX1654" t="s">
        <v>145</v>
      </c>
      <c r="AY1654" t="s">
        <v>145</v>
      </c>
      <c r="AZ1654" t="s">
        <v>145</v>
      </c>
      <c r="BB1654">
        <v>0</v>
      </c>
    </row>
    <row r="1655" spans="1:54" x14ac:dyDescent="0.25">
      <c r="A1655">
        <v>337824</v>
      </c>
      <c r="B1655" t="s">
        <v>213</v>
      </c>
      <c r="AP1655" t="s">
        <v>147</v>
      </c>
      <c r="AQ1655" t="s">
        <v>147</v>
      </c>
      <c r="AR1655" t="s">
        <v>147</v>
      </c>
      <c r="AU1655" t="s">
        <v>145</v>
      </c>
      <c r="AV1655" t="s">
        <v>145</v>
      </c>
      <c r="AW1655" t="s">
        <v>145</v>
      </c>
      <c r="AX1655" t="s">
        <v>145</v>
      </c>
      <c r="AY1655" t="s">
        <v>145</v>
      </c>
      <c r="AZ1655" t="s">
        <v>145</v>
      </c>
      <c r="BB1655">
        <v>0</v>
      </c>
    </row>
    <row r="1656" spans="1:54" x14ac:dyDescent="0.25">
      <c r="A1656">
        <v>337825</v>
      </c>
      <c r="B1656" t="s">
        <v>213</v>
      </c>
      <c r="AO1656" t="s">
        <v>145</v>
      </c>
      <c r="AP1656" t="s">
        <v>145</v>
      </c>
      <c r="AQ1656" t="s">
        <v>147</v>
      </c>
      <c r="AR1656" t="s">
        <v>145</v>
      </c>
      <c r="AS1656" t="s">
        <v>145</v>
      </c>
      <c r="AU1656" t="s">
        <v>145</v>
      </c>
      <c r="AV1656" t="s">
        <v>145</v>
      </c>
      <c r="AW1656" t="s">
        <v>145</v>
      </c>
      <c r="AX1656" t="s">
        <v>145</v>
      </c>
      <c r="AY1656" t="s">
        <v>145</v>
      </c>
      <c r="AZ1656" t="s">
        <v>145</v>
      </c>
      <c r="BB1656">
        <v>0</v>
      </c>
    </row>
    <row r="1657" spans="1:54" x14ac:dyDescent="0.25">
      <c r="A1657">
        <v>337827</v>
      </c>
      <c r="B1657" t="s">
        <v>213</v>
      </c>
      <c r="AG1657" t="s">
        <v>148</v>
      </c>
      <c r="AM1657" t="s">
        <v>148</v>
      </c>
      <c r="AQ1657" t="s">
        <v>147</v>
      </c>
      <c r="AR1657" t="s">
        <v>147</v>
      </c>
      <c r="AU1657" t="s">
        <v>145</v>
      </c>
      <c r="AV1657" t="s">
        <v>145</v>
      </c>
      <c r="AW1657" t="s">
        <v>145</v>
      </c>
      <c r="AX1657" t="s">
        <v>145</v>
      </c>
      <c r="AY1657" t="s">
        <v>145</v>
      </c>
      <c r="AZ1657" t="s">
        <v>145</v>
      </c>
      <c r="BB1657">
        <v>0</v>
      </c>
    </row>
    <row r="1658" spans="1:54" x14ac:dyDescent="0.25">
      <c r="A1658">
        <v>337829</v>
      </c>
      <c r="B1658" t="s">
        <v>213</v>
      </c>
      <c r="AP1658" t="s">
        <v>147</v>
      </c>
      <c r="AQ1658" t="s">
        <v>147</v>
      </c>
      <c r="AU1658" t="s">
        <v>145</v>
      </c>
      <c r="AV1658" t="s">
        <v>145</v>
      </c>
      <c r="AW1658" t="s">
        <v>145</v>
      </c>
      <c r="AX1658" t="s">
        <v>145</v>
      </c>
      <c r="AY1658" t="s">
        <v>145</v>
      </c>
      <c r="AZ1658" t="s">
        <v>145</v>
      </c>
      <c r="BB1658">
        <v>0</v>
      </c>
    </row>
    <row r="1659" spans="1:54" x14ac:dyDescent="0.25">
      <c r="A1659">
        <v>337830</v>
      </c>
      <c r="B1659" t="s">
        <v>213</v>
      </c>
      <c r="AK1659" t="s">
        <v>145</v>
      </c>
      <c r="AP1659" t="s">
        <v>147</v>
      </c>
      <c r="AR1659" t="s">
        <v>147</v>
      </c>
      <c r="AS1659" t="s">
        <v>145</v>
      </c>
      <c r="AT1659" t="s">
        <v>145</v>
      </c>
      <c r="AU1659" t="s">
        <v>145</v>
      </c>
      <c r="AV1659" t="s">
        <v>145</v>
      </c>
      <c r="AW1659" t="s">
        <v>145</v>
      </c>
      <c r="AX1659" t="s">
        <v>145</v>
      </c>
      <c r="AY1659" t="s">
        <v>145</v>
      </c>
      <c r="AZ1659" t="s">
        <v>145</v>
      </c>
      <c r="BB1659">
        <v>0</v>
      </c>
    </row>
    <row r="1660" spans="1:54" x14ac:dyDescent="0.25">
      <c r="A1660">
        <v>337836</v>
      </c>
      <c r="B1660" t="s">
        <v>213</v>
      </c>
      <c r="W1660" t="s">
        <v>145</v>
      </c>
      <c r="AC1660" t="s">
        <v>145</v>
      </c>
      <c r="AD1660" t="s">
        <v>145</v>
      </c>
      <c r="AI1660" t="s">
        <v>147</v>
      </c>
      <c r="AK1660" t="s">
        <v>145</v>
      </c>
      <c r="AO1660" t="s">
        <v>145</v>
      </c>
      <c r="AP1660" t="s">
        <v>147</v>
      </c>
      <c r="AS1660" t="s">
        <v>145</v>
      </c>
      <c r="AT1660" t="s">
        <v>147</v>
      </c>
      <c r="AU1660" t="s">
        <v>145</v>
      </c>
      <c r="AV1660" t="s">
        <v>145</v>
      </c>
      <c r="AW1660" t="s">
        <v>145</v>
      </c>
      <c r="AX1660" t="s">
        <v>145</v>
      </c>
      <c r="AY1660" t="s">
        <v>145</v>
      </c>
      <c r="AZ1660" t="s">
        <v>145</v>
      </c>
      <c r="BB1660">
        <v>0</v>
      </c>
    </row>
    <row r="1661" spans="1:54" x14ac:dyDescent="0.25">
      <c r="A1661">
        <v>337842</v>
      </c>
      <c r="B1661" t="s">
        <v>213</v>
      </c>
      <c r="N1661" t="s">
        <v>148</v>
      </c>
      <c r="AG1661" t="s">
        <v>148</v>
      </c>
      <c r="AM1661" t="s">
        <v>148</v>
      </c>
      <c r="AO1661" t="s">
        <v>147</v>
      </c>
      <c r="AP1661" t="s">
        <v>147</v>
      </c>
      <c r="AQ1661" t="s">
        <v>147</v>
      </c>
      <c r="AT1661" t="s">
        <v>147</v>
      </c>
      <c r="AU1661" t="s">
        <v>145</v>
      </c>
      <c r="AV1661" t="s">
        <v>145</v>
      </c>
      <c r="AW1661" t="s">
        <v>145</v>
      </c>
      <c r="AX1661" t="s">
        <v>145</v>
      </c>
      <c r="AY1661" t="s">
        <v>145</v>
      </c>
      <c r="AZ1661" t="s">
        <v>145</v>
      </c>
      <c r="BB1661">
        <v>0</v>
      </c>
    </row>
    <row r="1662" spans="1:54" x14ac:dyDescent="0.25">
      <c r="A1662">
        <v>337843</v>
      </c>
      <c r="B1662" t="s">
        <v>213</v>
      </c>
      <c r="AL1662" t="s">
        <v>148</v>
      </c>
      <c r="AU1662" t="s">
        <v>145</v>
      </c>
      <c r="AV1662" t="s">
        <v>145</v>
      </c>
      <c r="AW1662" t="s">
        <v>145</v>
      </c>
      <c r="AX1662" t="s">
        <v>145</v>
      </c>
      <c r="AY1662" t="s">
        <v>145</v>
      </c>
      <c r="AZ1662" t="s">
        <v>145</v>
      </c>
      <c r="BB1662">
        <v>0</v>
      </c>
    </row>
    <row r="1663" spans="1:54" x14ac:dyDescent="0.25">
      <c r="A1663">
        <v>337853</v>
      </c>
      <c r="B1663" t="s">
        <v>213</v>
      </c>
      <c r="AQ1663" t="s">
        <v>147</v>
      </c>
      <c r="AU1663" t="s">
        <v>145</v>
      </c>
      <c r="AV1663" t="s">
        <v>145</v>
      </c>
      <c r="AW1663" t="s">
        <v>145</v>
      </c>
      <c r="AX1663" t="s">
        <v>145</v>
      </c>
      <c r="AY1663" t="s">
        <v>145</v>
      </c>
      <c r="AZ1663" t="s">
        <v>145</v>
      </c>
      <c r="BB1663">
        <v>0</v>
      </c>
    </row>
    <row r="1664" spans="1:54" x14ac:dyDescent="0.25">
      <c r="A1664">
        <v>337854</v>
      </c>
      <c r="B1664" t="s">
        <v>213</v>
      </c>
      <c r="AU1664" t="s">
        <v>145</v>
      </c>
      <c r="AV1664" t="s">
        <v>145</v>
      </c>
      <c r="AW1664" t="s">
        <v>145</v>
      </c>
      <c r="AX1664" t="s">
        <v>145</v>
      </c>
      <c r="AY1664" t="s">
        <v>145</v>
      </c>
      <c r="AZ1664" t="s">
        <v>145</v>
      </c>
      <c r="BB1664">
        <v>0</v>
      </c>
    </row>
    <row r="1665" spans="1:54" x14ac:dyDescent="0.25">
      <c r="A1665">
        <v>337855</v>
      </c>
      <c r="B1665" t="s">
        <v>213</v>
      </c>
      <c r="AU1665" t="s">
        <v>145</v>
      </c>
      <c r="AV1665" t="s">
        <v>145</v>
      </c>
      <c r="AW1665" t="s">
        <v>145</v>
      </c>
      <c r="AX1665" t="s">
        <v>145</v>
      </c>
      <c r="AY1665" t="s">
        <v>145</v>
      </c>
      <c r="AZ1665" t="s">
        <v>145</v>
      </c>
      <c r="BB1665">
        <v>0</v>
      </c>
    </row>
    <row r="1666" spans="1:54" x14ac:dyDescent="0.25">
      <c r="A1666">
        <v>337856</v>
      </c>
      <c r="B1666" t="s">
        <v>213</v>
      </c>
      <c r="AQ1666" t="s">
        <v>147</v>
      </c>
      <c r="AU1666" t="s">
        <v>145</v>
      </c>
      <c r="AV1666" t="s">
        <v>145</v>
      </c>
      <c r="AW1666" t="s">
        <v>145</v>
      </c>
      <c r="AX1666" t="s">
        <v>145</v>
      </c>
      <c r="AY1666" t="s">
        <v>145</v>
      </c>
      <c r="AZ1666" t="s">
        <v>145</v>
      </c>
      <c r="BB1666">
        <v>0</v>
      </c>
    </row>
    <row r="1667" spans="1:54" x14ac:dyDescent="0.25">
      <c r="A1667">
        <v>337860</v>
      </c>
      <c r="B1667" t="s">
        <v>213</v>
      </c>
      <c r="W1667" t="s">
        <v>148</v>
      </c>
      <c r="AI1667" t="s">
        <v>147</v>
      </c>
      <c r="AP1667" t="s">
        <v>147</v>
      </c>
      <c r="AR1667" t="s">
        <v>145</v>
      </c>
      <c r="AU1667" t="s">
        <v>145</v>
      </c>
      <c r="AV1667" t="s">
        <v>145</v>
      </c>
      <c r="AW1667" t="s">
        <v>145</v>
      </c>
      <c r="AX1667" t="s">
        <v>145</v>
      </c>
      <c r="AY1667" t="s">
        <v>145</v>
      </c>
      <c r="AZ1667" t="s">
        <v>145</v>
      </c>
      <c r="BB1667">
        <v>0</v>
      </c>
    </row>
    <row r="1668" spans="1:54" x14ac:dyDescent="0.25">
      <c r="A1668">
        <v>337863</v>
      </c>
      <c r="B1668" t="s">
        <v>213</v>
      </c>
      <c r="AU1668" t="s">
        <v>145</v>
      </c>
      <c r="AV1668" t="s">
        <v>145</v>
      </c>
      <c r="AW1668" t="s">
        <v>145</v>
      </c>
      <c r="AX1668" t="s">
        <v>145</v>
      </c>
      <c r="AY1668" t="s">
        <v>145</v>
      </c>
      <c r="AZ1668" t="s">
        <v>145</v>
      </c>
      <c r="BB1668">
        <v>0</v>
      </c>
    </row>
    <row r="1669" spans="1:54" x14ac:dyDescent="0.25">
      <c r="A1669">
        <v>337864</v>
      </c>
      <c r="B1669" t="s">
        <v>213</v>
      </c>
      <c r="W1669" t="s">
        <v>148</v>
      </c>
      <c r="AO1669" t="s">
        <v>147</v>
      </c>
      <c r="AP1669" t="s">
        <v>147</v>
      </c>
      <c r="AR1669" t="s">
        <v>147</v>
      </c>
      <c r="AU1669" t="s">
        <v>145</v>
      </c>
      <c r="AV1669" t="s">
        <v>145</v>
      </c>
      <c r="AW1669" t="s">
        <v>145</v>
      </c>
      <c r="AX1669" t="s">
        <v>145</v>
      </c>
      <c r="AY1669" t="s">
        <v>145</v>
      </c>
      <c r="AZ1669" t="s">
        <v>145</v>
      </c>
      <c r="BB1669">
        <v>0</v>
      </c>
    </row>
    <row r="1670" spans="1:54" x14ac:dyDescent="0.25">
      <c r="A1670">
        <v>337867</v>
      </c>
      <c r="B1670" t="s">
        <v>213</v>
      </c>
      <c r="AU1670" t="s">
        <v>145</v>
      </c>
      <c r="AV1670" t="s">
        <v>145</v>
      </c>
      <c r="AW1670" t="s">
        <v>145</v>
      </c>
      <c r="AX1670" t="s">
        <v>145</v>
      </c>
      <c r="AY1670" t="s">
        <v>145</v>
      </c>
      <c r="AZ1670" t="s">
        <v>145</v>
      </c>
      <c r="BB1670">
        <v>0</v>
      </c>
    </row>
    <row r="1671" spans="1:54" x14ac:dyDescent="0.25">
      <c r="A1671">
        <v>337869</v>
      </c>
      <c r="B1671" t="s">
        <v>213</v>
      </c>
      <c r="AG1671" t="s">
        <v>148</v>
      </c>
      <c r="AQ1671" t="s">
        <v>147</v>
      </c>
      <c r="AR1671" t="s">
        <v>145</v>
      </c>
      <c r="AU1671" t="s">
        <v>145</v>
      </c>
      <c r="AV1671" t="s">
        <v>145</v>
      </c>
      <c r="AW1671" t="s">
        <v>145</v>
      </c>
      <c r="AX1671" t="s">
        <v>145</v>
      </c>
      <c r="AY1671" t="s">
        <v>145</v>
      </c>
      <c r="AZ1671" t="s">
        <v>145</v>
      </c>
      <c r="BB1671">
        <v>0</v>
      </c>
    </row>
    <row r="1672" spans="1:54" x14ac:dyDescent="0.25">
      <c r="A1672">
        <v>337873</v>
      </c>
      <c r="B1672" t="s">
        <v>213</v>
      </c>
      <c r="AC1672" t="s">
        <v>148</v>
      </c>
      <c r="AL1672" t="s">
        <v>148</v>
      </c>
      <c r="AP1672" t="s">
        <v>147</v>
      </c>
      <c r="AQ1672" t="s">
        <v>147</v>
      </c>
      <c r="AT1672" t="s">
        <v>147</v>
      </c>
      <c r="AU1672" t="s">
        <v>145</v>
      </c>
      <c r="AV1672" t="s">
        <v>145</v>
      </c>
      <c r="AW1672" t="s">
        <v>145</v>
      </c>
      <c r="AX1672" t="s">
        <v>145</v>
      </c>
      <c r="AY1672" t="s">
        <v>145</v>
      </c>
      <c r="AZ1672" t="s">
        <v>145</v>
      </c>
      <c r="BB1672">
        <v>0</v>
      </c>
    </row>
    <row r="1673" spans="1:54" x14ac:dyDescent="0.25">
      <c r="A1673">
        <v>337875</v>
      </c>
      <c r="B1673" t="s">
        <v>213</v>
      </c>
      <c r="AU1673" t="s">
        <v>145</v>
      </c>
      <c r="AV1673" t="s">
        <v>145</v>
      </c>
      <c r="AW1673" t="s">
        <v>145</v>
      </c>
      <c r="AX1673" t="s">
        <v>145</v>
      </c>
      <c r="AY1673" t="s">
        <v>145</v>
      </c>
      <c r="AZ1673" t="s">
        <v>145</v>
      </c>
      <c r="BB1673">
        <v>0</v>
      </c>
    </row>
    <row r="1674" spans="1:54" x14ac:dyDescent="0.25">
      <c r="A1674">
        <v>337879</v>
      </c>
      <c r="B1674" t="s">
        <v>213</v>
      </c>
      <c r="AQ1674" t="s">
        <v>147</v>
      </c>
      <c r="AR1674" t="s">
        <v>147</v>
      </c>
      <c r="AU1674" t="s">
        <v>145</v>
      </c>
      <c r="AV1674" t="s">
        <v>145</v>
      </c>
      <c r="AW1674" t="s">
        <v>145</v>
      </c>
      <c r="AX1674" t="s">
        <v>145</v>
      </c>
      <c r="AY1674" t="s">
        <v>145</v>
      </c>
      <c r="AZ1674" t="s">
        <v>145</v>
      </c>
      <c r="BB1674">
        <v>0</v>
      </c>
    </row>
    <row r="1675" spans="1:54" x14ac:dyDescent="0.25">
      <c r="A1675">
        <v>337880</v>
      </c>
      <c r="B1675" t="s">
        <v>213</v>
      </c>
      <c r="AJ1675" t="s">
        <v>148</v>
      </c>
      <c r="AM1675" t="s">
        <v>148</v>
      </c>
      <c r="AO1675" t="s">
        <v>147</v>
      </c>
      <c r="AP1675" t="s">
        <v>147</v>
      </c>
      <c r="AU1675" t="s">
        <v>145</v>
      </c>
      <c r="AV1675" t="s">
        <v>145</v>
      </c>
      <c r="AW1675" t="s">
        <v>145</v>
      </c>
      <c r="AX1675" t="s">
        <v>145</v>
      </c>
      <c r="AY1675" t="s">
        <v>145</v>
      </c>
      <c r="AZ1675" t="s">
        <v>145</v>
      </c>
      <c r="BB1675">
        <v>0</v>
      </c>
    </row>
    <row r="1676" spans="1:54" x14ac:dyDescent="0.25">
      <c r="A1676">
        <v>337881</v>
      </c>
      <c r="B1676" t="s">
        <v>213</v>
      </c>
      <c r="H1676" t="s">
        <v>147</v>
      </c>
      <c r="AP1676" t="s">
        <v>147</v>
      </c>
      <c r="AU1676" t="s">
        <v>145</v>
      </c>
      <c r="AV1676" t="s">
        <v>145</v>
      </c>
      <c r="AW1676" t="s">
        <v>145</v>
      </c>
      <c r="AX1676" t="s">
        <v>145</v>
      </c>
      <c r="AY1676" t="s">
        <v>145</v>
      </c>
      <c r="AZ1676" t="s">
        <v>145</v>
      </c>
      <c r="BB1676">
        <v>0</v>
      </c>
    </row>
    <row r="1677" spans="1:54" x14ac:dyDescent="0.25">
      <c r="A1677">
        <v>337885</v>
      </c>
      <c r="B1677" t="s">
        <v>213</v>
      </c>
      <c r="AA1677" t="s">
        <v>148</v>
      </c>
      <c r="AG1677" t="s">
        <v>148</v>
      </c>
      <c r="AM1677" t="s">
        <v>148</v>
      </c>
      <c r="AP1677" t="s">
        <v>147</v>
      </c>
      <c r="AQ1677" t="s">
        <v>147</v>
      </c>
      <c r="AU1677" t="s">
        <v>145</v>
      </c>
      <c r="AV1677" t="s">
        <v>145</v>
      </c>
      <c r="AW1677" t="s">
        <v>145</v>
      </c>
      <c r="AX1677" t="s">
        <v>145</v>
      </c>
      <c r="AY1677" t="s">
        <v>145</v>
      </c>
      <c r="AZ1677" t="s">
        <v>145</v>
      </c>
      <c r="BB1677">
        <v>0</v>
      </c>
    </row>
    <row r="1678" spans="1:54" x14ac:dyDescent="0.25">
      <c r="A1678">
        <v>337887</v>
      </c>
      <c r="B1678" t="s">
        <v>213</v>
      </c>
      <c r="AP1678" t="s">
        <v>147</v>
      </c>
      <c r="AQ1678" t="s">
        <v>145</v>
      </c>
      <c r="AU1678" t="s">
        <v>145</v>
      </c>
      <c r="AV1678" t="s">
        <v>145</v>
      </c>
      <c r="AW1678" t="s">
        <v>145</v>
      </c>
      <c r="AX1678" t="s">
        <v>145</v>
      </c>
      <c r="AY1678" t="s">
        <v>145</v>
      </c>
      <c r="AZ1678" t="s">
        <v>145</v>
      </c>
      <c r="BB1678">
        <v>0</v>
      </c>
    </row>
    <row r="1679" spans="1:54" x14ac:dyDescent="0.25">
      <c r="A1679">
        <v>337890</v>
      </c>
      <c r="B1679" t="s">
        <v>213</v>
      </c>
      <c r="AG1679" t="s">
        <v>145</v>
      </c>
      <c r="AQ1679" t="s">
        <v>145</v>
      </c>
      <c r="AR1679" t="s">
        <v>147</v>
      </c>
      <c r="AU1679" t="s">
        <v>145</v>
      </c>
      <c r="AV1679" t="s">
        <v>145</v>
      </c>
      <c r="AW1679" t="s">
        <v>145</v>
      </c>
      <c r="AX1679" t="s">
        <v>145</v>
      </c>
      <c r="AY1679" t="s">
        <v>145</v>
      </c>
      <c r="AZ1679" t="s">
        <v>145</v>
      </c>
      <c r="BB1679">
        <v>0</v>
      </c>
    </row>
    <row r="1680" spans="1:54" x14ac:dyDescent="0.25">
      <c r="A1680">
        <v>337892</v>
      </c>
      <c r="B1680" t="s">
        <v>213</v>
      </c>
      <c r="AG1680" t="s">
        <v>148</v>
      </c>
      <c r="AP1680" t="s">
        <v>147</v>
      </c>
      <c r="AQ1680" t="s">
        <v>145</v>
      </c>
      <c r="AR1680" t="s">
        <v>145</v>
      </c>
      <c r="AT1680" t="s">
        <v>147</v>
      </c>
      <c r="AU1680" t="s">
        <v>145</v>
      </c>
      <c r="AV1680" t="s">
        <v>145</v>
      </c>
      <c r="AW1680" t="s">
        <v>145</v>
      </c>
      <c r="AX1680" t="s">
        <v>145</v>
      </c>
      <c r="AY1680" t="s">
        <v>145</v>
      </c>
      <c r="AZ1680" t="s">
        <v>145</v>
      </c>
      <c r="BB1680">
        <v>0</v>
      </c>
    </row>
    <row r="1681" spans="1:54" x14ac:dyDescent="0.25">
      <c r="A1681">
        <v>337897</v>
      </c>
      <c r="B1681" t="s">
        <v>213</v>
      </c>
      <c r="AQ1681" t="s">
        <v>145</v>
      </c>
      <c r="AU1681" t="s">
        <v>145</v>
      </c>
      <c r="AV1681" t="s">
        <v>145</v>
      </c>
      <c r="AW1681" t="s">
        <v>145</v>
      </c>
      <c r="AX1681" t="s">
        <v>145</v>
      </c>
      <c r="AY1681" t="s">
        <v>145</v>
      </c>
      <c r="AZ1681" t="s">
        <v>145</v>
      </c>
      <c r="BB1681">
        <v>0</v>
      </c>
    </row>
    <row r="1682" spans="1:54" x14ac:dyDescent="0.25">
      <c r="A1682">
        <v>337899</v>
      </c>
      <c r="B1682" t="s">
        <v>213</v>
      </c>
      <c r="AU1682" t="s">
        <v>145</v>
      </c>
      <c r="AV1682" t="s">
        <v>145</v>
      </c>
      <c r="AW1682" t="s">
        <v>145</v>
      </c>
      <c r="AX1682" t="s">
        <v>145</v>
      </c>
      <c r="AY1682" t="s">
        <v>145</v>
      </c>
      <c r="AZ1682" t="s">
        <v>145</v>
      </c>
      <c r="BB1682">
        <v>0</v>
      </c>
    </row>
    <row r="1683" spans="1:54" x14ac:dyDescent="0.25">
      <c r="A1683">
        <v>337900</v>
      </c>
      <c r="B1683" t="s">
        <v>213</v>
      </c>
      <c r="AO1683" t="s">
        <v>147</v>
      </c>
      <c r="AQ1683" t="s">
        <v>145</v>
      </c>
      <c r="AR1683" t="s">
        <v>145</v>
      </c>
      <c r="AS1683" t="s">
        <v>145</v>
      </c>
      <c r="AT1683" t="s">
        <v>145</v>
      </c>
      <c r="AU1683" t="s">
        <v>145</v>
      </c>
      <c r="AV1683" t="s">
        <v>145</v>
      </c>
      <c r="AW1683" t="s">
        <v>145</v>
      </c>
      <c r="AX1683" t="s">
        <v>145</v>
      </c>
      <c r="AY1683" t="s">
        <v>145</v>
      </c>
      <c r="AZ1683" t="s">
        <v>145</v>
      </c>
      <c r="BB1683">
        <v>0</v>
      </c>
    </row>
    <row r="1684" spans="1:54" x14ac:dyDescent="0.25">
      <c r="A1684">
        <v>337904</v>
      </c>
      <c r="B1684" t="s">
        <v>213</v>
      </c>
      <c r="AQ1684" t="s">
        <v>147</v>
      </c>
      <c r="AU1684" t="s">
        <v>145</v>
      </c>
      <c r="AV1684" t="s">
        <v>145</v>
      </c>
      <c r="AW1684" t="s">
        <v>145</v>
      </c>
      <c r="AX1684" t="s">
        <v>145</v>
      </c>
      <c r="AY1684" t="s">
        <v>145</v>
      </c>
      <c r="AZ1684" t="s">
        <v>145</v>
      </c>
      <c r="BB1684">
        <v>0</v>
      </c>
    </row>
    <row r="1685" spans="1:54" x14ac:dyDescent="0.25">
      <c r="A1685">
        <v>337906</v>
      </c>
      <c r="B1685" t="s">
        <v>213</v>
      </c>
      <c r="AU1685" t="s">
        <v>145</v>
      </c>
      <c r="AV1685" t="s">
        <v>145</v>
      </c>
      <c r="AW1685" t="s">
        <v>145</v>
      </c>
      <c r="AX1685" t="s">
        <v>145</v>
      </c>
      <c r="AY1685" t="s">
        <v>145</v>
      </c>
      <c r="AZ1685" t="s">
        <v>145</v>
      </c>
      <c r="BB1685">
        <v>0</v>
      </c>
    </row>
    <row r="1686" spans="1:54" x14ac:dyDescent="0.25">
      <c r="A1686">
        <v>337915</v>
      </c>
      <c r="B1686" t="s">
        <v>213</v>
      </c>
      <c r="AU1686" t="s">
        <v>145</v>
      </c>
      <c r="AV1686" t="s">
        <v>145</v>
      </c>
      <c r="AW1686" t="s">
        <v>145</v>
      </c>
      <c r="AX1686" t="s">
        <v>145</v>
      </c>
      <c r="AY1686" t="s">
        <v>145</v>
      </c>
      <c r="AZ1686" t="s">
        <v>145</v>
      </c>
      <c r="BB1686">
        <v>0</v>
      </c>
    </row>
    <row r="1687" spans="1:54" x14ac:dyDescent="0.25">
      <c r="A1687">
        <v>337919</v>
      </c>
      <c r="B1687" t="s">
        <v>213</v>
      </c>
      <c r="AC1687" t="s">
        <v>145</v>
      </c>
      <c r="AD1687" t="s">
        <v>147</v>
      </c>
      <c r="AE1687" t="s">
        <v>147</v>
      </c>
      <c r="AF1687" t="s">
        <v>147</v>
      </c>
      <c r="AJ1687" t="s">
        <v>147</v>
      </c>
      <c r="AL1687" t="s">
        <v>147</v>
      </c>
      <c r="AP1687" t="s">
        <v>147</v>
      </c>
      <c r="AQ1687" t="s">
        <v>147</v>
      </c>
      <c r="AU1687" t="s">
        <v>145</v>
      </c>
      <c r="AV1687" t="s">
        <v>145</v>
      </c>
      <c r="AW1687" t="s">
        <v>145</v>
      </c>
      <c r="AX1687" t="s">
        <v>145</v>
      </c>
      <c r="AY1687" t="s">
        <v>145</v>
      </c>
      <c r="AZ1687" t="s">
        <v>145</v>
      </c>
      <c r="BB1687">
        <v>0</v>
      </c>
    </row>
    <row r="1688" spans="1:54" x14ac:dyDescent="0.25">
      <c r="A1688">
        <v>337924</v>
      </c>
      <c r="B1688" t="s">
        <v>213</v>
      </c>
      <c r="AM1688" t="s">
        <v>148</v>
      </c>
      <c r="AO1688" t="s">
        <v>147</v>
      </c>
      <c r="AS1688" t="s">
        <v>147</v>
      </c>
      <c r="AU1688" t="s">
        <v>145</v>
      </c>
      <c r="AV1688" t="s">
        <v>145</v>
      </c>
      <c r="AW1688" t="s">
        <v>145</v>
      </c>
      <c r="AX1688" t="s">
        <v>145</v>
      </c>
      <c r="AY1688" t="s">
        <v>145</v>
      </c>
      <c r="AZ1688" t="s">
        <v>145</v>
      </c>
      <c r="BB1688">
        <v>0</v>
      </c>
    </row>
    <row r="1689" spans="1:54" x14ac:dyDescent="0.25">
      <c r="A1689">
        <v>337938</v>
      </c>
      <c r="B1689" t="s">
        <v>213</v>
      </c>
      <c r="AA1689" t="s">
        <v>148</v>
      </c>
      <c r="AU1689" t="s">
        <v>145</v>
      </c>
      <c r="AV1689" t="s">
        <v>145</v>
      </c>
      <c r="AW1689" t="s">
        <v>145</v>
      </c>
      <c r="AX1689" t="s">
        <v>145</v>
      </c>
      <c r="AY1689" t="s">
        <v>145</v>
      </c>
      <c r="AZ1689" t="s">
        <v>145</v>
      </c>
      <c r="BB1689">
        <v>0</v>
      </c>
    </row>
    <row r="1690" spans="1:54" x14ac:dyDescent="0.25">
      <c r="A1690">
        <v>337942</v>
      </c>
      <c r="B1690" t="s">
        <v>213</v>
      </c>
      <c r="AQ1690" t="s">
        <v>147</v>
      </c>
      <c r="AR1690" t="s">
        <v>147</v>
      </c>
      <c r="AT1690" t="s">
        <v>147</v>
      </c>
      <c r="AU1690" t="s">
        <v>145</v>
      </c>
      <c r="AV1690" t="s">
        <v>145</v>
      </c>
      <c r="AW1690" t="s">
        <v>145</v>
      </c>
      <c r="AX1690" t="s">
        <v>145</v>
      </c>
      <c r="AY1690" t="s">
        <v>145</v>
      </c>
      <c r="AZ1690" t="s">
        <v>145</v>
      </c>
      <c r="BB1690">
        <v>0</v>
      </c>
    </row>
    <row r="1691" spans="1:54" x14ac:dyDescent="0.25">
      <c r="A1691">
        <v>337950</v>
      </c>
      <c r="B1691" t="s">
        <v>213</v>
      </c>
      <c r="AG1691" t="s">
        <v>147</v>
      </c>
      <c r="AH1691" t="s">
        <v>148</v>
      </c>
      <c r="AP1691" t="s">
        <v>145</v>
      </c>
      <c r="AQ1691" t="s">
        <v>147</v>
      </c>
      <c r="AS1691" t="s">
        <v>147</v>
      </c>
      <c r="AU1691" t="s">
        <v>145</v>
      </c>
      <c r="AV1691" t="s">
        <v>145</v>
      </c>
      <c r="AW1691" t="s">
        <v>145</v>
      </c>
      <c r="AX1691" t="s">
        <v>145</v>
      </c>
      <c r="AY1691" t="s">
        <v>145</v>
      </c>
      <c r="AZ1691" t="s">
        <v>145</v>
      </c>
      <c r="BB1691">
        <v>0</v>
      </c>
    </row>
    <row r="1692" spans="1:54" x14ac:dyDescent="0.25">
      <c r="A1692">
        <v>337952</v>
      </c>
      <c r="B1692" t="s">
        <v>213</v>
      </c>
      <c r="I1692" t="s">
        <v>148</v>
      </c>
      <c r="AQ1692" t="s">
        <v>147</v>
      </c>
      <c r="AU1692" t="s">
        <v>145</v>
      </c>
      <c r="AV1692" t="s">
        <v>145</v>
      </c>
      <c r="AW1692" t="s">
        <v>145</v>
      </c>
      <c r="AX1692" t="s">
        <v>145</v>
      </c>
      <c r="AY1692" t="s">
        <v>145</v>
      </c>
      <c r="AZ1692" t="s">
        <v>145</v>
      </c>
      <c r="BB1692">
        <v>0</v>
      </c>
    </row>
    <row r="1693" spans="1:54" x14ac:dyDescent="0.25">
      <c r="A1693">
        <v>337955</v>
      </c>
      <c r="B1693" t="s">
        <v>213</v>
      </c>
      <c r="AO1693" t="s">
        <v>147</v>
      </c>
      <c r="AU1693" t="s">
        <v>145</v>
      </c>
      <c r="AV1693" t="s">
        <v>145</v>
      </c>
      <c r="AW1693" t="s">
        <v>145</v>
      </c>
      <c r="AX1693" t="s">
        <v>145</v>
      </c>
      <c r="AY1693" t="s">
        <v>145</v>
      </c>
      <c r="AZ1693" t="s">
        <v>145</v>
      </c>
      <c r="BB1693">
        <v>0</v>
      </c>
    </row>
    <row r="1694" spans="1:54" x14ac:dyDescent="0.25">
      <c r="A1694">
        <v>337961</v>
      </c>
      <c r="B1694" t="s">
        <v>213</v>
      </c>
      <c r="AU1694" t="s">
        <v>145</v>
      </c>
      <c r="AV1694" t="s">
        <v>145</v>
      </c>
      <c r="AW1694" t="s">
        <v>145</v>
      </c>
      <c r="AX1694" t="s">
        <v>145</v>
      </c>
      <c r="AY1694" t="s">
        <v>145</v>
      </c>
      <c r="AZ1694" t="s">
        <v>145</v>
      </c>
      <c r="BB1694">
        <v>0</v>
      </c>
    </row>
    <row r="1695" spans="1:54" x14ac:dyDescent="0.25">
      <c r="A1695">
        <v>337966</v>
      </c>
      <c r="B1695" t="s">
        <v>213</v>
      </c>
      <c r="AL1695" t="s">
        <v>148</v>
      </c>
      <c r="AP1695" t="s">
        <v>147</v>
      </c>
      <c r="AQ1695" t="s">
        <v>147</v>
      </c>
      <c r="AU1695" t="s">
        <v>145</v>
      </c>
      <c r="AV1695" t="s">
        <v>145</v>
      </c>
      <c r="AW1695" t="s">
        <v>145</v>
      </c>
      <c r="AX1695" t="s">
        <v>145</v>
      </c>
      <c r="AY1695" t="s">
        <v>145</v>
      </c>
      <c r="AZ1695" t="s">
        <v>145</v>
      </c>
      <c r="BB1695">
        <v>0</v>
      </c>
    </row>
    <row r="1696" spans="1:54" x14ac:dyDescent="0.25">
      <c r="A1696">
        <v>338002</v>
      </c>
      <c r="B1696" t="s">
        <v>213</v>
      </c>
      <c r="AU1696" t="s">
        <v>145</v>
      </c>
      <c r="AV1696" t="s">
        <v>145</v>
      </c>
      <c r="AW1696" t="s">
        <v>145</v>
      </c>
      <c r="AX1696" t="s">
        <v>145</v>
      </c>
      <c r="AY1696" t="s">
        <v>145</v>
      </c>
      <c r="AZ1696" t="s">
        <v>145</v>
      </c>
      <c r="BB1696">
        <v>0</v>
      </c>
    </row>
    <row r="1697" spans="1:54" x14ac:dyDescent="0.25">
      <c r="A1697">
        <v>338005</v>
      </c>
      <c r="B1697" t="s">
        <v>213</v>
      </c>
      <c r="AG1697" t="s">
        <v>148</v>
      </c>
      <c r="AM1697" t="s">
        <v>147</v>
      </c>
      <c r="AO1697" t="s">
        <v>147</v>
      </c>
      <c r="AP1697" t="s">
        <v>147</v>
      </c>
      <c r="AQ1697" t="s">
        <v>147</v>
      </c>
      <c r="AR1697" t="s">
        <v>147</v>
      </c>
      <c r="AU1697" t="s">
        <v>145</v>
      </c>
      <c r="AV1697" t="s">
        <v>145</v>
      </c>
      <c r="AW1697" t="s">
        <v>145</v>
      </c>
      <c r="AX1697" t="s">
        <v>145</v>
      </c>
      <c r="AY1697" t="s">
        <v>145</v>
      </c>
      <c r="AZ1697" t="s">
        <v>145</v>
      </c>
      <c r="BB1697">
        <v>0</v>
      </c>
    </row>
    <row r="1698" spans="1:54" x14ac:dyDescent="0.25">
      <c r="A1698">
        <v>338011</v>
      </c>
      <c r="B1698" t="s">
        <v>213</v>
      </c>
      <c r="AK1698" t="s">
        <v>147</v>
      </c>
      <c r="AO1698" t="s">
        <v>147</v>
      </c>
      <c r="AP1698" t="s">
        <v>147</v>
      </c>
      <c r="AR1698" t="s">
        <v>147</v>
      </c>
      <c r="AU1698" t="s">
        <v>145</v>
      </c>
      <c r="AV1698" t="s">
        <v>145</v>
      </c>
      <c r="AW1698" t="s">
        <v>145</v>
      </c>
      <c r="AX1698" t="s">
        <v>145</v>
      </c>
      <c r="AY1698" t="s">
        <v>145</v>
      </c>
      <c r="AZ1698" t="s">
        <v>145</v>
      </c>
      <c r="BB1698">
        <v>0</v>
      </c>
    </row>
    <row r="1699" spans="1:54" x14ac:dyDescent="0.25">
      <c r="A1699">
        <v>338024</v>
      </c>
      <c r="B1699" t="s">
        <v>213</v>
      </c>
      <c r="AU1699" t="s">
        <v>145</v>
      </c>
      <c r="AV1699" t="s">
        <v>145</v>
      </c>
      <c r="AW1699" t="s">
        <v>145</v>
      </c>
      <c r="AX1699" t="s">
        <v>145</v>
      </c>
      <c r="AY1699" t="s">
        <v>145</v>
      </c>
      <c r="AZ1699" t="s">
        <v>145</v>
      </c>
      <c r="BB1699">
        <v>0</v>
      </c>
    </row>
    <row r="1700" spans="1:54" x14ac:dyDescent="0.25">
      <c r="A1700">
        <v>338026</v>
      </c>
      <c r="B1700" t="s">
        <v>213</v>
      </c>
      <c r="AP1700" t="s">
        <v>145</v>
      </c>
      <c r="AQ1700" t="s">
        <v>145</v>
      </c>
      <c r="AR1700" t="s">
        <v>145</v>
      </c>
      <c r="AU1700" t="s">
        <v>145</v>
      </c>
      <c r="AV1700" t="s">
        <v>145</v>
      </c>
      <c r="AW1700" t="s">
        <v>145</v>
      </c>
      <c r="AX1700" t="s">
        <v>145</v>
      </c>
      <c r="AY1700" t="s">
        <v>145</v>
      </c>
      <c r="AZ1700" t="s">
        <v>145</v>
      </c>
      <c r="BB1700">
        <v>0</v>
      </c>
    </row>
    <row r="1701" spans="1:54" x14ac:dyDescent="0.25">
      <c r="A1701">
        <v>338031</v>
      </c>
      <c r="B1701" t="s">
        <v>213</v>
      </c>
      <c r="AG1701" t="s">
        <v>147</v>
      </c>
      <c r="AP1701" t="s">
        <v>147</v>
      </c>
      <c r="AQ1701" t="s">
        <v>147</v>
      </c>
      <c r="AU1701" t="s">
        <v>145</v>
      </c>
      <c r="AV1701" t="s">
        <v>145</v>
      </c>
      <c r="AW1701" t="s">
        <v>145</v>
      </c>
      <c r="AX1701" t="s">
        <v>145</v>
      </c>
      <c r="AY1701" t="s">
        <v>145</v>
      </c>
      <c r="AZ1701" t="s">
        <v>145</v>
      </c>
      <c r="BB1701">
        <v>0</v>
      </c>
    </row>
    <row r="1702" spans="1:54" x14ac:dyDescent="0.25">
      <c r="A1702">
        <v>338035</v>
      </c>
      <c r="B1702" t="s">
        <v>213</v>
      </c>
      <c r="AL1702" t="s">
        <v>147</v>
      </c>
      <c r="AU1702" t="s">
        <v>145</v>
      </c>
      <c r="AV1702" t="s">
        <v>145</v>
      </c>
      <c r="AW1702" t="s">
        <v>145</v>
      </c>
      <c r="AX1702" t="s">
        <v>145</v>
      </c>
      <c r="AY1702" t="s">
        <v>145</v>
      </c>
      <c r="AZ1702" t="s">
        <v>145</v>
      </c>
      <c r="BB1702">
        <v>0</v>
      </c>
    </row>
    <row r="1703" spans="1:54" x14ac:dyDescent="0.25">
      <c r="A1703">
        <v>338036</v>
      </c>
      <c r="B1703" t="s">
        <v>213</v>
      </c>
      <c r="AQ1703" t="s">
        <v>147</v>
      </c>
      <c r="AU1703" t="s">
        <v>145</v>
      </c>
      <c r="AV1703" t="s">
        <v>145</v>
      </c>
      <c r="AW1703" t="s">
        <v>145</v>
      </c>
      <c r="AX1703" t="s">
        <v>145</v>
      </c>
      <c r="AY1703" t="s">
        <v>145</v>
      </c>
      <c r="AZ1703" t="s">
        <v>145</v>
      </c>
      <c r="BB1703">
        <v>0</v>
      </c>
    </row>
    <row r="1704" spans="1:54" x14ac:dyDescent="0.25">
      <c r="A1704">
        <v>338037</v>
      </c>
      <c r="B1704" t="s">
        <v>213</v>
      </c>
      <c r="AQ1704" t="s">
        <v>147</v>
      </c>
      <c r="AU1704" t="s">
        <v>145</v>
      </c>
      <c r="AV1704" t="s">
        <v>145</v>
      </c>
      <c r="AW1704" t="s">
        <v>145</v>
      </c>
      <c r="AX1704" t="s">
        <v>145</v>
      </c>
      <c r="AY1704" t="s">
        <v>145</v>
      </c>
      <c r="AZ1704" t="s">
        <v>145</v>
      </c>
      <c r="BB1704">
        <v>0</v>
      </c>
    </row>
    <row r="1705" spans="1:54" x14ac:dyDescent="0.25">
      <c r="A1705">
        <v>338040</v>
      </c>
      <c r="B1705" t="s">
        <v>213</v>
      </c>
      <c r="AU1705" t="s">
        <v>145</v>
      </c>
      <c r="AV1705" t="s">
        <v>145</v>
      </c>
      <c r="AW1705" t="s">
        <v>145</v>
      </c>
      <c r="AX1705" t="s">
        <v>145</v>
      </c>
      <c r="AY1705" t="s">
        <v>145</v>
      </c>
      <c r="AZ1705" t="s">
        <v>145</v>
      </c>
      <c r="BB1705">
        <v>0</v>
      </c>
    </row>
    <row r="1706" spans="1:54" x14ac:dyDescent="0.25">
      <c r="A1706">
        <v>338042</v>
      </c>
      <c r="B1706" t="s">
        <v>213</v>
      </c>
      <c r="AP1706" t="s">
        <v>147</v>
      </c>
      <c r="AQ1706" t="s">
        <v>147</v>
      </c>
      <c r="AR1706" t="s">
        <v>147</v>
      </c>
      <c r="AT1706" t="s">
        <v>147</v>
      </c>
      <c r="AU1706" t="s">
        <v>145</v>
      </c>
      <c r="AV1706" t="s">
        <v>145</v>
      </c>
      <c r="AW1706" t="s">
        <v>145</v>
      </c>
      <c r="AX1706" t="s">
        <v>145</v>
      </c>
      <c r="AY1706" t="s">
        <v>145</v>
      </c>
      <c r="AZ1706" t="s">
        <v>145</v>
      </c>
      <c r="BB1706">
        <v>0</v>
      </c>
    </row>
    <row r="1707" spans="1:54" x14ac:dyDescent="0.25">
      <c r="A1707">
        <v>338045</v>
      </c>
      <c r="B1707" t="s">
        <v>213</v>
      </c>
      <c r="AJ1707" t="s">
        <v>148</v>
      </c>
      <c r="AQ1707" t="s">
        <v>147</v>
      </c>
      <c r="AS1707" t="s">
        <v>147</v>
      </c>
      <c r="AU1707" t="s">
        <v>145</v>
      </c>
      <c r="AV1707" t="s">
        <v>145</v>
      </c>
      <c r="AW1707" t="s">
        <v>145</v>
      </c>
      <c r="AX1707" t="s">
        <v>145</v>
      </c>
      <c r="AY1707" t="s">
        <v>145</v>
      </c>
      <c r="AZ1707" t="s">
        <v>145</v>
      </c>
      <c r="BB1707">
        <v>0</v>
      </c>
    </row>
    <row r="1708" spans="1:54" x14ac:dyDescent="0.25">
      <c r="A1708">
        <v>338048</v>
      </c>
      <c r="B1708" t="s">
        <v>213</v>
      </c>
      <c r="AU1708" t="s">
        <v>145</v>
      </c>
      <c r="AV1708" t="s">
        <v>145</v>
      </c>
      <c r="AW1708" t="s">
        <v>145</v>
      </c>
      <c r="AX1708" t="s">
        <v>145</v>
      </c>
      <c r="AY1708" t="s">
        <v>145</v>
      </c>
      <c r="AZ1708" t="s">
        <v>145</v>
      </c>
      <c r="BB1708">
        <v>0</v>
      </c>
    </row>
    <row r="1709" spans="1:54" x14ac:dyDescent="0.25">
      <c r="A1709">
        <v>338050</v>
      </c>
      <c r="B1709" t="s">
        <v>213</v>
      </c>
      <c r="AU1709" t="s">
        <v>145</v>
      </c>
      <c r="AV1709" t="s">
        <v>145</v>
      </c>
      <c r="AW1709" t="s">
        <v>145</v>
      </c>
      <c r="AX1709" t="s">
        <v>145</v>
      </c>
      <c r="AY1709" t="s">
        <v>145</v>
      </c>
      <c r="AZ1709" t="s">
        <v>145</v>
      </c>
      <c r="BB1709">
        <v>0</v>
      </c>
    </row>
    <row r="1710" spans="1:54" x14ac:dyDescent="0.25">
      <c r="A1710">
        <v>338054</v>
      </c>
      <c r="B1710" t="s">
        <v>213</v>
      </c>
      <c r="Y1710" t="s">
        <v>148</v>
      </c>
      <c r="AP1710" t="s">
        <v>147</v>
      </c>
      <c r="AQ1710" t="s">
        <v>147</v>
      </c>
      <c r="AR1710" t="s">
        <v>147</v>
      </c>
      <c r="AT1710" t="s">
        <v>147</v>
      </c>
      <c r="AU1710" t="s">
        <v>145</v>
      </c>
      <c r="AV1710" t="s">
        <v>145</v>
      </c>
      <c r="AW1710" t="s">
        <v>145</v>
      </c>
      <c r="AX1710" t="s">
        <v>145</v>
      </c>
      <c r="AY1710" t="s">
        <v>145</v>
      </c>
      <c r="AZ1710" t="s">
        <v>145</v>
      </c>
      <c r="BB1710">
        <v>0</v>
      </c>
    </row>
    <row r="1711" spans="1:54" x14ac:dyDescent="0.25">
      <c r="A1711">
        <v>338064</v>
      </c>
      <c r="B1711" t="s">
        <v>213</v>
      </c>
      <c r="AU1711" t="s">
        <v>145</v>
      </c>
      <c r="AV1711" t="s">
        <v>145</v>
      </c>
      <c r="AW1711" t="s">
        <v>145</v>
      </c>
      <c r="AX1711" t="s">
        <v>145</v>
      </c>
      <c r="AY1711" t="s">
        <v>145</v>
      </c>
      <c r="AZ1711" t="s">
        <v>145</v>
      </c>
      <c r="BB1711">
        <v>0</v>
      </c>
    </row>
    <row r="1712" spans="1:54" x14ac:dyDescent="0.25">
      <c r="A1712">
        <v>338069</v>
      </c>
      <c r="B1712" t="s">
        <v>213</v>
      </c>
      <c r="W1712" t="s">
        <v>147</v>
      </c>
      <c r="AR1712" t="s">
        <v>147</v>
      </c>
      <c r="AU1712" t="s">
        <v>145</v>
      </c>
      <c r="AV1712" t="s">
        <v>145</v>
      </c>
      <c r="AW1712" t="s">
        <v>145</v>
      </c>
      <c r="AX1712" t="s">
        <v>145</v>
      </c>
      <c r="AY1712" t="s">
        <v>145</v>
      </c>
      <c r="AZ1712" t="s">
        <v>145</v>
      </c>
      <c r="BB1712">
        <v>0</v>
      </c>
    </row>
    <row r="1713" spans="1:54" x14ac:dyDescent="0.25">
      <c r="A1713">
        <v>338077</v>
      </c>
      <c r="B1713" t="s">
        <v>213</v>
      </c>
      <c r="K1713" t="s">
        <v>145</v>
      </c>
      <c r="AH1713" t="s">
        <v>148</v>
      </c>
      <c r="AM1713" t="s">
        <v>147</v>
      </c>
      <c r="AU1713" t="s">
        <v>145</v>
      </c>
      <c r="AV1713" t="s">
        <v>145</v>
      </c>
      <c r="AW1713" t="s">
        <v>145</v>
      </c>
      <c r="AX1713" t="s">
        <v>145</v>
      </c>
      <c r="AY1713" t="s">
        <v>145</v>
      </c>
      <c r="AZ1713" t="s">
        <v>145</v>
      </c>
      <c r="BB1713">
        <v>0</v>
      </c>
    </row>
    <row r="1714" spans="1:54" x14ac:dyDescent="0.25">
      <c r="A1714">
        <v>338082</v>
      </c>
      <c r="B1714" t="s">
        <v>213</v>
      </c>
      <c r="AP1714" t="s">
        <v>147</v>
      </c>
      <c r="AQ1714" t="s">
        <v>147</v>
      </c>
      <c r="AU1714" t="s">
        <v>145</v>
      </c>
      <c r="AV1714" t="s">
        <v>145</v>
      </c>
      <c r="AW1714" t="s">
        <v>145</v>
      </c>
      <c r="AX1714" t="s">
        <v>145</v>
      </c>
      <c r="AY1714" t="s">
        <v>145</v>
      </c>
      <c r="AZ1714" t="s">
        <v>145</v>
      </c>
      <c r="BB1714">
        <v>0</v>
      </c>
    </row>
    <row r="1715" spans="1:54" x14ac:dyDescent="0.25">
      <c r="A1715">
        <v>338092</v>
      </c>
      <c r="B1715" t="s">
        <v>213</v>
      </c>
      <c r="AU1715" t="s">
        <v>145</v>
      </c>
      <c r="AV1715" t="s">
        <v>145</v>
      </c>
      <c r="AW1715" t="s">
        <v>145</v>
      </c>
      <c r="AX1715" t="s">
        <v>145</v>
      </c>
      <c r="AY1715" t="s">
        <v>145</v>
      </c>
      <c r="AZ1715" t="s">
        <v>145</v>
      </c>
      <c r="BB1715">
        <v>0</v>
      </c>
    </row>
    <row r="1716" spans="1:54" x14ac:dyDescent="0.25">
      <c r="A1716">
        <v>338094</v>
      </c>
      <c r="B1716" t="s">
        <v>213</v>
      </c>
      <c r="AU1716" t="s">
        <v>145</v>
      </c>
      <c r="AV1716" t="s">
        <v>145</v>
      </c>
      <c r="AW1716" t="s">
        <v>145</v>
      </c>
      <c r="AX1716" t="s">
        <v>145</v>
      </c>
      <c r="AY1716" t="s">
        <v>145</v>
      </c>
      <c r="AZ1716" t="s">
        <v>145</v>
      </c>
      <c r="BB1716">
        <v>0</v>
      </c>
    </row>
    <row r="1717" spans="1:54" x14ac:dyDescent="0.25">
      <c r="A1717">
        <v>338105</v>
      </c>
      <c r="B1717" t="s">
        <v>213</v>
      </c>
      <c r="AG1717" t="s">
        <v>145</v>
      </c>
      <c r="AK1717" t="s">
        <v>145</v>
      </c>
      <c r="AP1717" t="s">
        <v>145</v>
      </c>
      <c r="AQ1717" t="s">
        <v>147</v>
      </c>
      <c r="AT1717" t="s">
        <v>145</v>
      </c>
      <c r="AU1717" t="s">
        <v>145</v>
      </c>
      <c r="AV1717" t="s">
        <v>145</v>
      </c>
      <c r="AW1717" t="s">
        <v>145</v>
      </c>
      <c r="AX1717" t="s">
        <v>145</v>
      </c>
      <c r="AY1717" t="s">
        <v>145</v>
      </c>
      <c r="AZ1717" t="s">
        <v>145</v>
      </c>
      <c r="BB1717">
        <v>0</v>
      </c>
    </row>
    <row r="1718" spans="1:54" x14ac:dyDescent="0.25">
      <c r="A1718">
        <v>338107</v>
      </c>
      <c r="B1718" t="s">
        <v>213</v>
      </c>
      <c r="AQ1718" t="s">
        <v>147</v>
      </c>
      <c r="AU1718" t="s">
        <v>145</v>
      </c>
      <c r="AV1718" t="s">
        <v>145</v>
      </c>
      <c r="AW1718" t="s">
        <v>145</v>
      </c>
      <c r="AX1718" t="s">
        <v>145</v>
      </c>
      <c r="AY1718" t="s">
        <v>145</v>
      </c>
      <c r="AZ1718" t="s">
        <v>145</v>
      </c>
      <c r="BB1718">
        <v>0</v>
      </c>
    </row>
    <row r="1719" spans="1:54" x14ac:dyDescent="0.25">
      <c r="A1719">
        <v>338114</v>
      </c>
      <c r="B1719" t="s">
        <v>213</v>
      </c>
      <c r="AU1719" t="s">
        <v>145</v>
      </c>
      <c r="AV1719" t="s">
        <v>145</v>
      </c>
      <c r="AW1719" t="s">
        <v>145</v>
      </c>
      <c r="AX1719" t="s">
        <v>145</v>
      </c>
      <c r="AY1719" t="s">
        <v>145</v>
      </c>
      <c r="AZ1719" t="s">
        <v>145</v>
      </c>
      <c r="BB1719">
        <v>0</v>
      </c>
    </row>
    <row r="1720" spans="1:54" x14ac:dyDescent="0.25">
      <c r="A1720">
        <v>338116</v>
      </c>
      <c r="B1720" t="s">
        <v>213</v>
      </c>
      <c r="AL1720" t="s">
        <v>147</v>
      </c>
      <c r="AU1720" t="s">
        <v>145</v>
      </c>
      <c r="AV1720" t="s">
        <v>145</v>
      </c>
      <c r="AW1720" t="s">
        <v>145</v>
      </c>
      <c r="AX1720" t="s">
        <v>145</v>
      </c>
      <c r="AY1720" t="s">
        <v>145</v>
      </c>
      <c r="AZ1720" t="s">
        <v>145</v>
      </c>
      <c r="BB1720">
        <v>0</v>
      </c>
    </row>
    <row r="1721" spans="1:54" x14ac:dyDescent="0.25">
      <c r="A1721">
        <v>338121</v>
      </c>
      <c r="B1721" t="s">
        <v>213</v>
      </c>
      <c r="AG1721" t="s">
        <v>145</v>
      </c>
      <c r="AM1721" t="s">
        <v>147</v>
      </c>
      <c r="AP1721" t="s">
        <v>145</v>
      </c>
      <c r="AQ1721" t="s">
        <v>147</v>
      </c>
      <c r="AT1721" t="s">
        <v>147</v>
      </c>
      <c r="AU1721" t="s">
        <v>145</v>
      </c>
      <c r="AV1721" t="s">
        <v>145</v>
      </c>
      <c r="AW1721" t="s">
        <v>145</v>
      </c>
      <c r="AX1721" t="s">
        <v>145</v>
      </c>
      <c r="AY1721" t="s">
        <v>145</v>
      </c>
      <c r="AZ1721" t="s">
        <v>145</v>
      </c>
      <c r="BB1721">
        <v>0</v>
      </c>
    </row>
    <row r="1722" spans="1:54" x14ac:dyDescent="0.25">
      <c r="A1722">
        <v>338125</v>
      </c>
      <c r="B1722" t="s">
        <v>213</v>
      </c>
      <c r="AM1722" t="s">
        <v>145</v>
      </c>
      <c r="AQ1722" t="s">
        <v>147</v>
      </c>
      <c r="AU1722" t="s">
        <v>145</v>
      </c>
      <c r="AV1722" t="s">
        <v>145</v>
      </c>
      <c r="AW1722" t="s">
        <v>145</v>
      </c>
      <c r="AX1722" t="s">
        <v>145</v>
      </c>
      <c r="AY1722" t="s">
        <v>145</v>
      </c>
      <c r="AZ1722" t="s">
        <v>145</v>
      </c>
      <c r="BB1722">
        <v>0</v>
      </c>
    </row>
    <row r="1723" spans="1:54" x14ac:dyDescent="0.25">
      <c r="A1723">
        <v>338131</v>
      </c>
      <c r="B1723" t="s">
        <v>213</v>
      </c>
      <c r="D1723" t="s">
        <v>148</v>
      </c>
      <c r="X1723" t="s">
        <v>148</v>
      </c>
      <c r="AG1723" t="s">
        <v>147</v>
      </c>
      <c r="AL1723" t="s">
        <v>148</v>
      </c>
      <c r="AP1723" t="s">
        <v>147</v>
      </c>
      <c r="AQ1723" t="s">
        <v>147</v>
      </c>
      <c r="AR1723" t="s">
        <v>147</v>
      </c>
      <c r="AT1723" t="s">
        <v>147</v>
      </c>
      <c r="AU1723" t="s">
        <v>145</v>
      </c>
      <c r="AV1723" t="s">
        <v>145</v>
      </c>
      <c r="AW1723" t="s">
        <v>145</v>
      </c>
      <c r="AX1723" t="s">
        <v>145</v>
      </c>
      <c r="AY1723" t="s">
        <v>145</v>
      </c>
      <c r="AZ1723" t="s">
        <v>145</v>
      </c>
      <c r="BB1723">
        <v>0</v>
      </c>
    </row>
    <row r="1724" spans="1:54" x14ac:dyDescent="0.25">
      <c r="A1724">
        <v>338137</v>
      </c>
      <c r="B1724" t="s">
        <v>213</v>
      </c>
      <c r="AQ1724" t="s">
        <v>147</v>
      </c>
      <c r="AR1724" t="s">
        <v>147</v>
      </c>
      <c r="AS1724" t="s">
        <v>147</v>
      </c>
      <c r="AU1724" t="s">
        <v>145</v>
      </c>
      <c r="AV1724" t="s">
        <v>145</v>
      </c>
      <c r="AW1724" t="s">
        <v>145</v>
      </c>
      <c r="AX1724" t="s">
        <v>145</v>
      </c>
      <c r="AY1724" t="s">
        <v>145</v>
      </c>
      <c r="AZ1724" t="s">
        <v>145</v>
      </c>
      <c r="BB1724">
        <v>0</v>
      </c>
    </row>
    <row r="1725" spans="1:54" x14ac:dyDescent="0.25">
      <c r="A1725">
        <v>338142</v>
      </c>
      <c r="B1725" t="s">
        <v>213</v>
      </c>
      <c r="AQ1725" t="s">
        <v>147</v>
      </c>
      <c r="AU1725" t="s">
        <v>145</v>
      </c>
      <c r="AV1725" t="s">
        <v>145</v>
      </c>
      <c r="AW1725" t="s">
        <v>145</v>
      </c>
      <c r="AX1725" t="s">
        <v>145</v>
      </c>
      <c r="AY1725" t="s">
        <v>145</v>
      </c>
      <c r="AZ1725" t="s">
        <v>145</v>
      </c>
      <c r="BB1725">
        <v>0</v>
      </c>
    </row>
    <row r="1726" spans="1:54" x14ac:dyDescent="0.25">
      <c r="A1726">
        <v>338143</v>
      </c>
      <c r="B1726" t="s">
        <v>213</v>
      </c>
      <c r="AP1726" t="s">
        <v>147</v>
      </c>
      <c r="AR1726" t="s">
        <v>147</v>
      </c>
      <c r="AU1726" t="s">
        <v>145</v>
      </c>
      <c r="AV1726" t="s">
        <v>145</v>
      </c>
      <c r="AW1726" t="s">
        <v>145</v>
      </c>
      <c r="AX1726" t="s">
        <v>145</v>
      </c>
      <c r="AY1726" t="s">
        <v>145</v>
      </c>
      <c r="AZ1726" t="s">
        <v>145</v>
      </c>
      <c r="BB1726">
        <v>0</v>
      </c>
    </row>
    <row r="1727" spans="1:54" x14ac:dyDescent="0.25">
      <c r="A1727">
        <v>338150</v>
      </c>
      <c r="B1727" t="s">
        <v>213</v>
      </c>
      <c r="AD1727" t="s">
        <v>147</v>
      </c>
      <c r="AE1727" t="s">
        <v>145</v>
      </c>
      <c r="AG1727" t="s">
        <v>147</v>
      </c>
      <c r="AH1727" t="s">
        <v>145</v>
      </c>
      <c r="AL1727" t="s">
        <v>145</v>
      </c>
      <c r="AO1727" t="s">
        <v>147</v>
      </c>
      <c r="AP1727" t="s">
        <v>145</v>
      </c>
      <c r="AQ1727" t="s">
        <v>145</v>
      </c>
      <c r="AR1727" t="s">
        <v>145</v>
      </c>
      <c r="AS1727" t="s">
        <v>145</v>
      </c>
      <c r="AU1727" t="s">
        <v>145</v>
      </c>
      <c r="AV1727" t="s">
        <v>145</v>
      </c>
      <c r="AW1727" t="s">
        <v>145</v>
      </c>
      <c r="AX1727" t="s">
        <v>145</v>
      </c>
      <c r="AY1727" t="s">
        <v>145</v>
      </c>
      <c r="AZ1727" t="s">
        <v>145</v>
      </c>
      <c r="BB1727">
        <v>0</v>
      </c>
    </row>
    <row r="1728" spans="1:54" x14ac:dyDescent="0.25">
      <c r="A1728">
        <v>338157</v>
      </c>
      <c r="B1728" t="s">
        <v>213</v>
      </c>
      <c r="AR1728" t="s">
        <v>147</v>
      </c>
      <c r="AU1728" t="s">
        <v>145</v>
      </c>
      <c r="AV1728" t="s">
        <v>145</v>
      </c>
      <c r="AW1728" t="s">
        <v>145</v>
      </c>
      <c r="AX1728" t="s">
        <v>145</v>
      </c>
      <c r="AY1728" t="s">
        <v>145</v>
      </c>
      <c r="AZ1728" t="s">
        <v>145</v>
      </c>
      <c r="BB1728">
        <v>0</v>
      </c>
    </row>
    <row r="1729" spans="1:54" x14ac:dyDescent="0.25">
      <c r="A1729">
        <v>338158</v>
      </c>
      <c r="B1729" t="s">
        <v>213</v>
      </c>
      <c r="H1729" t="s">
        <v>147</v>
      </c>
      <c r="J1729" t="s">
        <v>145</v>
      </c>
      <c r="X1729" t="s">
        <v>147</v>
      </c>
      <c r="AL1729" t="s">
        <v>147</v>
      </c>
      <c r="AO1729" t="s">
        <v>147</v>
      </c>
      <c r="AP1729" t="s">
        <v>147</v>
      </c>
      <c r="AQ1729" t="s">
        <v>145</v>
      </c>
      <c r="AR1729" t="s">
        <v>145</v>
      </c>
      <c r="AS1729" t="s">
        <v>145</v>
      </c>
      <c r="AT1729" t="s">
        <v>145</v>
      </c>
      <c r="AU1729" t="s">
        <v>145</v>
      </c>
      <c r="AV1729" t="s">
        <v>145</v>
      </c>
      <c r="AW1729" t="s">
        <v>145</v>
      </c>
      <c r="AX1729" t="s">
        <v>145</v>
      </c>
      <c r="AY1729" t="s">
        <v>145</v>
      </c>
      <c r="AZ1729" t="s">
        <v>145</v>
      </c>
      <c r="BB1729">
        <v>0</v>
      </c>
    </row>
    <row r="1730" spans="1:54" x14ac:dyDescent="0.25">
      <c r="A1730">
        <v>338159</v>
      </c>
      <c r="B1730" t="s">
        <v>213</v>
      </c>
      <c r="AG1730" t="s">
        <v>148</v>
      </c>
      <c r="AL1730" t="s">
        <v>148</v>
      </c>
      <c r="AP1730" t="s">
        <v>147</v>
      </c>
      <c r="AQ1730" t="s">
        <v>147</v>
      </c>
      <c r="AU1730" t="s">
        <v>145</v>
      </c>
      <c r="AV1730" t="s">
        <v>145</v>
      </c>
      <c r="AW1730" t="s">
        <v>145</v>
      </c>
      <c r="AX1730" t="s">
        <v>145</v>
      </c>
      <c r="AY1730" t="s">
        <v>145</v>
      </c>
      <c r="AZ1730" t="s">
        <v>145</v>
      </c>
      <c r="BB1730">
        <v>0</v>
      </c>
    </row>
    <row r="1731" spans="1:54" x14ac:dyDescent="0.25">
      <c r="A1731">
        <v>338162</v>
      </c>
      <c r="B1731" t="s">
        <v>213</v>
      </c>
      <c r="AU1731" t="s">
        <v>145</v>
      </c>
      <c r="AV1731" t="s">
        <v>145</v>
      </c>
      <c r="AW1731" t="s">
        <v>145</v>
      </c>
      <c r="AX1731" t="s">
        <v>145</v>
      </c>
      <c r="AY1731" t="s">
        <v>145</v>
      </c>
      <c r="AZ1731" t="s">
        <v>145</v>
      </c>
      <c r="BB1731">
        <v>0</v>
      </c>
    </row>
    <row r="1732" spans="1:54" x14ac:dyDescent="0.25">
      <c r="A1732">
        <v>338165</v>
      </c>
      <c r="B1732" t="s">
        <v>213</v>
      </c>
      <c r="AU1732" t="s">
        <v>145</v>
      </c>
      <c r="AV1732" t="s">
        <v>145</v>
      </c>
      <c r="AW1732" t="s">
        <v>145</v>
      </c>
      <c r="AX1732" t="s">
        <v>145</v>
      </c>
      <c r="AY1732" t="s">
        <v>145</v>
      </c>
      <c r="AZ1732" t="s">
        <v>145</v>
      </c>
      <c r="BB1732">
        <v>0</v>
      </c>
    </row>
    <row r="1733" spans="1:54" x14ac:dyDescent="0.25">
      <c r="A1733">
        <v>338184</v>
      </c>
      <c r="B1733" t="s">
        <v>213</v>
      </c>
      <c r="AP1733" t="s">
        <v>147</v>
      </c>
      <c r="AU1733" t="s">
        <v>145</v>
      </c>
      <c r="AV1733" t="s">
        <v>145</v>
      </c>
      <c r="AW1733" t="s">
        <v>145</v>
      </c>
      <c r="AX1733" t="s">
        <v>145</v>
      </c>
      <c r="AY1733" t="s">
        <v>145</v>
      </c>
      <c r="AZ1733" t="s">
        <v>145</v>
      </c>
      <c r="BB1733">
        <v>0</v>
      </c>
    </row>
    <row r="1734" spans="1:54" x14ac:dyDescent="0.25">
      <c r="A1734">
        <v>338186</v>
      </c>
      <c r="B1734" t="s">
        <v>213</v>
      </c>
      <c r="AI1734" t="s">
        <v>147</v>
      </c>
      <c r="AO1734" t="s">
        <v>147</v>
      </c>
      <c r="AU1734" t="s">
        <v>145</v>
      </c>
      <c r="AV1734" t="s">
        <v>145</v>
      </c>
      <c r="AW1734" t="s">
        <v>145</v>
      </c>
      <c r="AX1734" t="s">
        <v>145</v>
      </c>
      <c r="AY1734" t="s">
        <v>145</v>
      </c>
      <c r="AZ1734" t="s">
        <v>145</v>
      </c>
      <c r="BB1734">
        <v>0</v>
      </c>
    </row>
    <row r="1735" spans="1:54" x14ac:dyDescent="0.25">
      <c r="A1735">
        <v>338187</v>
      </c>
      <c r="B1735" t="s">
        <v>213</v>
      </c>
      <c r="Z1735" t="s">
        <v>145</v>
      </c>
      <c r="AU1735" t="s">
        <v>145</v>
      </c>
      <c r="AV1735" t="s">
        <v>145</v>
      </c>
      <c r="AW1735" t="s">
        <v>145</v>
      </c>
      <c r="AX1735" t="s">
        <v>145</v>
      </c>
      <c r="AY1735" t="s">
        <v>145</v>
      </c>
      <c r="AZ1735" t="s">
        <v>145</v>
      </c>
      <c r="BB1735">
        <v>0</v>
      </c>
    </row>
    <row r="1736" spans="1:54" x14ac:dyDescent="0.25">
      <c r="A1736">
        <v>338198</v>
      </c>
      <c r="B1736" t="s">
        <v>213</v>
      </c>
      <c r="AU1736" t="s">
        <v>145</v>
      </c>
      <c r="AV1736" t="s">
        <v>145</v>
      </c>
      <c r="AW1736" t="s">
        <v>145</v>
      </c>
      <c r="AX1736" t="s">
        <v>145</v>
      </c>
      <c r="AY1736" t="s">
        <v>145</v>
      </c>
      <c r="AZ1736" t="s">
        <v>145</v>
      </c>
      <c r="BB1736">
        <v>0</v>
      </c>
    </row>
    <row r="1737" spans="1:54" x14ac:dyDescent="0.25">
      <c r="A1737">
        <v>338201</v>
      </c>
      <c r="B1737" t="s">
        <v>213</v>
      </c>
      <c r="AQ1737" t="s">
        <v>147</v>
      </c>
      <c r="AS1737" t="s">
        <v>147</v>
      </c>
      <c r="AU1737" t="s">
        <v>145</v>
      </c>
      <c r="AV1737" t="s">
        <v>145</v>
      </c>
      <c r="AW1737" t="s">
        <v>145</v>
      </c>
      <c r="AX1737" t="s">
        <v>145</v>
      </c>
      <c r="AY1737" t="s">
        <v>145</v>
      </c>
      <c r="AZ1737" t="s">
        <v>145</v>
      </c>
      <c r="BB1737">
        <v>0</v>
      </c>
    </row>
    <row r="1738" spans="1:54" x14ac:dyDescent="0.25">
      <c r="A1738">
        <v>338210</v>
      </c>
      <c r="B1738" t="s">
        <v>213</v>
      </c>
      <c r="AM1738" t="s">
        <v>148</v>
      </c>
      <c r="AO1738" t="s">
        <v>147</v>
      </c>
      <c r="AP1738" t="s">
        <v>147</v>
      </c>
      <c r="AU1738" t="s">
        <v>145</v>
      </c>
      <c r="AV1738" t="s">
        <v>145</v>
      </c>
      <c r="AW1738" t="s">
        <v>145</v>
      </c>
      <c r="AX1738" t="s">
        <v>145</v>
      </c>
      <c r="AY1738" t="s">
        <v>145</v>
      </c>
      <c r="AZ1738" t="s">
        <v>145</v>
      </c>
      <c r="BB1738">
        <v>0</v>
      </c>
    </row>
    <row r="1739" spans="1:54" x14ac:dyDescent="0.25">
      <c r="A1739">
        <v>338212</v>
      </c>
      <c r="B1739" t="s">
        <v>213</v>
      </c>
      <c r="AJ1739" t="s">
        <v>148</v>
      </c>
      <c r="AQ1739" t="s">
        <v>147</v>
      </c>
      <c r="AR1739" t="s">
        <v>147</v>
      </c>
      <c r="AU1739" t="s">
        <v>145</v>
      </c>
      <c r="AV1739" t="s">
        <v>145</v>
      </c>
      <c r="AW1739" t="s">
        <v>145</v>
      </c>
      <c r="AX1739" t="s">
        <v>145</v>
      </c>
      <c r="AY1739" t="s">
        <v>145</v>
      </c>
      <c r="AZ1739" t="s">
        <v>145</v>
      </c>
      <c r="BB1739">
        <v>0</v>
      </c>
    </row>
    <row r="1740" spans="1:54" x14ac:dyDescent="0.25">
      <c r="A1740">
        <v>338222</v>
      </c>
      <c r="B1740" t="s">
        <v>213</v>
      </c>
      <c r="AG1740" t="s">
        <v>148</v>
      </c>
      <c r="AH1740" t="s">
        <v>148</v>
      </c>
      <c r="AO1740" t="s">
        <v>145</v>
      </c>
      <c r="AP1740" t="s">
        <v>145</v>
      </c>
      <c r="AQ1740" t="s">
        <v>147</v>
      </c>
      <c r="AR1740" t="s">
        <v>147</v>
      </c>
      <c r="AU1740" t="s">
        <v>145</v>
      </c>
      <c r="AV1740" t="s">
        <v>145</v>
      </c>
      <c r="AW1740" t="s">
        <v>145</v>
      </c>
      <c r="AX1740" t="s">
        <v>145</v>
      </c>
      <c r="AY1740" t="s">
        <v>145</v>
      </c>
      <c r="AZ1740" t="s">
        <v>145</v>
      </c>
      <c r="BB1740">
        <v>0</v>
      </c>
    </row>
    <row r="1741" spans="1:54" x14ac:dyDescent="0.25">
      <c r="A1741">
        <v>338225</v>
      </c>
      <c r="B1741" t="s">
        <v>213</v>
      </c>
      <c r="AI1741" t="s">
        <v>147</v>
      </c>
      <c r="AJ1741" t="s">
        <v>147</v>
      </c>
      <c r="AL1741" t="s">
        <v>148</v>
      </c>
      <c r="AQ1741" t="s">
        <v>147</v>
      </c>
      <c r="AU1741" t="s">
        <v>145</v>
      </c>
      <c r="AV1741" t="s">
        <v>145</v>
      </c>
      <c r="AW1741" t="s">
        <v>145</v>
      </c>
      <c r="AX1741" t="s">
        <v>145</v>
      </c>
      <c r="AY1741" t="s">
        <v>145</v>
      </c>
      <c r="AZ1741" t="s">
        <v>145</v>
      </c>
      <c r="BB1741">
        <v>0</v>
      </c>
    </row>
    <row r="1742" spans="1:54" x14ac:dyDescent="0.25">
      <c r="A1742">
        <v>338265</v>
      </c>
      <c r="B1742" t="s">
        <v>213</v>
      </c>
      <c r="AF1742" t="s">
        <v>147</v>
      </c>
      <c r="AG1742" t="s">
        <v>145</v>
      </c>
      <c r="AH1742" t="s">
        <v>148</v>
      </c>
      <c r="AO1742" t="s">
        <v>145</v>
      </c>
      <c r="AP1742" t="s">
        <v>145</v>
      </c>
      <c r="AQ1742" t="s">
        <v>145</v>
      </c>
      <c r="AR1742" t="s">
        <v>145</v>
      </c>
      <c r="AS1742" t="s">
        <v>145</v>
      </c>
      <c r="AT1742" t="s">
        <v>145</v>
      </c>
      <c r="AU1742" t="s">
        <v>145</v>
      </c>
      <c r="AV1742" t="s">
        <v>145</v>
      </c>
      <c r="AW1742" t="s">
        <v>145</v>
      </c>
      <c r="AX1742" t="s">
        <v>145</v>
      </c>
      <c r="AY1742" t="s">
        <v>145</v>
      </c>
      <c r="AZ1742" t="s">
        <v>145</v>
      </c>
      <c r="BB1742">
        <v>0</v>
      </c>
    </row>
    <row r="1743" spans="1:54" x14ac:dyDescent="0.25">
      <c r="A1743">
        <v>338269</v>
      </c>
      <c r="B1743" t="s">
        <v>213</v>
      </c>
      <c r="AG1743" t="s">
        <v>148</v>
      </c>
      <c r="AI1743" t="s">
        <v>147</v>
      </c>
      <c r="AJ1743" t="s">
        <v>148</v>
      </c>
      <c r="AL1743" t="s">
        <v>145</v>
      </c>
      <c r="AM1743" t="s">
        <v>148</v>
      </c>
      <c r="AO1743" t="s">
        <v>145</v>
      </c>
      <c r="AP1743" t="s">
        <v>145</v>
      </c>
      <c r="AQ1743" t="s">
        <v>145</v>
      </c>
      <c r="AR1743" t="s">
        <v>147</v>
      </c>
      <c r="AS1743" t="s">
        <v>145</v>
      </c>
      <c r="AT1743" t="s">
        <v>147</v>
      </c>
      <c r="AU1743" t="s">
        <v>145</v>
      </c>
      <c r="AV1743" t="s">
        <v>145</v>
      </c>
      <c r="AW1743" t="s">
        <v>145</v>
      </c>
      <c r="AX1743" t="s">
        <v>145</v>
      </c>
      <c r="AY1743" t="s">
        <v>145</v>
      </c>
      <c r="AZ1743" t="s">
        <v>145</v>
      </c>
      <c r="BB1743">
        <v>0</v>
      </c>
    </row>
    <row r="1744" spans="1:54" x14ac:dyDescent="0.25">
      <c r="A1744">
        <v>338278</v>
      </c>
      <c r="B1744" t="s">
        <v>213</v>
      </c>
      <c r="AH1744" t="s">
        <v>147</v>
      </c>
      <c r="AJ1744" t="s">
        <v>148</v>
      </c>
      <c r="AM1744" t="s">
        <v>148</v>
      </c>
      <c r="AP1744" t="s">
        <v>147</v>
      </c>
      <c r="AQ1744" t="s">
        <v>147</v>
      </c>
      <c r="AR1744" t="s">
        <v>147</v>
      </c>
      <c r="AS1744" t="s">
        <v>147</v>
      </c>
      <c r="AU1744" t="s">
        <v>145</v>
      </c>
      <c r="AV1744" t="s">
        <v>145</v>
      </c>
      <c r="AW1744" t="s">
        <v>145</v>
      </c>
      <c r="AX1744" t="s">
        <v>145</v>
      </c>
      <c r="AY1744" t="s">
        <v>145</v>
      </c>
      <c r="AZ1744" t="s">
        <v>145</v>
      </c>
      <c r="BB1744">
        <v>0</v>
      </c>
    </row>
    <row r="1745" spans="1:54" x14ac:dyDescent="0.25">
      <c r="A1745">
        <v>338282</v>
      </c>
      <c r="B1745" t="s">
        <v>213</v>
      </c>
      <c r="Z1745" t="s">
        <v>148</v>
      </c>
      <c r="AM1745" t="s">
        <v>147</v>
      </c>
      <c r="AP1745" t="s">
        <v>147</v>
      </c>
      <c r="AR1745" t="s">
        <v>145</v>
      </c>
      <c r="AU1745" t="s">
        <v>145</v>
      </c>
      <c r="AV1745" t="s">
        <v>145</v>
      </c>
      <c r="AW1745" t="s">
        <v>145</v>
      </c>
      <c r="AX1745" t="s">
        <v>145</v>
      </c>
      <c r="AY1745" t="s">
        <v>145</v>
      </c>
      <c r="AZ1745" t="s">
        <v>145</v>
      </c>
      <c r="BB1745">
        <v>0</v>
      </c>
    </row>
    <row r="1746" spans="1:54" x14ac:dyDescent="0.25">
      <c r="A1746">
        <v>338304</v>
      </c>
      <c r="B1746" t="s">
        <v>213</v>
      </c>
      <c r="W1746" t="s">
        <v>148</v>
      </c>
      <c r="AG1746" t="s">
        <v>148</v>
      </c>
      <c r="AJ1746" t="s">
        <v>148</v>
      </c>
      <c r="AO1746" t="s">
        <v>147</v>
      </c>
      <c r="AP1746" t="s">
        <v>145</v>
      </c>
      <c r="AQ1746" t="s">
        <v>145</v>
      </c>
      <c r="AR1746" t="s">
        <v>147</v>
      </c>
      <c r="AU1746" t="s">
        <v>145</v>
      </c>
      <c r="AV1746" t="s">
        <v>145</v>
      </c>
      <c r="AW1746" t="s">
        <v>145</v>
      </c>
      <c r="AX1746" t="s">
        <v>145</v>
      </c>
      <c r="AY1746" t="s">
        <v>145</v>
      </c>
      <c r="AZ1746" t="s">
        <v>145</v>
      </c>
      <c r="BB1746">
        <v>0</v>
      </c>
    </row>
    <row r="1747" spans="1:54" x14ac:dyDescent="0.25">
      <c r="A1747">
        <v>338319</v>
      </c>
      <c r="B1747" t="s">
        <v>213</v>
      </c>
      <c r="W1747" t="s">
        <v>148</v>
      </c>
      <c r="AC1747" t="s">
        <v>148</v>
      </c>
      <c r="AI1747" t="s">
        <v>148</v>
      </c>
      <c r="AJ1747" t="s">
        <v>148</v>
      </c>
      <c r="AK1747" t="s">
        <v>148</v>
      </c>
      <c r="AO1747" t="s">
        <v>145</v>
      </c>
      <c r="AP1747" t="s">
        <v>145</v>
      </c>
      <c r="AQ1747" t="s">
        <v>147</v>
      </c>
      <c r="AR1747" t="s">
        <v>147</v>
      </c>
      <c r="AS1747" t="s">
        <v>147</v>
      </c>
      <c r="AT1747" t="s">
        <v>147</v>
      </c>
      <c r="AU1747" t="s">
        <v>145</v>
      </c>
      <c r="AV1747" t="s">
        <v>145</v>
      </c>
      <c r="AW1747" t="s">
        <v>145</v>
      </c>
      <c r="AX1747" t="s">
        <v>145</v>
      </c>
      <c r="AY1747" t="s">
        <v>145</v>
      </c>
      <c r="AZ1747" t="s">
        <v>145</v>
      </c>
      <c r="BB1747">
        <v>0</v>
      </c>
    </row>
    <row r="1748" spans="1:54" x14ac:dyDescent="0.25">
      <c r="A1748">
        <v>338904</v>
      </c>
      <c r="B1748" t="s">
        <v>213</v>
      </c>
      <c r="AP1748" t="s">
        <v>147</v>
      </c>
      <c r="AQ1748" t="s">
        <v>147</v>
      </c>
      <c r="AU1748" t="s">
        <v>145</v>
      </c>
      <c r="AV1748" t="s">
        <v>145</v>
      </c>
      <c r="AW1748" t="s">
        <v>145</v>
      </c>
      <c r="AX1748" t="s">
        <v>145</v>
      </c>
      <c r="AY1748" t="s">
        <v>145</v>
      </c>
      <c r="AZ1748" t="s">
        <v>145</v>
      </c>
      <c r="BB1748">
        <v>0</v>
      </c>
    </row>
    <row r="1749" spans="1:54" x14ac:dyDescent="0.25">
      <c r="A1749">
        <v>338906</v>
      </c>
      <c r="B1749" t="s">
        <v>213</v>
      </c>
      <c r="AG1749" t="s">
        <v>147</v>
      </c>
      <c r="AI1749" t="s">
        <v>148</v>
      </c>
      <c r="AM1749" t="s">
        <v>148</v>
      </c>
      <c r="AO1749" t="s">
        <v>147</v>
      </c>
      <c r="AP1749" t="s">
        <v>145</v>
      </c>
      <c r="AQ1749" t="s">
        <v>147</v>
      </c>
      <c r="AS1749" t="s">
        <v>147</v>
      </c>
      <c r="AU1749" t="s">
        <v>145</v>
      </c>
      <c r="AV1749" t="s">
        <v>145</v>
      </c>
      <c r="AW1749" t="s">
        <v>145</v>
      </c>
      <c r="AX1749" t="s">
        <v>145</v>
      </c>
      <c r="AY1749" t="s">
        <v>145</v>
      </c>
      <c r="AZ1749" t="s">
        <v>145</v>
      </c>
      <c r="BB1749">
        <v>0</v>
      </c>
    </row>
    <row r="1750" spans="1:54" x14ac:dyDescent="0.25">
      <c r="A1750">
        <v>338913</v>
      </c>
      <c r="B1750" t="s">
        <v>213</v>
      </c>
      <c r="AC1750" t="s">
        <v>148</v>
      </c>
      <c r="AM1750" t="s">
        <v>147</v>
      </c>
      <c r="AO1750" t="s">
        <v>145</v>
      </c>
      <c r="AP1750" t="s">
        <v>145</v>
      </c>
      <c r="AQ1750" t="s">
        <v>145</v>
      </c>
      <c r="AR1750" t="s">
        <v>145</v>
      </c>
      <c r="AS1750" t="s">
        <v>145</v>
      </c>
      <c r="AT1750" t="s">
        <v>145</v>
      </c>
      <c r="AU1750" t="s">
        <v>145</v>
      </c>
      <c r="AV1750" t="s">
        <v>145</v>
      </c>
      <c r="AW1750" t="s">
        <v>145</v>
      </c>
      <c r="AX1750" t="s">
        <v>145</v>
      </c>
      <c r="AY1750" t="s">
        <v>145</v>
      </c>
      <c r="AZ1750" t="s">
        <v>145</v>
      </c>
      <c r="BB1750">
        <v>0</v>
      </c>
    </row>
    <row r="1751" spans="1:54" x14ac:dyDescent="0.25">
      <c r="A1751">
        <v>338914</v>
      </c>
      <c r="B1751" t="s">
        <v>213</v>
      </c>
      <c r="AG1751" t="s">
        <v>148</v>
      </c>
      <c r="AM1751" t="s">
        <v>148</v>
      </c>
      <c r="AQ1751" t="s">
        <v>147</v>
      </c>
      <c r="AR1751" t="s">
        <v>147</v>
      </c>
      <c r="AT1751" t="s">
        <v>147</v>
      </c>
      <c r="AU1751" t="s">
        <v>145</v>
      </c>
      <c r="AV1751" t="s">
        <v>145</v>
      </c>
      <c r="AW1751" t="s">
        <v>145</v>
      </c>
      <c r="AX1751" t="s">
        <v>145</v>
      </c>
      <c r="AY1751" t="s">
        <v>145</v>
      </c>
      <c r="AZ1751" t="s">
        <v>145</v>
      </c>
      <c r="BB1751">
        <v>0</v>
      </c>
    </row>
    <row r="1752" spans="1:54" x14ac:dyDescent="0.25">
      <c r="A1752">
        <v>338917</v>
      </c>
      <c r="B1752" t="s">
        <v>213</v>
      </c>
      <c r="AM1752" t="s">
        <v>147</v>
      </c>
      <c r="AO1752" t="s">
        <v>145</v>
      </c>
      <c r="AP1752" t="s">
        <v>145</v>
      </c>
      <c r="AQ1752" t="s">
        <v>145</v>
      </c>
      <c r="AR1752" t="s">
        <v>145</v>
      </c>
      <c r="AS1752" t="s">
        <v>145</v>
      </c>
      <c r="AT1752" t="s">
        <v>145</v>
      </c>
      <c r="AU1752" t="s">
        <v>145</v>
      </c>
      <c r="AV1752" t="s">
        <v>145</v>
      </c>
      <c r="AW1752" t="s">
        <v>145</v>
      </c>
      <c r="AX1752" t="s">
        <v>145</v>
      </c>
      <c r="AY1752" t="s">
        <v>145</v>
      </c>
      <c r="AZ1752" t="s">
        <v>145</v>
      </c>
      <c r="BB1752">
        <v>0</v>
      </c>
    </row>
    <row r="1753" spans="1:54" x14ac:dyDescent="0.25">
      <c r="A1753">
        <v>338921</v>
      </c>
      <c r="B1753" t="s">
        <v>213</v>
      </c>
      <c r="N1753" t="s">
        <v>148</v>
      </c>
      <c r="AA1753" t="s">
        <v>148</v>
      </c>
      <c r="AM1753" t="s">
        <v>147</v>
      </c>
      <c r="AQ1753" t="s">
        <v>147</v>
      </c>
      <c r="AU1753" t="s">
        <v>145</v>
      </c>
      <c r="AV1753" t="s">
        <v>145</v>
      </c>
      <c r="AW1753" t="s">
        <v>145</v>
      </c>
      <c r="AX1753" t="s">
        <v>145</v>
      </c>
      <c r="AY1753" t="s">
        <v>145</v>
      </c>
      <c r="AZ1753" t="s">
        <v>145</v>
      </c>
      <c r="BB1753">
        <v>0</v>
      </c>
    </row>
    <row r="1754" spans="1:54" x14ac:dyDescent="0.25">
      <c r="A1754">
        <v>338922</v>
      </c>
      <c r="B1754" t="s">
        <v>213</v>
      </c>
      <c r="AG1754" t="s">
        <v>147</v>
      </c>
      <c r="AL1754" t="s">
        <v>145</v>
      </c>
      <c r="AM1754" t="s">
        <v>147</v>
      </c>
      <c r="AQ1754" t="s">
        <v>147</v>
      </c>
      <c r="AU1754" t="s">
        <v>145</v>
      </c>
      <c r="AV1754" t="s">
        <v>145</v>
      </c>
      <c r="AW1754" t="s">
        <v>145</v>
      </c>
      <c r="AX1754" t="s">
        <v>145</v>
      </c>
      <c r="AY1754" t="s">
        <v>145</v>
      </c>
      <c r="AZ1754" t="s">
        <v>145</v>
      </c>
      <c r="BB1754">
        <v>0</v>
      </c>
    </row>
    <row r="1755" spans="1:54" x14ac:dyDescent="0.25">
      <c r="A1755">
        <v>338931</v>
      </c>
      <c r="B1755" t="s">
        <v>213</v>
      </c>
      <c r="AC1755" t="s">
        <v>148</v>
      </c>
      <c r="AK1755" t="s">
        <v>148</v>
      </c>
      <c r="AO1755" t="s">
        <v>147</v>
      </c>
      <c r="AP1755" t="s">
        <v>147</v>
      </c>
      <c r="AQ1755" t="s">
        <v>147</v>
      </c>
      <c r="AR1755" t="s">
        <v>147</v>
      </c>
      <c r="AT1755" t="s">
        <v>147</v>
      </c>
      <c r="AU1755" t="s">
        <v>145</v>
      </c>
      <c r="AV1755" t="s">
        <v>145</v>
      </c>
      <c r="AW1755" t="s">
        <v>145</v>
      </c>
      <c r="AX1755" t="s">
        <v>145</v>
      </c>
      <c r="AY1755" t="s">
        <v>145</v>
      </c>
      <c r="AZ1755" t="s">
        <v>145</v>
      </c>
      <c r="BB1755">
        <v>0</v>
      </c>
    </row>
    <row r="1756" spans="1:54" x14ac:dyDescent="0.25">
      <c r="A1756">
        <v>338994</v>
      </c>
      <c r="B1756" t="s">
        <v>213</v>
      </c>
      <c r="M1756" t="s">
        <v>147</v>
      </c>
      <c r="AD1756" t="s">
        <v>148</v>
      </c>
      <c r="AG1756" t="s">
        <v>148</v>
      </c>
      <c r="AH1756" t="s">
        <v>148</v>
      </c>
      <c r="AL1756" t="s">
        <v>148</v>
      </c>
      <c r="AP1756" t="s">
        <v>147</v>
      </c>
      <c r="AQ1756" t="s">
        <v>147</v>
      </c>
      <c r="AS1756" t="s">
        <v>147</v>
      </c>
      <c r="AU1756" t="s">
        <v>145</v>
      </c>
      <c r="AV1756" t="s">
        <v>145</v>
      </c>
      <c r="AW1756" t="s">
        <v>145</v>
      </c>
      <c r="AX1756" t="s">
        <v>145</v>
      </c>
      <c r="AY1756" t="s">
        <v>145</v>
      </c>
      <c r="AZ1756" t="s">
        <v>145</v>
      </c>
      <c r="BB1756">
        <v>0</v>
      </c>
    </row>
    <row r="1757" spans="1:54" x14ac:dyDescent="0.25">
      <c r="A1757">
        <v>318559</v>
      </c>
      <c r="B1757" t="s">
        <v>213</v>
      </c>
      <c r="AJ1757" t="s">
        <v>148</v>
      </c>
      <c r="AN1757" t="s">
        <v>147</v>
      </c>
      <c r="AO1757" t="s">
        <v>148</v>
      </c>
      <c r="AP1757" t="s">
        <v>147</v>
      </c>
      <c r="AR1757" t="s">
        <v>148</v>
      </c>
      <c r="AS1757" t="s">
        <v>147</v>
      </c>
      <c r="AT1757" t="s">
        <v>145</v>
      </c>
      <c r="AU1757" t="s">
        <v>145</v>
      </c>
      <c r="AV1757" t="s">
        <v>147</v>
      </c>
      <c r="AW1757" t="s">
        <v>145</v>
      </c>
      <c r="AX1757" t="s">
        <v>145</v>
      </c>
      <c r="AY1757" t="s">
        <v>147</v>
      </c>
      <c r="AZ1757" t="s">
        <v>147</v>
      </c>
      <c r="BB1757">
        <v>0</v>
      </c>
    </row>
    <row r="1758" spans="1:54" x14ac:dyDescent="0.25">
      <c r="A1758">
        <v>327034</v>
      </c>
      <c r="B1758" t="s">
        <v>213</v>
      </c>
      <c r="O1758" t="s">
        <v>148</v>
      </c>
      <c r="AM1758" t="s">
        <v>148</v>
      </c>
      <c r="AN1758" t="s">
        <v>148</v>
      </c>
      <c r="AT1758" t="s">
        <v>148</v>
      </c>
      <c r="AW1758" t="s">
        <v>147</v>
      </c>
      <c r="AY1758" t="s">
        <v>147</v>
      </c>
      <c r="AZ1758" t="s">
        <v>147</v>
      </c>
      <c r="BB1758">
        <v>0</v>
      </c>
    </row>
    <row r="1759" spans="1:54" x14ac:dyDescent="0.25">
      <c r="A1759">
        <v>317925</v>
      </c>
      <c r="B1759" t="s">
        <v>213</v>
      </c>
      <c r="AG1759" t="s">
        <v>148</v>
      </c>
      <c r="AN1759" t="s">
        <v>148</v>
      </c>
      <c r="AO1759" t="s">
        <v>148</v>
      </c>
      <c r="AS1759" t="s">
        <v>148</v>
      </c>
      <c r="AT1759" t="s">
        <v>148</v>
      </c>
      <c r="AV1759" t="s">
        <v>147</v>
      </c>
      <c r="AW1759" t="s">
        <v>147</v>
      </c>
      <c r="AY1759" t="s">
        <v>147</v>
      </c>
      <c r="AZ1759" t="s">
        <v>147</v>
      </c>
      <c r="BB1759">
        <v>0</v>
      </c>
    </row>
    <row r="1760" spans="1:54" x14ac:dyDescent="0.25">
      <c r="A1760">
        <v>336735</v>
      </c>
      <c r="B1760" t="s">
        <v>213</v>
      </c>
      <c r="AG1760" t="s">
        <v>148</v>
      </c>
      <c r="AL1760" t="s">
        <v>148</v>
      </c>
      <c r="AN1760" t="s">
        <v>148</v>
      </c>
      <c r="AO1760" t="s">
        <v>148</v>
      </c>
      <c r="AP1760" t="s">
        <v>148</v>
      </c>
      <c r="AQ1760" t="s">
        <v>148</v>
      </c>
      <c r="AT1760" t="s">
        <v>148</v>
      </c>
      <c r="AU1760" t="s">
        <v>147</v>
      </c>
      <c r="AV1760" t="s">
        <v>147</v>
      </c>
      <c r="AW1760" t="s">
        <v>147</v>
      </c>
      <c r="AY1760" t="s">
        <v>147</v>
      </c>
      <c r="AZ1760" t="s">
        <v>147</v>
      </c>
      <c r="BB1760">
        <v>0</v>
      </c>
    </row>
    <row r="1761" spans="1:54" x14ac:dyDescent="0.25">
      <c r="A1761">
        <v>333057</v>
      </c>
      <c r="B1761" t="s">
        <v>213</v>
      </c>
      <c r="AB1761" t="s">
        <v>147</v>
      </c>
      <c r="AG1761" t="s">
        <v>148</v>
      </c>
      <c r="AO1761" t="s">
        <v>148</v>
      </c>
      <c r="AY1761" t="s">
        <v>147</v>
      </c>
      <c r="AZ1761" t="s">
        <v>147</v>
      </c>
      <c r="BB1761">
        <v>0</v>
      </c>
    </row>
    <row r="1762" spans="1:54" x14ac:dyDescent="0.25">
      <c r="A1762">
        <v>334242</v>
      </c>
      <c r="B1762" t="s">
        <v>213</v>
      </c>
      <c r="AB1762" t="s">
        <v>145</v>
      </c>
      <c r="AG1762" t="s">
        <v>148</v>
      </c>
      <c r="AP1762" t="s">
        <v>147</v>
      </c>
      <c r="AQ1762" t="s">
        <v>147</v>
      </c>
      <c r="AT1762" t="s">
        <v>148</v>
      </c>
      <c r="AU1762" t="s">
        <v>147</v>
      </c>
      <c r="AV1762" t="s">
        <v>147</v>
      </c>
      <c r="AW1762" t="s">
        <v>147</v>
      </c>
      <c r="AX1762" t="s">
        <v>147</v>
      </c>
      <c r="AY1762" t="s">
        <v>147</v>
      </c>
      <c r="AZ1762" t="s">
        <v>147</v>
      </c>
      <c r="BB1762">
        <v>0</v>
      </c>
    </row>
    <row r="1763" spans="1:54" x14ac:dyDescent="0.25">
      <c r="A1763">
        <v>334915</v>
      </c>
      <c r="B1763" t="s">
        <v>213</v>
      </c>
      <c r="W1763" t="s">
        <v>148</v>
      </c>
      <c r="AB1763" t="s">
        <v>147</v>
      </c>
      <c r="AC1763" t="s">
        <v>148</v>
      </c>
      <c r="AI1763" t="s">
        <v>148</v>
      </c>
      <c r="AO1763" t="s">
        <v>147</v>
      </c>
      <c r="AP1763" t="s">
        <v>147</v>
      </c>
      <c r="AQ1763" t="s">
        <v>147</v>
      </c>
      <c r="AR1763" t="s">
        <v>147</v>
      </c>
      <c r="AS1763" t="s">
        <v>147</v>
      </c>
      <c r="AT1763" t="s">
        <v>147</v>
      </c>
      <c r="AU1763" t="s">
        <v>147</v>
      </c>
      <c r="AV1763" t="s">
        <v>147</v>
      </c>
      <c r="AW1763" t="s">
        <v>147</v>
      </c>
      <c r="AX1763" t="s">
        <v>147</v>
      </c>
      <c r="AY1763" t="s">
        <v>147</v>
      </c>
      <c r="AZ1763" t="s">
        <v>147</v>
      </c>
      <c r="BB1763">
        <v>0</v>
      </c>
    </row>
    <row r="1764" spans="1:54" x14ac:dyDescent="0.25">
      <c r="A1764">
        <v>331371</v>
      </c>
      <c r="B1764" t="s">
        <v>213</v>
      </c>
      <c r="AB1764" t="s">
        <v>148</v>
      </c>
      <c r="AP1764" t="s">
        <v>148</v>
      </c>
      <c r="AQ1764" t="s">
        <v>148</v>
      </c>
      <c r="AV1764" t="s">
        <v>147</v>
      </c>
      <c r="AY1764" t="s">
        <v>147</v>
      </c>
      <c r="AZ1764" t="s">
        <v>147</v>
      </c>
      <c r="BB1764">
        <v>0</v>
      </c>
    </row>
    <row r="1765" spans="1:54" x14ac:dyDescent="0.25">
      <c r="A1765">
        <v>325069</v>
      </c>
      <c r="B1765" t="s">
        <v>213</v>
      </c>
      <c r="AB1765" t="s">
        <v>145</v>
      </c>
      <c r="AI1765" t="s">
        <v>148</v>
      </c>
      <c r="AK1765" t="s">
        <v>148</v>
      </c>
      <c r="AP1765" t="s">
        <v>145</v>
      </c>
      <c r="AQ1765" t="s">
        <v>145</v>
      </c>
      <c r="AR1765" t="s">
        <v>145</v>
      </c>
      <c r="AT1765" t="s">
        <v>148</v>
      </c>
      <c r="AU1765" t="s">
        <v>147</v>
      </c>
      <c r="AV1765" t="s">
        <v>145</v>
      </c>
      <c r="AW1765" t="s">
        <v>145</v>
      </c>
      <c r="AX1765" t="s">
        <v>147</v>
      </c>
      <c r="AY1765" t="s">
        <v>147</v>
      </c>
      <c r="AZ1765" t="s">
        <v>147</v>
      </c>
      <c r="BB1765">
        <v>0</v>
      </c>
    </row>
    <row r="1766" spans="1:54" x14ac:dyDescent="0.25">
      <c r="A1766">
        <v>334327</v>
      </c>
      <c r="B1766" t="s">
        <v>213</v>
      </c>
      <c r="P1766" t="s">
        <v>148</v>
      </c>
      <c r="AK1766" t="s">
        <v>148</v>
      </c>
      <c r="AO1766" t="s">
        <v>148</v>
      </c>
      <c r="AP1766" t="s">
        <v>147</v>
      </c>
      <c r="AQ1766" t="s">
        <v>145</v>
      </c>
      <c r="AT1766" t="s">
        <v>148</v>
      </c>
      <c r="AU1766" t="s">
        <v>145</v>
      </c>
      <c r="AV1766" t="s">
        <v>147</v>
      </c>
      <c r="AW1766" t="s">
        <v>147</v>
      </c>
      <c r="AX1766" t="s">
        <v>145</v>
      </c>
      <c r="AY1766" t="s">
        <v>145</v>
      </c>
      <c r="AZ1766" t="s">
        <v>147</v>
      </c>
      <c r="BB1766">
        <v>0</v>
      </c>
    </row>
    <row r="1767" spans="1:54" x14ac:dyDescent="0.25">
      <c r="A1767">
        <v>301327</v>
      </c>
      <c r="B1767" t="s">
        <v>213</v>
      </c>
      <c r="AA1767" t="s">
        <v>148</v>
      </c>
      <c r="AJ1767" t="s">
        <v>148</v>
      </c>
      <c r="AQ1767" t="s">
        <v>148</v>
      </c>
      <c r="AV1767" t="s">
        <v>147</v>
      </c>
      <c r="AW1767" t="s">
        <v>147</v>
      </c>
      <c r="AX1767" t="s">
        <v>147</v>
      </c>
      <c r="AY1767" t="s">
        <v>148</v>
      </c>
      <c r="AZ1767" t="s">
        <v>147</v>
      </c>
      <c r="BB1767">
        <v>0</v>
      </c>
    </row>
    <row r="1768" spans="1:54" x14ac:dyDescent="0.25">
      <c r="A1768">
        <v>317537</v>
      </c>
      <c r="B1768" t="s">
        <v>213</v>
      </c>
      <c r="W1768" t="s">
        <v>148</v>
      </c>
      <c r="AO1768" t="s">
        <v>148</v>
      </c>
      <c r="AP1768" t="s">
        <v>148</v>
      </c>
      <c r="AQ1768" t="s">
        <v>148</v>
      </c>
      <c r="AU1768" t="s">
        <v>147</v>
      </c>
      <c r="AV1768" t="s">
        <v>147</v>
      </c>
      <c r="AW1768" t="s">
        <v>147</v>
      </c>
      <c r="AY1768" t="s">
        <v>147</v>
      </c>
      <c r="AZ1768" t="s">
        <v>147</v>
      </c>
      <c r="BB1768">
        <v>0</v>
      </c>
    </row>
    <row r="1769" spans="1:54" x14ac:dyDescent="0.25">
      <c r="A1769">
        <v>317970</v>
      </c>
      <c r="B1769" t="s">
        <v>213</v>
      </c>
      <c r="AG1769" t="s">
        <v>148</v>
      </c>
      <c r="AP1769" t="s">
        <v>147</v>
      </c>
      <c r="AQ1769" t="s">
        <v>147</v>
      </c>
      <c r="AV1769" t="s">
        <v>147</v>
      </c>
      <c r="AX1769" t="s">
        <v>148</v>
      </c>
      <c r="AY1769" t="s">
        <v>148</v>
      </c>
      <c r="AZ1769" t="s">
        <v>147</v>
      </c>
      <c r="BB1769">
        <v>0</v>
      </c>
    </row>
    <row r="1770" spans="1:54" x14ac:dyDescent="0.25">
      <c r="A1770">
        <v>319426</v>
      </c>
      <c r="B1770" t="s">
        <v>213</v>
      </c>
      <c r="AU1770" t="s">
        <v>147</v>
      </c>
      <c r="AV1770" t="s">
        <v>147</v>
      </c>
      <c r="AW1770" t="s">
        <v>147</v>
      </c>
      <c r="AX1770" t="s">
        <v>147</v>
      </c>
      <c r="AY1770" t="s">
        <v>147</v>
      </c>
      <c r="AZ1770" t="s">
        <v>147</v>
      </c>
      <c r="BB1770">
        <v>0</v>
      </c>
    </row>
    <row r="1771" spans="1:54" x14ac:dyDescent="0.25">
      <c r="A1771">
        <v>320403</v>
      </c>
      <c r="B1771" t="s">
        <v>213</v>
      </c>
      <c r="AO1771" t="s">
        <v>148</v>
      </c>
      <c r="AP1771" t="s">
        <v>148</v>
      </c>
      <c r="AQ1771" t="s">
        <v>148</v>
      </c>
      <c r="AR1771" t="s">
        <v>148</v>
      </c>
      <c r="AS1771" t="s">
        <v>148</v>
      </c>
      <c r="AT1771" t="s">
        <v>148</v>
      </c>
      <c r="AU1771" t="s">
        <v>147</v>
      </c>
      <c r="AV1771" t="s">
        <v>147</v>
      </c>
      <c r="AW1771" t="s">
        <v>147</v>
      </c>
      <c r="AX1771" t="s">
        <v>147</v>
      </c>
      <c r="AY1771" t="s">
        <v>147</v>
      </c>
      <c r="AZ1771" t="s">
        <v>147</v>
      </c>
      <c r="BB1771">
        <v>0</v>
      </c>
    </row>
    <row r="1772" spans="1:54" x14ac:dyDescent="0.25">
      <c r="A1772">
        <v>321596</v>
      </c>
      <c r="B1772" t="s">
        <v>213</v>
      </c>
      <c r="I1772" t="s">
        <v>148</v>
      </c>
      <c r="V1772" t="s">
        <v>148</v>
      </c>
      <c r="AG1772" t="s">
        <v>148</v>
      </c>
      <c r="AM1772" t="s">
        <v>145</v>
      </c>
      <c r="AP1772" t="s">
        <v>145</v>
      </c>
      <c r="AQ1772" t="s">
        <v>145</v>
      </c>
      <c r="AR1772" t="s">
        <v>145</v>
      </c>
      <c r="AT1772" t="s">
        <v>147</v>
      </c>
      <c r="AU1772" t="s">
        <v>147</v>
      </c>
      <c r="AV1772" t="s">
        <v>145</v>
      </c>
      <c r="AW1772" t="s">
        <v>145</v>
      </c>
      <c r="AX1772" t="s">
        <v>147</v>
      </c>
      <c r="AY1772" t="s">
        <v>145</v>
      </c>
      <c r="AZ1772" t="s">
        <v>147</v>
      </c>
      <c r="BB1772">
        <v>0</v>
      </c>
    </row>
    <row r="1773" spans="1:54" x14ac:dyDescent="0.25">
      <c r="A1773">
        <v>323997</v>
      </c>
      <c r="B1773" t="s">
        <v>213</v>
      </c>
      <c r="AC1773" t="s">
        <v>148</v>
      </c>
      <c r="AO1773" t="s">
        <v>147</v>
      </c>
      <c r="AQ1773" t="s">
        <v>147</v>
      </c>
      <c r="AU1773" t="s">
        <v>147</v>
      </c>
      <c r="AY1773" t="s">
        <v>147</v>
      </c>
      <c r="AZ1773" t="s">
        <v>147</v>
      </c>
      <c r="BB1773">
        <v>0</v>
      </c>
    </row>
    <row r="1774" spans="1:54" x14ac:dyDescent="0.25">
      <c r="A1774">
        <v>325518</v>
      </c>
      <c r="B1774" t="s">
        <v>213</v>
      </c>
      <c r="N1774" t="s">
        <v>148</v>
      </c>
      <c r="W1774" t="s">
        <v>148</v>
      </c>
      <c r="AM1774" t="s">
        <v>148</v>
      </c>
      <c r="AP1774" t="s">
        <v>145</v>
      </c>
      <c r="AQ1774" t="s">
        <v>148</v>
      </c>
      <c r="AS1774" t="s">
        <v>145</v>
      </c>
      <c r="AT1774" t="s">
        <v>148</v>
      </c>
      <c r="AU1774" t="s">
        <v>145</v>
      </c>
      <c r="AV1774" t="s">
        <v>145</v>
      </c>
      <c r="AW1774" t="s">
        <v>145</v>
      </c>
      <c r="AX1774" t="s">
        <v>145</v>
      </c>
      <c r="AY1774" t="s">
        <v>145</v>
      </c>
      <c r="AZ1774" t="s">
        <v>147</v>
      </c>
      <c r="BB1774">
        <v>0</v>
      </c>
    </row>
    <row r="1775" spans="1:54" x14ac:dyDescent="0.25">
      <c r="A1775">
        <v>326197</v>
      </c>
      <c r="B1775" t="s">
        <v>213</v>
      </c>
      <c r="W1775" t="s">
        <v>148</v>
      </c>
      <c r="AG1775" t="s">
        <v>148</v>
      </c>
      <c r="AI1775" t="s">
        <v>148</v>
      </c>
      <c r="AK1775" t="s">
        <v>148</v>
      </c>
      <c r="AO1775" t="s">
        <v>148</v>
      </c>
      <c r="AP1775" t="s">
        <v>145</v>
      </c>
      <c r="AQ1775" t="s">
        <v>145</v>
      </c>
      <c r="AT1775" t="s">
        <v>148</v>
      </c>
      <c r="AU1775" t="s">
        <v>147</v>
      </c>
      <c r="AW1775" t="s">
        <v>145</v>
      </c>
      <c r="AX1775" t="s">
        <v>148</v>
      </c>
      <c r="AY1775" t="s">
        <v>148</v>
      </c>
      <c r="AZ1775" t="s">
        <v>147</v>
      </c>
      <c r="BB1775">
        <v>0</v>
      </c>
    </row>
    <row r="1776" spans="1:54" x14ac:dyDescent="0.25">
      <c r="A1776">
        <v>326938</v>
      </c>
      <c r="B1776" t="s">
        <v>213</v>
      </c>
      <c r="AO1776" t="s">
        <v>148</v>
      </c>
      <c r="AQ1776" t="s">
        <v>148</v>
      </c>
      <c r="AR1776" t="s">
        <v>148</v>
      </c>
      <c r="AT1776" t="s">
        <v>148</v>
      </c>
      <c r="AU1776" t="s">
        <v>147</v>
      </c>
      <c r="AV1776" t="s">
        <v>145</v>
      </c>
      <c r="AW1776" t="s">
        <v>145</v>
      </c>
      <c r="AX1776" t="s">
        <v>147</v>
      </c>
      <c r="AY1776" t="s">
        <v>147</v>
      </c>
      <c r="AZ1776" t="s">
        <v>147</v>
      </c>
      <c r="BB1776">
        <v>0</v>
      </c>
    </row>
    <row r="1777" spans="1:54" x14ac:dyDescent="0.25">
      <c r="A1777">
        <v>327055</v>
      </c>
      <c r="B1777" t="s">
        <v>213</v>
      </c>
      <c r="AG1777" t="s">
        <v>148</v>
      </c>
      <c r="AL1777" t="s">
        <v>148</v>
      </c>
      <c r="AM1777" t="s">
        <v>148</v>
      </c>
      <c r="AP1777" t="s">
        <v>148</v>
      </c>
      <c r="AQ1777" t="s">
        <v>147</v>
      </c>
      <c r="AW1777" t="s">
        <v>147</v>
      </c>
      <c r="AY1777" t="s">
        <v>145</v>
      </c>
      <c r="AZ1777" t="s">
        <v>147</v>
      </c>
      <c r="BB1777">
        <v>0</v>
      </c>
    </row>
    <row r="1778" spans="1:54" x14ac:dyDescent="0.25">
      <c r="A1778">
        <v>328005</v>
      </c>
      <c r="B1778" t="s">
        <v>213</v>
      </c>
      <c r="AH1778" t="s">
        <v>148</v>
      </c>
      <c r="AO1778" t="s">
        <v>147</v>
      </c>
      <c r="AP1778" t="s">
        <v>147</v>
      </c>
      <c r="AQ1778" t="s">
        <v>147</v>
      </c>
      <c r="AR1778" t="s">
        <v>147</v>
      </c>
      <c r="AS1778" t="s">
        <v>147</v>
      </c>
      <c r="AT1778" t="s">
        <v>147</v>
      </c>
      <c r="AU1778" t="s">
        <v>147</v>
      </c>
      <c r="AV1778" t="s">
        <v>145</v>
      </c>
      <c r="AW1778" t="s">
        <v>145</v>
      </c>
      <c r="AY1778" t="s">
        <v>145</v>
      </c>
      <c r="AZ1778" t="s">
        <v>147</v>
      </c>
      <c r="BB1778">
        <v>0</v>
      </c>
    </row>
    <row r="1779" spans="1:54" x14ac:dyDescent="0.25">
      <c r="A1779">
        <v>328085</v>
      </c>
      <c r="B1779" t="s">
        <v>213</v>
      </c>
      <c r="AH1779" t="s">
        <v>147</v>
      </c>
      <c r="AK1779" t="s">
        <v>148</v>
      </c>
      <c r="AP1779" t="s">
        <v>145</v>
      </c>
      <c r="AQ1779" t="s">
        <v>145</v>
      </c>
      <c r="AR1779" t="s">
        <v>145</v>
      </c>
      <c r="AU1779" t="s">
        <v>145</v>
      </c>
      <c r="AV1779" t="s">
        <v>145</v>
      </c>
      <c r="AX1779" t="s">
        <v>145</v>
      </c>
      <c r="AZ1779" t="s">
        <v>147</v>
      </c>
      <c r="BB1779">
        <v>0</v>
      </c>
    </row>
    <row r="1780" spans="1:54" x14ac:dyDescent="0.25">
      <c r="A1780">
        <v>328226</v>
      </c>
      <c r="B1780" t="s">
        <v>213</v>
      </c>
      <c r="AP1780" t="s">
        <v>145</v>
      </c>
      <c r="AQ1780" t="s">
        <v>145</v>
      </c>
      <c r="AU1780" t="s">
        <v>147</v>
      </c>
      <c r="AV1780" t="s">
        <v>145</v>
      </c>
      <c r="AW1780" t="s">
        <v>145</v>
      </c>
      <c r="AY1780" t="s">
        <v>145</v>
      </c>
      <c r="AZ1780" t="s">
        <v>147</v>
      </c>
      <c r="BB1780">
        <v>0</v>
      </c>
    </row>
    <row r="1781" spans="1:54" x14ac:dyDescent="0.25">
      <c r="A1781">
        <v>328293</v>
      </c>
      <c r="B1781" t="s">
        <v>213</v>
      </c>
      <c r="AJ1781" t="s">
        <v>148</v>
      </c>
      <c r="AU1781" t="s">
        <v>147</v>
      </c>
      <c r="AV1781" t="s">
        <v>147</v>
      </c>
      <c r="AY1781" t="s">
        <v>147</v>
      </c>
      <c r="AZ1781" t="s">
        <v>147</v>
      </c>
      <c r="BB1781">
        <v>0</v>
      </c>
    </row>
    <row r="1782" spans="1:54" x14ac:dyDescent="0.25">
      <c r="A1782">
        <v>328317</v>
      </c>
      <c r="B1782" t="s">
        <v>213</v>
      </c>
      <c r="Z1782" t="s">
        <v>148</v>
      </c>
      <c r="AG1782" t="s">
        <v>148</v>
      </c>
      <c r="AM1782" t="s">
        <v>148</v>
      </c>
      <c r="AP1782" t="s">
        <v>147</v>
      </c>
      <c r="AQ1782" t="s">
        <v>145</v>
      </c>
      <c r="AR1782" t="s">
        <v>148</v>
      </c>
      <c r="AT1782" t="s">
        <v>148</v>
      </c>
      <c r="AU1782" t="s">
        <v>147</v>
      </c>
      <c r="AV1782" t="s">
        <v>145</v>
      </c>
      <c r="AW1782" t="s">
        <v>145</v>
      </c>
      <c r="AX1782" t="s">
        <v>147</v>
      </c>
      <c r="AY1782" t="s">
        <v>147</v>
      </c>
      <c r="AZ1782" t="s">
        <v>147</v>
      </c>
      <c r="BB1782">
        <v>0</v>
      </c>
    </row>
    <row r="1783" spans="1:54" x14ac:dyDescent="0.25">
      <c r="A1783">
        <v>328385</v>
      </c>
      <c r="B1783" t="s">
        <v>213</v>
      </c>
      <c r="AG1783" t="s">
        <v>148</v>
      </c>
      <c r="AH1783" t="s">
        <v>148</v>
      </c>
      <c r="AO1783" t="s">
        <v>148</v>
      </c>
      <c r="AP1783" t="s">
        <v>148</v>
      </c>
      <c r="AQ1783" t="s">
        <v>148</v>
      </c>
      <c r="AR1783" t="s">
        <v>148</v>
      </c>
      <c r="AU1783" t="s">
        <v>147</v>
      </c>
      <c r="AV1783" t="s">
        <v>147</v>
      </c>
      <c r="AW1783" t="s">
        <v>147</v>
      </c>
      <c r="AZ1783" t="s">
        <v>147</v>
      </c>
      <c r="BB1783">
        <v>0</v>
      </c>
    </row>
    <row r="1784" spans="1:54" x14ac:dyDescent="0.25">
      <c r="A1784">
        <v>328828</v>
      </c>
      <c r="B1784" t="s">
        <v>213</v>
      </c>
      <c r="W1784" t="s">
        <v>148</v>
      </c>
      <c r="Z1784" t="s">
        <v>148</v>
      </c>
      <c r="AO1784" t="s">
        <v>148</v>
      </c>
      <c r="AP1784" t="s">
        <v>147</v>
      </c>
      <c r="AQ1784" t="s">
        <v>148</v>
      </c>
      <c r="AR1784" t="s">
        <v>148</v>
      </c>
      <c r="AT1784" t="s">
        <v>148</v>
      </c>
      <c r="AV1784" t="s">
        <v>147</v>
      </c>
      <c r="AW1784" t="s">
        <v>145</v>
      </c>
      <c r="AX1784" t="s">
        <v>148</v>
      </c>
      <c r="AZ1784" t="s">
        <v>147</v>
      </c>
      <c r="BB1784">
        <v>0</v>
      </c>
    </row>
    <row r="1785" spans="1:54" x14ac:dyDescent="0.25">
      <c r="A1785">
        <v>329088</v>
      </c>
      <c r="B1785" t="s">
        <v>213</v>
      </c>
      <c r="AP1785" t="s">
        <v>148</v>
      </c>
      <c r="AQ1785" t="s">
        <v>148</v>
      </c>
      <c r="AR1785" t="s">
        <v>148</v>
      </c>
      <c r="AU1785" t="s">
        <v>147</v>
      </c>
      <c r="AV1785" t="s">
        <v>147</v>
      </c>
      <c r="AW1785" t="s">
        <v>147</v>
      </c>
      <c r="AZ1785" t="s">
        <v>147</v>
      </c>
      <c r="BB1785">
        <v>0</v>
      </c>
    </row>
    <row r="1786" spans="1:54" x14ac:dyDescent="0.25">
      <c r="A1786">
        <v>329357</v>
      </c>
      <c r="B1786" t="s">
        <v>213</v>
      </c>
      <c r="V1786" t="s">
        <v>145</v>
      </c>
      <c r="AG1786" t="s">
        <v>147</v>
      </c>
      <c r="AO1786" t="s">
        <v>147</v>
      </c>
      <c r="AP1786" t="s">
        <v>147</v>
      </c>
      <c r="AQ1786" t="s">
        <v>145</v>
      </c>
      <c r="AT1786" t="s">
        <v>147</v>
      </c>
      <c r="AU1786" t="s">
        <v>145</v>
      </c>
      <c r="AV1786" t="s">
        <v>145</v>
      </c>
      <c r="AW1786" t="s">
        <v>145</v>
      </c>
      <c r="AY1786" t="s">
        <v>145</v>
      </c>
      <c r="AZ1786" t="s">
        <v>147</v>
      </c>
      <c r="BB1786">
        <v>0</v>
      </c>
    </row>
    <row r="1787" spans="1:54" x14ac:dyDescent="0.25">
      <c r="A1787">
        <v>329392</v>
      </c>
      <c r="B1787" t="s">
        <v>213</v>
      </c>
      <c r="AP1787" t="s">
        <v>145</v>
      </c>
      <c r="AQ1787" t="s">
        <v>145</v>
      </c>
      <c r="AW1787" t="s">
        <v>147</v>
      </c>
      <c r="AX1787" t="s">
        <v>147</v>
      </c>
      <c r="AY1787" t="s">
        <v>147</v>
      </c>
      <c r="AZ1787" t="s">
        <v>147</v>
      </c>
      <c r="BB1787">
        <v>0</v>
      </c>
    </row>
    <row r="1788" spans="1:54" x14ac:dyDescent="0.25">
      <c r="A1788">
        <v>329636</v>
      </c>
      <c r="B1788" t="s">
        <v>213</v>
      </c>
      <c r="AG1788" t="s">
        <v>148</v>
      </c>
      <c r="AL1788" t="s">
        <v>148</v>
      </c>
      <c r="AO1788" t="s">
        <v>148</v>
      </c>
      <c r="AP1788" t="s">
        <v>145</v>
      </c>
      <c r="AQ1788" t="s">
        <v>145</v>
      </c>
      <c r="AR1788" t="s">
        <v>147</v>
      </c>
      <c r="AT1788" t="s">
        <v>147</v>
      </c>
      <c r="AU1788" t="s">
        <v>145</v>
      </c>
      <c r="AV1788" t="s">
        <v>145</v>
      </c>
      <c r="AW1788" t="s">
        <v>145</v>
      </c>
      <c r="AX1788" t="s">
        <v>145</v>
      </c>
      <c r="AY1788" t="s">
        <v>145</v>
      </c>
      <c r="AZ1788" t="s">
        <v>147</v>
      </c>
      <c r="BB1788">
        <v>0</v>
      </c>
    </row>
    <row r="1789" spans="1:54" x14ac:dyDescent="0.25">
      <c r="A1789">
        <v>329700</v>
      </c>
      <c r="B1789" t="s">
        <v>213</v>
      </c>
      <c r="AG1789" t="s">
        <v>148</v>
      </c>
      <c r="AH1789" t="s">
        <v>148</v>
      </c>
      <c r="AI1789" t="s">
        <v>148</v>
      </c>
      <c r="AO1789" t="s">
        <v>148</v>
      </c>
      <c r="AP1789" t="s">
        <v>147</v>
      </c>
      <c r="AQ1789" t="s">
        <v>148</v>
      </c>
      <c r="AR1789" t="s">
        <v>148</v>
      </c>
      <c r="AT1789" t="s">
        <v>148</v>
      </c>
      <c r="AU1789" t="s">
        <v>147</v>
      </c>
      <c r="AV1789" t="s">
        <v>147</v>
      </c>
      <c r="AW1789" t="s">
        <v>147</v>
      </c>
      <c r="AX1789" t="s">
        <v>147</v>
      </c>
      <c r="AY1789" t="s">
        <v>147</v>
      </c>
      <c r="AZ1789" t="s">
        <v>147</v>
      </c>
      <c r="BB1789">
        <v>0</v>
      </c>
    </row>
    <row r="1790" spans="1:54" x14ac:dyDescent="0.25">
      <c r="A1790">
        <v>329716</v>
      </c>
      <c r="B1790" t="s">
        <v>213</v>
      </c>
      <c r="I1790" t="s">
        <v>148</v>
      </c>
      <c r="AA1790" t="s">
        <v>148</v>
      </c>
      <c r="AJ1790" t="s">
        <v>148</v>
      </c>
      <c r="AM1790" t="s">
        <v>148</v>
      </c>
      <c r="AO1790" t="s">
        <v>148</v>
      </c>
      <c r="AP1790" t="s">
        <v>148</v>
      </c>
      <c r="AQ1790" t="s">
        <v>148</v>
      </c>
      <c r="AT1790" t="s">
        <v>148</v>
      </c>
      <c r="AU1790" t="s">
        <v>145</v>
      </c>
      <c r="AV1790" t="s">
        <v>145</v>
      </c>
      <c r="AW1790" t="s">
        <v>145</v>
      </c>
      <c r="AX1790" t="s">
        <v>145</v>
      </c>
      <c r="AY1790" t="s">
        <v>145</v>
      </c>
      <c r="AZ1790" t="s">
        <v>147</v>
      </c>
      <c r="BB1790">
        <v>0</v>
      </c>
    </row>
    <row r="1791" spans="1:54" x14ac:dyDescent="0.25">
      <c r="A1791">
        <v>329930</v>
      </c>
      <c r="B1791" t="s">
        <v>213</v>
      </c>
      <c r="AO1791" t="s">
        <v>148</v>
      </c>
      <c r="AP1791" t="s">
        <v>148</v>
      </c>
      <c r="AQ1791" t="s">
        <v>148</v>
      </c>
      <c r="AU1791" t="s">
        <v>147</v>
      </c>
      <c r="AX1791" t="s">
        <v>147</v>
      </c>
      <c r="AY1791" t="s">
        <v>147</v>
      </c>
      <c r="AZ1791" t="s">
        <v>147</v>
      </c>
      <c r="BB1791">
        <v>0</v>
      </c>
    </row>
    <row r="1792" spans="1:54" x14ac:dyDescent="0.25">
      <c r="A1792">
        <v>330168</v>
      </c>
      <c r="B1792" t="s">
        <v>213</v>
      </c>
      <c r="AP1792" t="s">
        <v>145</v>
      </c>
      <c r="AQ1792" t="s">
        <v>145</v>
      </c>
      <c r="AT1792" t="s">
        <v>148</v>
      </c>
      <c r="AU1792" t="s">
        <v>147</v>
      </c>
      <c r="AW1792" t="s">
        <v>145</v>
      </c>
      <c r="AZ1792" t="s">
        <v>147</v>
      </c>
      <c r="BB1792">
        <v>0</v>
      </c>
    </row>
    <row r="1793" spans="1:54" x14ac:dyDescent="0.25">
      <c r="A1793">
        <v>330610</v>
      </c>
      <c r="B1793" t="s">
        <v>213</v>
      </c>
      <c r="AV1793" t="s">
        <v>147</v>
      </c>
      <c r="AW1793" t="s">
        <v>147</v>
      </c>
      <c r="AY1793" t="s">
        <v>147</v>
      </c>
      <c r="AZ1793" t="s">
        <v>147</v>
      </c>
      <c r="BB1793">
        <v>0</v>
      </c>
    </row>
    <row r="1794" spans="1:54" x14ac:dyDescent="0.25">
      <c r="A1794">
        <v>330783</v>
      </c>
      <c r="B1794" t="s">
        <v>213</v>
      </c>
      <c r="AM1794" t="s">
        <v>148</v>
      </c>
      <c r="AQ1794" t="s">
        <v>148</v>
      </c>
      <c r="AT1794" t="s">
        <v>148</v>
      </c>
      <c r="AU1794" t="s">
        <v>147</v>
      </c>
      <c r="AW1794" t="s">
        <v>147</v>
      </c>
      <c r="AY1794" t="s">
        <v>147</v>
      </c>
      <c r="AZ1794" t="s">
        <v>147</v>
      </c>
      <c r="BB1794">
        <v>0</v>
      </c>
    </row>
    <row r="1795" spans="1:54" x14ac:dyDescent="0.25">
      <c r="A1795">
        <v>331136</v>
      </c>
      <c r="B1795" t="s">
        <v>213</v>
      </c>
      <c r="AC1795" t="s">
        <v>148</v>
      </c>
      <c r="AL1795" t="s">
        <v>145</v>
      </c>
      <c r="AO1795" t="s">
        <v>148</v>
      </c>
      <c r="AP1795" t="s">
        <v>145</v>
      </c>
      <c r="AQ1795" t="s">
        <v>147</v>
      </c>
      <c r="AT1795" t="s">
        <v>148</v>
      </c>
      <c r="AU1795" t="s">
        <v>145</v>
      </c>
      <c r="AV1795" t="s">
        <v>145</v>
      </c>
      <c r="AW1795" t="s">
        <v>145</v>
      </c>
      <c r="AY1795" t="s">
        <v>148</v>
      </c>
      <c r="AZ1795" t="s">
        <v>147</v>
      </c>
      <c r="BB1795">
        <v>0</v>
      </c>
    </row>
    <row r="1796" spans="1:54" x14ac:dyDescent="0.25">
      <c r="A1796">
        <v>331893</v>
      </c>
      <c r="B1796" t="s">
        <v>213</v>
      </c>
      <c r="AJ1796" t="s">
        <v>148</v>
      </c>
      <c r="AP1796" t="s">
        <v>148</v>
      </c>
      <c r="AQ1796" t="s">
        <v>148</v>
      </c>
      <c r="AV1796" t="s">
        <v>147</v>
      </c>
      <c r="AW1796" t="s">
        <v>147</v>
      </c>
      <c r="AY1796" t="s">
        <v>147</v>
      </c>
      <c r="AZ1796" t="s">
        <v>147</v>
      </c>
      <c r="BB1796">
        <v>0</v>
      </c>
    </row>
    <row r="1797" spans="1:54" x14ac:dyDescent="0.25">
      <c r="A1797">
        <v>331974</v>
      </c>
      <c r="B1797" t="s">
        <v>213</v>
      </c>
      <c r="AC1797" t="s">
        <v>148</v>
      </c>
      <c r="AG1797" t="s">
        <v>148</v>
      </c>
      <c r="AK1797" t="s">
        <v>148</v>
      </c>
      <c r="AO1797" t="s">
        <v>147</v>
      </c>
      <c r="AP1797" t="s">
        <v>145</v>
      </c>
      <c r="AQ1797" t="s">
        <v>145</v>
      </c>
      <c r="AU1797" t="s">
        <v>145</v>
      </c>
      <c r="AV1797" t="s">
        <v>145</v>
      </c>
      <c r="AW1797" t="s">
        <v>147</v>
      </c>
      <c r="AX1797" t="s">
        <v>145</v>
      </c>
      <c r="AY1797" t="s">
        <v>147</v>
      </c>
      <c r="AZ1797" t="s">
        <v>147</v>
      </c>
      <c r="BB1797">
        <v>0</v>
      </c>
    </row>
    <row r="1798" spans="1:54" x14ac:dyDescent="0.25">
      <c r="A1798">
        <v>332408</v>
      </c>
      <c r="B1798" t="s">
        <v>213</v>
      </c>
      <c r="AD1798" t="s">
        <v>148</v>
      </c>
      <c r="AI1798" t="s">
        <v>148</v>
      </c>
      <c r="AJ1798" t="s">
        <v>148</v>
      </c>
      <c r="AK1798" t="s">
        <v>148</v>
      </c>
      <c r="AP1798" t="s">
        <v>148</v>
      </c>
      <c r="AQ1798" t="s">
        <v>148</v>
      </c>
      <c r="AS1798" t="s">
        <v>148</v>
      </c>
      <c r="AT1798" t="s">
        <v>148</v>
      </c>
      <c r="AU1798" t="s">
        <v>148</v>
      </c>
      <c r="AV1798" t="s">
        <v>147</v>
      </c>
      <c r="AW1798" t="s">
        <v>147</v>
      </c>
      <c r="AX1798" t="s">
        <v>147</v>
      </c>
      <c r="AY1798" t="s">
        <v>147</v>
      </c>
      <c r="AZ1798" t="s">
        <v>147</v>
      </c>
      <c r="BB1798">
        <v>0</v>
      </c>
    </row>
    <row r="1799" spans="1:54" x14ac:dyDescent="0.25">
      <c r="A1799">
        <v>332456</v>
      </c>
      <c r="B1799" t="s">
        <v>213</v>
      </c>
      <c r="AF1799" t="s">
        <v>148</v>
      </c>
      <c r="AP1799" t="s">
        <v>148</v>
      </c>
      <c r="AQ1799" t="s">
        <v>148</v>
      </c>
      <c r="AT1799" t="s">
        <v>148</v>
      </c>
      <c r="AU1799" t="s">
        <v>147</v>
      </c>
      <c r="AW1799" t="s">
        <v>147</v>
      </c>
      <c r="AX1799" t="s">
        <v>147</v>
      </c>
      <c r="AY1799" t="s">
        <v>147</v>
      </c>
      <c r="AZ1799" t="s">
        <v>147</v>
      </c>
      <c r="BB1799">
        <v>0</v>
      </c>
    </row>
    <row r="1800" spans="1:54" x14ac:dyDescent="0.25">
      <c r="A1800">
        <v>332499</v>
      </c>
      <c r="B1800" t="s">
        <v>213</v>
      </c>
      <c r="AJ1800" t="s">
        <v>148</v>
      </c>
      <c r="AO1800" t="s">
        <v>145</v>
      </c>
      <c r="AP1800" t="s">
        <v>145</v>
      </c>
      <c r="AQ1800" t="s">
        <v>147</v>
      </c>
      <c r="AS1800" t="s">
        <v>145</v>
      </c>
      <c r="AU1800" t="s">
        <v>145</v>
      </c>
      <c r="AV1800" t="s">
        <v>145</v>
      </c>
      <c r="AW1800" t="s">
        <v>145</v>
      </c>
      <c r="AX1800" t="s">
        <v>145</v>
      </c>
      <c r="AY1800" t="s">
        <v>145</v>
      </c>
      <c r="AZ1800" t="s">
        <v>147</v>
      </c>
      <c r="BB1800">
        <v>0</v>
      </c>
    </row>
    <row r="1801" spans="1:54" x14ac:dyDescent="0.25">
      <c r="A1801">
        <v>333281</v>
      </c>
      <c r="B1801" t="s">
        <v>213</v>
      </c>
      <c r="AP1801" t="s">
        <v>148</v>
      </c>
      <c r="AQ1801" t="s">
        <v>148</v>
      </c>
      <c r="AT1801" t="s">
        <v>148</v>
      </c>
      <c r="AU1801" t="s">
        <v>147</v>
      </c>
      <c r="AX1801" t="s">
        <v>147</v>
      </c>
      <c r="AY1801" t="s">
        <v>147</v>
      </c>
      <c r="AZ1801" t="s">
        <v>147</v>
      </c>
      <c r="BB1801">
        <v>0</v>
      </c>
    </row>
    <row r="1802" spans="1:54" x14ac:dyDescent="0.25">
      <c r="A1802">
        <v>333367</v>
      </c>
      <c r="B1802" t="s">
        <v>213</v>
      </c>
      <c r="AJ1802" t="s">
        <v>148</v>
      </c>
      <c r="AP1802" t="s">
        <v>148</v>
      </c>
      <c r="AU1802" t="s">
        <v>147</v>
      </c>
      <c r="AV1802" t="s">
        <v>147</v>
      </c>
      <c r="AW1802" t="s">
        <v>147</v>
      </c>
      <c r="AX1802" t="s">
        <v>147</v>
      </c>
      <c r="AZ1802" t="s">
        <v>147</v>
      </c>
      <c r="BB1802">
        <v>0</v>
      </c>
    </row>
    <row r="1803" spans="1:54" x14ac:dyDescent="0.25">
      <c r="A1803">
        <v>333663</v>
      </c>
      <c r="B1803" t="s">
        <v>213</v>
      </c>
      <c r="H1803" t="s">
        <v>148</v>
      </c>
      <c r="AM1803" t="s">
        <v>148</v>
      </c>
      <c r="AQ1803" t="s">
        <v>148</v>
      </c>
      <c r="AU1803" t="s">
        <v>147</v>
      </c>
      <c r="AW1803" t="s">
        <v>145</v>
      </c>
      <c r="AX1803" t="s">
        <v>145</v>
      </c>
      <c r="AY1803" t="s">
        <v>145</v>
      </c>
      <c r="AZ1803" t="s">
        <v>147</v>
      </c>
      <c r="BB1803">
        <v>0</v>
      </c>
    </row>
    <row r="1804" spans="1:54" x14ac:dyDescent="0.25">
      <c r="A1804">
        <v>333781</v>
      </c>
      <c r="B1804" t="s">
        <v>213</v>
      </c>
      <c r="AU1804" t="s">
        <v>147</v>
      </c>
      <c r="AV1804" t="s">
        <v>147</v>
      </c>
      <c r="AW1804" t="s">
        <v>147</v>
      </c>
      <c r="AX1804" t="s">
        <v>147</v>
      </c>
      <c r="AZ1804" t="s">
        <v>147</v>
      </c>
      <c r="BB1804">
        <v>0</v>
      </c>
    </row>
    <row r="1805" spans="1:54" x14ac:dyDescent="0.25">
      <c r="A1805">
        <v>334905</v>
      </c>
      <c r="B1805" t="s">
        <v>213</v>
      </c>
      <c r="AF1805" t="s">
        <v>148</v>
      </c>
      <c r="AG1805" t="s">
        <v>148</v>
      </c>
      <c r="AJ1805" t="s">
        <v>148</v>
      </c>
      <c r="AP1805" t="s">
        <v>145</v>
      </c>
      <c r="AQ1805" t="s">
        <v>145</v>
      </c>
      <c r="AW1805" t="s">
        <v>145</v>
      </c>
      <c r="AZ1805" t="s">
        <v>147</v>
      </c>
      <c r="BB1805">
        <v>0</v>
      </c>
    </row>
    <row r="1806" spans="1:54" x14ac:dyDescent="0.25">
      <c r="A1806">
        <v>335248</v>
      </c>
      <c r="B1806" t="s">
        <v>213</v>
      </c>
      <c r="AJ1806" t="s">
        <v>148</v>
      </c>
      <c r="AL1806" t="s">
        <v>148</v>
      </c>
      <c r="AP1806" t="s">
        <v>145</v>
      </c>
      <c r="AQ1806" t="s">
        <v>145</v>
      </c>
      <c r="AU1806" t="s">
        <v>147</v>
      </c>
      <c r="AV1806" t="s">
        <v>145</v>
      </c>
      <c r="AW1806" t="s">
        <v>145</v>
      </c>
      <c r="AY1806" t="s">
        <v>147</v>
      </c>
      <c r="AZ1806" t="s">
        <v>147</v>
      </c>
      <c r="BB1806">
        <v>0</v>
      </c>
    </row>
    <row r="1807" spans="1:54" x14ac:dyDescent="0.25">
      <c r="A1807">
        <v>335401</v>
      </c>
      <c r="B1807" t="s">
        <v>213</v>
      </c>
      <c r="AO1807" t="s">
        <v>148</v>
      </c>
      <c r="AP1807" t="s">
        <v>148</v>
      </c>
      <c r="AQ1807" t="s">
        <v>148</v>
      </c>
      <c r="AR1807" t="s">
        <v>148</v>
      </c>
      <c r="AV1807" t="s">
        <v>147</v>
      </c>
      <c r="AW1807" t="s">
        <v>147</v>
      </c>
      <c r="AX1807" t="s">
        <v>147</v>
      </c>
      <c r="AY1807" t="s">
        <v>147</v>
      </c>
      <c r="AZ1807" t="s">
        <v>147</v>
      </c>
      <c r="BB1807">
        <v>0</v>
      </c>
    </row>
    <row r="1808" spans="1:54" x14ac:dyDescent="0.25">
      <c r="A1808">
        <v>335652</v>
      </c>
      <c r="B1808" t="s">
        <v>213</v>
      </c>
      <c r="AQ1808" t="s">
        <v>148</v>
      </c>
      <c r="AR1808" t="s">
        <v>148</v>
      </c>
      <c r="AU1808" t="s">
        <v>147</v>
      </c>
      <c r="AW1808" t="s">
        <v>147</v>
      </c>
      <c r="AY1808" t="s">
        <v>147</v>
      </c>
      <c r="AZ1808" t="s">
        <v>147</v>
      </c>
      <c r="BB1808">
        <v>0</v>
      </c>
    </row>
    <row r="1809" spans="1:54" x14ac:dyDescent="0.25">
      <c r="A1809">
        <v>335747</v>
      </c>
      <c r="B1809" t="s">
        <v>213</v>
      </c>
      <c r="AG1809" t="s">
        <v>147</v>
      </c>
      <c r="AQ1809" t="s">
        <v>145</v>
      </c>
      <c r="AZ1809" t="s">
        <v>147</v>
      </c>
      <c r="BB1809">
        <v>0</v>
      </c>
    </row>
    <row r="1810" spans="1:54" x14ac:dyDescent="0.25">
      <c r="A1810">
        <v>336235</v>
      </c>
      <c r="B1810" t="s">
        <v>213</v>
      </c>
      <c r="W1810" t="s">
        <v>148</v>
      </c>
      <c r="AO1810" t="s">
        <v>148</v>
      </c>
      <c r="AQ1810" t="s">
        <v>148</v>
      </c>
      <c r="AW1810" t="s">
        <v>147</v>
      </c>
      <c r="AY1810" t="s">
        <v>147</v>
      </c>
      <c r="AZ1810" t="s">
        <v>147</v>
      </c>
      <c r="BB1810">
        <v>0</v>
      </c>
    </row>
    <row r="1811" spans="1:54" x14ac:dyDescent="0.25">
      <c r="A1811">
        <v>336987</v>
      </c>
      <c r="B1811" t="s">
        <v>213</v>
      </c>
      <c r="AI1811" t="s">
        <v>148</v>
      </c>
      <c r="AO1811" t="s">
        <v>148</v>
      </c>
      <c r="AP1811" t="s">
        <v>148</v>
      </c>
      <c r="AQ1811" t="s">
        <v>148</v>
      </c>
      <c r="AS1811" t="s">
        <v>148</v>
      </c>
      <c r="AT1811" t="s">
        <v>148</v>
      </c>
      <c r="AU1811" t="s">
        <v>147</v>
      </c>
      <c r="AV1811" t="s">
        <v>147</v>
      </c>
      <c r="AW1811" t="s">
        <v>147</v>
      </c>
      <c r="AY1811" t="s">
        <v>147</v>
      </c>
      <c r="AZ1811" t="s">
        <v>147</v>
      </c>
      <c r="BB1811">
        <v>0</v>
      </c>
    </row>
    <row r="1812" spans="1:54" x14ac:dyDescent="0.25">
      <c r="A1812">
        <v>336990</v>
      </c>
      <c r="B1812" t="s">
        <v>213</v>
      </c>
      <c r="AI1812" t="s">
        <v>148</v>
      </c>
      <c r="AO1812" t="s">
        <v>148</v>
      </c>
      <c r="AP1812" t="s">
        <v>147</v>
      </c>
      <c r="AQ1812" t="s">
        <v>147</v>
      </c>
      <c r="AU1812" t="s">
        <v>147</v>
      </c>
      <c r="AW1812" t="s">
        <v>147</v>
      </c>
      <c r="AX1812" t="s">
        <v>147</v>
      </c>
      <c r="AY1812" t="s">
        <v>147</v>
      </c>
      <c r="AZ1812" t="s">
        <v>147</v>
      </c>
      <c r="BB1812">
        <v>0</v>
      </c>
    </row>
    <row r="1813" spans="1:54" x14ac:dyDescent="0.25">
      <c r="A1813">
        <v>337037</v>
      </c>
      <c r="B1813" t="s">
        <v>213</v>
      </c>
      <c r="V1813" t="s">
        <v>145</v>
      </c>
      <c r="AG1813" t="s">
        <v>147</v>
      </c>
      <c r="AH1813" t="s">
        <v>147</v>
      </c>
      <c r="AJ1813" t="s">
        <v>145</v>
      </c>
      <c r="AP1813" t="s">
        <v>147</v>
      </c>
      <c r="AQ1813" t="s">
        <v>145</v>
      </c>
      <c r="AR1813" t="s">
        <v>145</v>
      </c>
      <c r="AW1813" t="s">
        <v>145</v>
      </c>
      <c r="AZ1813" t="s">
        <v>147</v>
      </c>
      <c r="BB1813">
        <v>0</v>
      </c>
    </row>
    <row r="1814" spans="1:54" x14ac:dyDescent="0.25">
      <c r="A1814">
        <v>337046</v>
      </c>
      <c r="B1814" t="s">
        <v>213</v>
      </c>
      <c r="AP1814" t="s">
        <v>145</v>
      </c>
      <c r="AQ1814" t="s">
        <v>147</v>
      </c>
      <c r="AT1814" t="s">
        <v>147</v>
      </c>
      <c r="AU1814" t="s">
        <v>147</v>
      </c>
      <c r="AW1814" t="s">
        <v>145</v>
      </c>
      <c r="AX1814" t="s">
        <v>147</v>
      </c>
      <c r="AY1814" t="s">
        <v>147</v>
      </c>
      <c r="AZ1814" t="s">
        <v>147</v>
      </c>
      <c r="BB1814">
        <v>0</v>
      </c>
    </row>
    <row r="1815" spans="1:54" x14ac:dyDescent="0.25">
      <c r="A1815">
        <v>305658</v>
      </c>
      <c r="B1815" t="s">
        <v>213</v>
      </c>
      <c r="H1815" t="s">
        <v>148</v>
      </c>
      <c r="Z1815" t="s">
        <v>148</v>
      </c>
      <c r="AG1815" t="s">
        <v>148</v>
      </c>
      <c r="AH1815" t="s">
        <v>148</v>
      </c>
      <c r="AO1815" t="s">
        <v>148</v>
      </c>
      <c r="AP1815" t="s">
        <v>145</v>
      </c>
      <c r="AQ1815" t="s">
        <v>145</v>
      </c>
      <c r="AR1815" t="s">
        <v>148</v>
      </c>
      <c r="AS1815" t="s">
        <v>148</v>
      </c>
      <c r="AT1815" t="s">
        <v>147</v>
      </c>
      <c r="AU1815" t="s">
        <v>145</v>
      </c>
      <c r="AV1815" t="s">
        <v>145</v>
      </c>
      <c r="AW1815" t="s">
        <v>145</v>
      </c>
      <c r="AX1815" t="s">
        <v>145</v>
      </c>
      <c r="AY1815" t="s">
        <v>147</v>
      </c>
      <c r="AZ1815" t="s">
        <v>147</v>
      </c>
      <c r="BB1815">
        <v>0</v>
      </c>
    </row>
    <row r="1816" spans="1:54" x14ac:dyDescent="0.25">
      <c r="A1816">
        <v>333211</v>
      </c>
      <c r="B1816" t="s">
        <v>213</v>
      </c>
      <c r="AC1816" t="s">
        <v>148</v>
      </c>
      <c r="AG1816" t="s">
        <v>148</v>
      </c>
      <c r="AI1816" t="s">
        <v>148</v>
      </c>
      <c r="AP1816" t="s">
        <v>145</v>
      </c>
      <c r="AQ1816" t="s">
        <v>148</v>
      </c>
      <c r="AR1816" t="s">
        <v>147</v>
      </c>
      <c r="AT1816" t="s">
        <v>145</v>
      </c>
      <c r="AU1816" t="s">
        <v>147</v>
      </c>
      <c r="AV1816" t="s">
        <v>145</v>
      </c>
      <c r="AW1816" t="s">
        <v>148</v>
      </c>
      <c r="AY1816" t="s">
        <v>148</v>
      </c>
      <c r="AZ1816" t="s">
        <v>147</v>
      </c>
      <c r="BB1816">
        <v>0</v>
      </c>
    </row>
    <row r="1817" spans="1:54" x14ac:dyDescent="0.25">
      <c r="A1817">
        <v>323363</v>
      </c>
      <c r="B1817" t="s">
        <v>213</v>
      </c>
      <c r="V1817" t="s">
        <v>148</v>
      </c>
      <c r="AB1817" t="s">
        <v>147</v>
      </c>
      <c r="AP1817" t="s">
        <v>147</v>
      </c>
      <c r="AQ1817" t="s">
        <v>148</v>
      </c>
      <c r="AR1817" t="s">
        <v>145</v>
      </c>
      <c r="AT1817" t="s">
        <v>148</v>
      </c>
      <c r="AU1817" t="s">
        <v>148</v>
      </c>
      <c r="AV1817" t="s">
        <v>147</v>
      </c>
      <c r="AW1817" t="s">
        <v>147</v>
      </c>
      <c r="AX1817" t="s">
        <v>148</v>
      </c>
      <c r="AZ1817" t="s">
        <v>148</v>
      </c>
      <c r="BB1817">
        <v>0</v>
      </c>
    </row>
    <row r="1818" spans="1:54" x14ac:dyDescent="0.25">
      <c r="A1818">
        <v>330187</v>
      </c>
      <c r="B1818" t="s">
        <v>213</v>
      </c>
      <c r="AB1818" t="s">
        <v>148</v>
      </c>
      <c r="AJ1818" t="s">
        <v>147</v>
      </c>
      <c r="AO1818" t="s">
        <v>147</v>
      </c>
      <c r="AR1818" t="s">
        <v>148</v>
      </c>
      <c r="AS1818" t="s">
        <v>147</v>
      </c>
      <c r="AU1818" t="s">
        <v>147</v>
      </c>
      <c r="AV1818" t="s">
        <v>147</v>
      </c>
      <c r="AW1818" t="s">
        <v>147</v>
      </c>
      <c r="AX1818" t="s">
        <v>145</v>
      </c>
      <c r="AY1818" t="s">
        <v>148</v>
      </c>
      <c r="AZ1818" t="s">
        <v>148</v>
      </c>
      <c r="BB1818">
        <v>0</v>
      </c>
    </row>
    <row r="1819" spans="1:54" x14ac:dyDescent="0.25">
      <c r="A1819">
        <v>319816</v>
      </c>
      <c r="B1819" t="s">
        <v>213</v>
      </c>
      <c r="AB1819" t="s">
        <v>148</v>
      </c>
      <c r="AM1819" t="s">
        <v>148</v>
      </c>
      <c r="AU1819" t="s">
        <v>148</v>
      </c>
      <c r="AV1819" t="s">
        <v>148</v>
      </c>
      <c r="AY1819" t="s">
        <v>148</v>
      </c>
      <c r="AZ1819" t="s">
        <v>148</v>
      </c>
      <c r="BB1819">
        <v>0</v>
      </c>
    </row>
    <row r="1820" spans="1:54" x14ac:dyDescent="0.25">
      <c r="A1820">
        <v>336093</v>
      </c>
      <c r="B1820" t="s">
        <v>213</v>
      </c>
      <c r="AB1820" t="s">
        <v>148</v>
      </c>
      <c r="AV1820" t="s">
        <v>147</v>
      </c>
      <c r="AW1820" t="s">
        <v>147</v>
      </c>
      <c r="AZ1820" t="s">
        <v>148</v>
      </c>
      <c r="BB1820">
        <v>0</v>
      </c>
    </row>
    <row r="1821" spans="1:54" x14ac:dyDescent="0.25">
      <c r="A1821">
        <v>326760</v>
      </c>
      <c r="B1821" t="s">
        <v>213</v>
      </c>
      <c r="P1821" t="s">
        <v>148</v>
      </c>
      <c r="W1821" t="s">
        <v>148</v>
      </c>
      <c r="AP1821" t="s">
        <v>148</v>
      </c>
      <c r="AT1821" t="s">
        <v>148</v>
      </c>
      <c r="AU1821" t="s">
        <v>147</v>
      </c>
      <c r="AW1821" t="s">
        <v>147</v>
      </c>
      <c r="AZ1821" t="s">
        <v>148</v>
      </c>
      <c r="BB1821">
        <v>0</v>
      </c>
    </row>
    <row r="1822" spans="1:54" x14ac:dyDescent="0.25">
      <c r="A1822">
        <v>332984</v>
      </c>
      <c r="B1822" t="s">
        <v>213</v>
      </c>
      <c r="P1822" t="s">
        <v>148</v>
      </c>
      <c r="AG1822" t="s">
        <v>148</v>
      </c>
      <c r="AP1822" t="s">
        <v>148</v>
      </c>
      <c r="AQ1822" t="s">
        <v>148</v>
      </c>
      <c r="AR1822" t="s">
        <v>148</v>
      </c>
      <c r="AU1822" t="s">
        <v>147</v>
      </c>
      <c r="AV1822" t="s">
        <v>145</v>
      </c>
      <c r="AW1822" t="s">
        <v>145</v>
      </c>
      <c r="AX1822" t="s">
        <v>145</v>
      </c>
      <c r="AY1822" t="s">
        <v>148</v>
      </c>
      <c r="AZ1822" t="s">
        <v>148</v>
      </c>
      <c r="BB1822">
        <v>0</v>
      </c>
    </row>
    <row r="1823" spans="1:54" x14ac:dyDescent="0.25">
      <c r="A1823">
        <v>333094</v>
      </c>
      <c r="B1823" t="s">
        <v>213</v>
      </c>
      <c r="P1823" t="s">
        <v>148</v>
      </c>
      <c r="W1823" t="s">
        <v>145</v>
      </c>
      <c r="AC1823" t="s">
        <v>145</v>
      </c>
      <c r="AK1823" t="s">
        <v>147</v>
      </c>
      <c r="AO1823" t="s">
        <v>147</v>
      </c>
      <c r="AP1823" t="s">
        <v>147</v>
      </c>
      <c r="AQ1823" t="s">
        <v>147</v>
      </c>
      <c r="AT1823" t="s">
        <v>148</v>
      </c>
      <c r="AU1823" t="s">
        <v>145</v>
      </c>
      <c r="AV1823" t="s">
        <v>145</v>
      </c>
      <c r="AW1823" t="s">
        <v>145</v>
      </c>
      <c r="AX1823" t="s">
        <v>145</v>
      </c>
      <c r="AY1823" t="s">
        <v>148</v>
      </c>
      <c r="AZ1823" t="s">
        <v>148</v>
      </c>
      <c r="BB1823">
        <v>0</v>
      </c>
    </row>
    <row r="1824" spans="1:54" x14ac:dyDescent="0.25">
      <c r="A1824">
        <v>336335</v>
      </c>
      <c r="B1824" t="s">
        <v>213</v>
      </c>
      <c r="P1824" t="s">
        <v>148</v>
      </c>
      <c r="X1824" t="s">
        <v>148</v>
      </c>
      <c r="AG1824" t="s">
        <v>148</v>
      </c>
      <c r="AO1824" t="s">
        <v>148</v>
      </c>
      <c r="AP1824" t="s">
        <v>148</v>
      </c>
      <c r="AQ1824" t="s">
        <v>148</v>
      </c>
      <c r="AV1824" t="s">
        <v>147</v>
      </c>
      <c r="AW1824" t="s">
        <v>147</v>
      </c>
      <c r="AY1824" t="s">
        <v>147</v>
      </c>
      <c r="AZ1824" t="s">
        <v>148</v>
      </c>
      <c r="BB1824">
        <v>0</v>
      </c>
    </row>
    <row r="1825" spans="1:54" x14ac:dyDescent="0.25">
      <c r="A1825">
        <v>326569</v>
      </c>
      <c r="B1825" t="s">
        <v>213</v>
      </c>
      <c r="N1825" t="s">
        <v>148</v>
      </c>
      <c r="O1825" t="s">
        <v>148</v>
      </c>
      <c r="AG1825" t="s">
        <v>148</v>
      </c>
      <c r="AK1825" t="s">
        <v>148</v>
      </c>
      <c r="AP1825" t="s">
        <v>147</v>
      </c>
      <c r="AQ1825" t="s">
        <v>147</v>
      </c>
      <c r="AR1825" t="s">
        <v>147</v>
      </c>
      <c r="AT1825" t="s">
        <v>147</v>
      </c>
      <c r="AU1825" t="s">
        <v>147</v>
      </c>
      <c r="AV1825" t="s">
        <v>147</v>
      </c>
      <c r="AW1825" t="s">
        <v>147</v>
      </c>
      <c r="AY1825" t="s">
        <v>147</v>
      </c>
      <c r="AZ1825" t="s">
        <v>148</v>
      </c>
      <c r="BB1825">
        <v>0</v>
      </c>
    </row>
    <row r="1826" spans="1:54" x14ac:dyDescent="0.25">
      <c r="A1826">
        <v>319729</v>
      </c>
      <c r="B1826" t="s">
        <v>213</v>
      </c>
      <c r="AG1826" t="s">
        <v>148</v>
      </c>
      <c r="AP1826" t="s">
        <v>148</v>
      </c>
      <c r="AZ1826" t="s">
        <v>148</v>
      </c>
      <c r="BB1826">
        <v>0</v>
      </c>
    </row>
    <row r="1827" spans="1:54" x14ac:dyDescent="0.25">
      <c r="A1827">
        <v>323156</v>
      </c>
      <c r="B1827" t="s">
        <v>213</v>
      </c>
      <c r="W1827" t="s">
        <v>148</v>
      </c>
      <c r="Z1827" t="s">
        <v>148</v>
      </c>
      <c r="AG1827" t="s">
        <v>147</v>
      </c>
      <c r="AQ1827" t="s">
        <v>145</v>
      </c>
      <c r="AU1827" t="s">
        <v>147</v>
      </c>
      <c r="AV1827" t="s">
        <v>147</v>
      </c>
      <c r="AW1827" t="s">
        <v>145</v>
      </c>
      <c r="AX1827" t="s">
        <v>145</v>
      </c>
      <c r="AY1827" t="s">
        <v>147</v>
      </c>
      <c r="AZ1827" t="s">
        <v>148</v>
      </c>
      <c r="BB1827">
        <v>0</v>
      </c>
    </row>
    <row r="1828" spans="1:54" x14ac:dyDescent="0.25">
      <c r="A1828">
        <v>324843</v>
      </c>
      <c r="B1828" t="s">
        <v>213</v>
      </c>
      <c r="AO1828" t="s">
        <v>148</v>
      </c>
      <c r="AP1828" t="s">
        <v>148</v>
      </c>
      <c r="AR1828" t="s">
        <v>148</v>
      </c>
      <c r="AT1828" t="s">
        <v>148</v>
      </c>
      <c r="AV1828" t="s">
        <v>148</v>
      </c>
      <c r="AW1828" t="s">
        <v>147</v>
      </c>
      <c r="AY1828" t="s">
        <v>147</v>
      </c>
      <c r="AZ1828" t="s">
        <v>148</v>
      </c>
      <c r="BB1828">
        <v>0</v>
      </c>
    </row>
    <row r="1829" spans="1:54" x14ac:dyDescent="0.25">
      <c r="A1829">
        <v>325456</v>
      </c>
      <c r="B1829" t="s">
        <v>213</v>
      </c>
      <c r="AC1829" t="s">
        <v>148</v>
      </c>
      <c r="AP1829" t="s">
        <v>148</v>
      </c>
      <c r="AQ1829" t="s">
        <v>148</v>
      </c>
      <c r="AT1829" t="s">
        <v>148</v>
      </c>
      <c r="AU1829" t="s">
        <v>148</v>
      </c>
      <c r="AW1829" t="s">
        <v>148</v>
      </c>
      <c r="AX1829" t="s">
        <v>148</v>
      </c>
      <c r="AY1829" t="s">
        <v>148</v>
      </c>
      <c r="AZ1829" t="s">
        <v>148</v>
      </c>
      <c r="BB1829">
        <v>0</v>
      </c>
    </row>
    <row r="1830" spans="1:54" x14ac:dyDescent="0.25">
      <c r="A1830">
        <v>327116</v>
      </c>
      <c r="B1830" t="s">
        <v>213</v>
      </c>
      <c r="W1830" t="s">
        <v>148</v>
      </c>
      <c r="AC1830" t="s">
        <v>148</v>
      </c>
      <c r="AP1830" t="s">
        <v>148</v>
      </c>
      <c r="AQ1830" t="s">
        <v>148</v>
      </c>
      <c r="AT1830" t="s">
        <v>148</v>
      </c>
      <c r="AW1830" t="s">
        <v>148</v>
      </c>
      <c r="AZ1830" t="s">
        <v>148</v>
      </c>
      <c r="BB1830">
        <v>0</v>
      </c>
    </row>
    <row r="1831" spans="1:54" x14ac:dyDescent="0.25">
      <c r="A1831">
        <v>329444</v>
      </c>
      <c r="B1831" t="s">
        <v>213</v>
      </c>
      <c r="AQ1831" t="s">
        <v>148</v>
      </c>
      <c r="AV1831" t="s">
        <v>147</v>
      </c>
      <c r="AX1831" t="s">
        <v>147</v>
      </c>
      <c r="AY1831" t="s">
        <v>147</v>
      </c>
      <c r="AZ1831" t="s">
        <v>148</v>
      </c>
      <c r="BB1831">
        <v>0</v>
      </c>
    </row>
    <row r="1832" spans="1:54" x14ac:dyDescent="0.25">
      <c r="A1832">
        <v>329736</v>
      </c>
      <c r="B1832" t="s">
        <v>213</v>
      </c>
      <c r="AP1832" t="s">
        <v>148</v>
      </c>
      <c r="AU1832" t="s">
        <v>148</v>
      </c>
      <c r="AW1832" t="s">
        <v>148</v>
      </c>
      <c r="AY1832" t="s">
        <v>148</v>
      </c>
      <c r="AZ1832" t="s">
        <v>148</v>
      </c>
      <c r="BB1832">
        <v>0</v>
      </c>
    </row>
    <row r="1833" spans="1:54" x14ac:dyDescent="0.25">
      <c r="A1833">
        <v>329802</v>
      </c>
      <c r="B1833" t="s">
        <v>213</v>
      </c>
      <c r="AG1833" t="s">
        <v>148</v>
      </c>
      <c r="AJ1833" t="s">
        <v>148</v>
      </c>
      <c r="AL1833" t="s">
        <v>148</v>
      </c>
      <c r="AM1833" t="s">
        <v>148</v>
      </c>
      <c r="AO1833" t="s">
        <v>148</v>
      </c>
      <c r="AP1833" t="s">
        <v>148</v>
      </c>
      <c r="AQ1833" t="s">
        <v>148</v>
      </c>
      <c r="AR1833" t="s">
        <v>148</v>
      </c>
      <c r="AU1833" t="s">
        <v>148</v>
      </c>
      <c r="AV1833" t="s">
        <v>148</v>
      </c>
      <c r="AW1833" t="s">
        <v>148</v>
      </c>
      <c r="AZ1833" t="s">
        <v>148</v>
      </c>
      <c r="BB1833">
        <v>0</v>
      </c>
    </row>
    <row r="1834" spans="1:54" x14ac:dyDescent="0.25">
      <c r="A1834">
        <v>329874</v>
      </c>
      <c r="B1834" t="s">
        <v>213</v>
      </c>
      <c r="AV1834" t="s">
        <v>148</v>
      </c>
      <c r="AZ1834" t="s">
        <v>148</v>
      </c>
      <c r="BB1834">
        <v>0</v>
      </c>
    </row>
    <row r="1835" spans="1:54" x14ac:dyDescent="0.25">
      <c r="A1835">
        <v>331220</v>
      </c>
      <c r="B1835" t="s">
        <v>213</v>
      </c>
      <c r="AG1835" t="s">
        <v>148</v>
      </c>
      <c r="AH1835" t="s">
        <v>148</v>
      </c>
      <c r="AP1835" t="s">
        <v>148</v>
      </c>
      <c r="AQ1835" t="s">
        <v>148</v>
      </c>
      <c r="AR1835" t="s">
        <v>148</v>
      </c>
      <c r="AT1835" t="s">
        <v>148</v>
      </c>
      <c r="AV1835" t="s">
        <v>148</v>
      </c>
      <c r="AW1835" t="s">
        <v>148</v>
      </c>
      <c r="AX1835" t="s">
        <v>148</v>
      </c>
      <c r="AZ1835" t="s">
        <v>148</v>
      </c>
      <c r="BB1835">
        <v>0</v>
      </c>
    </row>
    <row r="1836" spans="1:54" x14ac:dyDescent="0.25">
      <c r="A1836">
        <v>331342</v>
      </c>
      <c r="B1836" t="s">
        <v>213</v>
      </c>
      <c r="AK1836" t="s">
        <v>148</v>
      </c>
      <c r="AP1836" t="s">
        <v>148</v>
      </c>
      <c r="AQ1836" t="s">
        <v>148</v>
      </c>
      <c r="AT1836" t="s">
        <v>148</v>
      </c>
      <c r="AU1836" t="s">
        <v>148</v>
      </c>
      <c r="AV1836" t="s">
        <v>148</v>
      </c>
      <c r="AW1836" t="s">
        <v>148</v>
      </c>
      <c r="AY1836" t="s">
        <v>148</v>
      </c>
      <c r="AZ1836" t="s">
        <v>148</v>
      </c>
      <c r="BB1836">
        <v>0</v>
      </c>
    </row>
    <row r="1837" spans="1:54" x14ac:dyDescent="0.25">
      <c r="A1837">
        <v>331394</v>
      </c>
      <c r="B1837" t="s">
        <v>213</v>
      </c>
      <c r="N1837" t="s">
        <v>148</v>
      </c>
      <c r="AG1837" t="s">
        <v>148</v>
      </c>
      <c r="AO1837" t="s">
        <v>148</v>
      </c>
      <c r="AQ1837" t="s">
        <v>148</v>
      </c>
      <c r="AR1837" t="s">
        <v>148</v>
      </c>
      <c r="AS1837" t="s">
        <v>148</v>
      </c>
      <c r="AU1837" t="s">
        <v>148</v>
      </c>
      <c r="AV1837" t="s">
        <v>148</v>
      </c>
      <c r="AX1837" t="s">
        <v>148</v>
      </c>
      <c r="AY1837" t="s">
        <v>148</v>
      </c>
      <c r="AZ1837" t="s">
        <v>148</v>
      </c>
      <c r="BB1837">
        <v>0</v>
      </c>
    </row>
    <row r="1838" spans="1:54" x14ac:dyDescent="0.25">
      <c r="A1838">
        <v>332885</v>
      </c>
      <c r="B1838" t="s">
        <v>213</v>
      </c>
      <c r="AG1838" t="s">
        <v>148</v>
      </c>
      <c r="AO1838" t="s">
        <v>148</v>
      </c>
      <c r="AW1838" t="s">
        <v>147</v>
      </c>
      <c r="AX1838" t="s">
        <v>147</v>
      </c>
      <c r="AY1838" t="s">
        <v>147</v>
      </c>
      <c r="AZ1838" t="s">
        <v>148</v>
      </c>
      <c r="BB1838">
        <v>0</v>
      </c>
    </row>
    <row r="1839" spans="1:54" x14ac:dyDescent="0.25">
      <c r="A1839">
        <v>334233</v>
      </c>
      <c r="B1839" t="s">
        <v>213</v>
      </c>
      <c r="AG1839" t="s">
        <v>148</v>
      </c>
      <c r="AP1839" t="s">
        <v>148</v>
      </c>
      <c r="AV1839" t="s">
        <v>147</v>
      </c>
      <c r="AW1839" t="s">
        <v>147</v>
      </c>
      <c r="AY1839" t="s">
        <v>147</v>
      </c>
      <c r="AZ1839" t="s">
        <v>148</v>
      </c>
      <c r="BB1839">
        <v>0</v>
      </c>
    </row>
    <row r="1840" spans="1:54" x14ac:dyDescent="0.25">
      <c r="A1840">
        <v>334309</v>
      </c>
      <c r="B1840" t="s">
        <v>213</v>
      </c>
      <c r="AK1840" t="s">
        <v>148</v>
      </c>
      <c r="AO1840" t="s">
        <v>148</v>
      </c>
      <c r="AP1840" t="s">
        <v>148</v>
      </c>
      <c r="AQ1840" t="s">
        <v>148</v>
      </c>
      <c r="AR1840" t="s">
        <v>148</v>
      </c>
      <c r="AT1840" t="s">
        <v>148</v>
      </c>
      <c r="AU1840" t="s">
        <v>147</v>
      </c>
      <c r="AW1840" t="s">
        <v>147</v>
      </c>
      <c r="AY1840" t="s">
        <v>147</v>
      </c>
      <c r="AZ1840" t="s">
        <v>148</v>
      </c>
      <c r="BB1840">
        <v>0</v>
      </c>
    </row>
    <row r="1841" spans="1:54" x14ac:dyDescent="0.25">
      <c r="A1841">
        <v>334822</v>
      </c>
      <c r="B1841" t="s">
        <v>213</v>
      </c>
      <c r="W1841" t="s">
        <v>147</v>
      </c>
      <c r="AC1841" t="s">
        <v>148</v>
      </c>
      <c r="AI1841" t="s">
        <v>148</v>
      </c>
      <c r="AK1841" t="s">
        <v>148</v>
      </c>
      <c r="AP1841" t="s">
        <v>147</v>
      </c>
      <c r="AT1841" t="s">
        <v>148</v>
      </c>
      <c r="AU1841" t="s">
        <v>145</v>
      </c>
      <c r="AV1841" t="s">
        <v>147</v>
      </c>
      <c r="AW1841" t="s">
        <v>147</v>
      </c>
      <c r="AY1841" t="s">
        <v>145</v>
      </c>
      <c r="AZ1841" t="s">
        <v>148</v>
      </c>
      <c r="BB1841">
        <v>0</v>
      </c>
    </row>
    <row r="1842" spans="1:54" x14ac:dyDescent="0.25">
      <c r="A1842">
        <v>334855</v>
      </c>
      <c r="B1842" t="s">
        <v>213</v>
      </c>
      <c r="W1842" t="s">
        <v>148</v>
      </c>
      <c r="Z1842" t="s">
        <v>148</v>
      </c>
      <c r="AL1842" t="s">
        <v>148</v>
      </c>
      <c r="AM1842" t="s">
        <v>148</v>
      </c>
      <c r="AP1842" t="s">
        <v>147</v>
      </c>
      <c r="AQ1842" t="s">
        <v>147</v>
      </c>
      <c r="AS1842" t="s">
        <v>148</v>
      </c>
      <c r="AT1842" t="s">
        <v>148</v>
      </c>
      <c r="AU1842" t="s">
        <v>147</v>
      </c>
      <c r="AV1842" t="s">
        <v>147</v>
      </c>
      <c r="AW1842" t="s">
        <v>147</v>
      </c>
      <c r="AZ1842" t="s">
        <v>148</v>
      </c>
      <c r="BB1842">
        <v>0</v>
      </c>
    </row>
    <row r="1843" spans="1:54" x14ac:dyDescent="0.25">
      <c r="A1843">
        <v>335085</v>
      </c>
      <c r="B1843" t="s">
        <v>213</v>
      </c>
      <c r="AP1843" t="s">
        <v>147</v>
      </c>
      <c r="AQ1843" t="s">
        <v>147</v>
      </c>
      <c r="AT1843" t="s">
        <v>148</v>
      </c>
      <c r="AU1843" t="s">
        <v>147</v>
      </c>
      <c r="AY1843" t="s">
        <v>147</v>
      </c>
      <c r="AZ1843" t="s">
        <v>148</v>
      </c>
      <c r="BB1843">
        <v>0</v>
      </c>
    </row>
    <row r="1844" spans="1:54" x14ac:dyDescent="0.25">
      <c r="A1844">
        <v>335266</v>
      </c>
      <c r="B1844" t="s">
        <v>213</v>
      </c>
      <c r="AP1844" t="s">
        <v>145</v>
      </c>
      <c r="AQ1844" t="s">
        <v>148</v>
      </c>
      <c r="AU1844" t="s">
        <v>145</v>
      </c>
      <c r="AV1844" t="s">
        <v>145</v>
      </c>
      <c r="AW1844" t="s">
        <v>145</v>
      </c>
      <c r="AX1844" t="s">
        <v>145</v>
      </c>
      <c r="AY1844" t="s">
        <v>147</v>
      </c>
      <c r="AZ1844" t="s">
        <v>148</v>
      </c>
      <c r="BB1844">
        <v>0</v>
      </c>
    </row>
    <row r="1845" spans="1:54" x14ac:dyDescent="0.25">
      <c r="A1845">
        <v>336262</v>
      </c>
      <c r="B1845" t="s">
        <v>213</v>
      </c>
      <c r="AP1845" t="s">
        <v>145</v>
      </c>
      <c r="AW1845" t="s">
        <v>148</v>
      </c>
      <c r="AY1845" t="s">
        <v>148</v>
      </c>
      <c r="AZ1845" t="s">
        <v>148</v>
      </c>
      <c r="BB1845">
        <v>0</v>
      </c>
    </row>
    <row r="1846" spans="1:54" x14ac:dyDescent="0.25">
      <c r="A1846">
        <v>336287</v>
      </c>
      <c r="B1846" t="s">
        <v>213</v>
      </c>
      <c r="AY1846" t="s">
        <v>147</v>
      </c>
      <c r="AZ1846" t="s">
        <v>148</v>
      </c>
      <c r="BB1846">
        <v>0</v>
      </c>
    </row>
    <row r="1847" spans="1:54" x14ac:dyDescent="0.25">
      <c r="A1847">
        <v>338995</v>
      </c>
      <c r="B1847" t="s">
        <v>213</v>
      </c>
      <c r="AK1847" t="s">
        <v>148</v>
      </c>
      <c r="AP1847" t="s">
        <v>147</v>
      </c>
      <c r="AQ1847" t="s">
        <v>147</v>
      </c>
      <c r="AR1847" t="s">
        <v>148</v>
      </c>
      <c r="AU1847" t="s">
        <v>145</v>
      </c>
      <c r="AV1847" t="s">
        <v>147</v>
      </c>
      <c r="AW1847" t="s">
        <v>147</v>
      </c>
      <c r="AX1847" t="s">
        <v>145</v>
      </c>
      <c r="AY1847" t="s">
        <v>145</v>
      </c>
      <c r="AZ1847" t="s">
        <v>148</v>
      </c>
      <c r="BB1847">
        <v>0</v>
      </c>
    </row>
    <row r="1848" spans="1:54" x14ac:dyDescent="0.25">
      <c r="A1848">
        <v>325887</v>
      </c>
      <c r="B1848" t="s">
        <v>213</v>
      </c>
      <c r="Z1848" t="s">
        <v>148</v>
      </c>
      <c r="AF1848" t="s">
        <v>148</v>
      </c>
      <c r="AM1848" t="s">
        <v>148</v>
      </c>
      <c r="AP1848" t="s">
        <v>148</v>
      </c>
      <c r="AQ1848" t="s">
        <v>147</v>
      </c>
      <c r="AR1848" t="s">
        <v>148</v>
      </c>
      <c r="AU1848" t="s">
        <v>148</v>
      </c>
      <c r="AV1848" t="s">
        <v>147</v>
      </c>
      <c r="AX1848" t="s">
        <v>148</v>
      </c>
      <c r="AY1848" t="s">
        <v>147</v>
      </c>
      <c r="AZ1848" t="s">
        <v>148</v>
      </c>
      <c r="BB1848">
        <v>0</v>
      </c>
    </row>
    <row r="1849" spans="1:54" x14ac:dyDescent="0.25">
      <c r="A1849">
        <v>331377</v>
      </c>
      <c r="B1849" t="s">
        <v>213</v>
      </c>
      <c r="AG1849" t="s">
        <v>148</v>
      </c>
      <c r="AI1849" t="s">
        <v>148</v>
      </c>
      <c r="AJ1849" t="s">
        <v>148</v>
      </c>
      <c r="AO1849" t="s">
        <v>148</v>
      </c>
      <c r="AP1849" t="s">
        <v>148</v>
      </c>
      <c r="AQ1849" t="s">
        <v>148</v>
      </c>
      <c r="AR1849" t="s">
        <v>148</v>
      </c>
      <c r="AT1849" t="s">
        <v>148</v>
      </c>
      <c r="AU1849" t="s">
        <v>148</v>
      </c>
      <c r="AW1849" t="s">
        <v>148</v>
      </c>
      <c r="AX1849" t="s">
        <v>148</v>
      </c>
      <c r="AZ1849" t="s">
        <v>148</v>
      </c>
      <c r="BB1849">
        <v>0</v>
      </c>
    </row>
    <row r="1850" spans="1:54" x14ac:dyDescent="0.25">
      <c r="A1850">
        <v>309699</v>
      </c>
      <c r="B1850" t="s">
        <v>213</v>
      </c>
      <c r="AG1850" t="s">
        <v>148</v>
      </c>
      <c r="AJ1850" t="s">
        <v>148</v>
      </c>
      <c r="AN1850" t="s">
        <v>147</v>
      </c>
      <c r="AP1850" t="s">
        <v>147</v>
      </c>
      <c r="AQ1850" t="s">
        <v>145</v>
      </c>
      <c r="AR1850" t="s">
        <v>145</v>
      </c>
      <c r="AU1850" t="s">
        <v>147</v>
      </c>
      <c r="AV1850" t="s">
        <v>145</v>
      </c>
      <c r="AW1850" t="s">
        <v>145</v>
      </c>
      <c r="AY1850" t="s">
        <v>148</v>
      </c>
      <c r="AZ1850" t="s">
        <v>145</v>
      </c>
      <c r="BB1850">
        <v>0</v>
      </c>
    </row>
    <row r="1851" spans="1:54" x14ac:dyDescent="0.25">
      <c r="A1851">
        <v>328176</v>
      </c>
      <c r="B1851" t="s">
        <v>213</v>
      </c>
      <c r="Z1851" t="s">
        <v>148</v>
      </c>
      <c r="AC1851" t="s">
        <v>148</v>
      </c>
      <c r="AG1851" t="s">
        <v>148</v>
      </c>
      <c r="AN1851" t="s">
        <v>147</v>
      </c>
      <c r="AO1851" t="s">
        <v>145</v>
      </c>
      <c r="AP1851" t="s">
        <v>145</v>
      </c>
      <c r="AQ1851" t="s">
        <v>145</v>
      </c>
      <c r="AR1851" t="s">
        <v>145</v>
      </c>
      <c r="AS1851" t="s">
        <v>145</v>
      </c>
      <c r="AT1851" t="s">
        <v>145</v>
      </c>
      <c r="AU1851" t="s">
        <v>145</v>
      </c>
      <c r="AV1851" t="s">
        <v>145</v>
      </c>
      <c r="AW1851" t="s">
        <v>145</v>
      </c>
      <c r="AX1851" t="s">
        <v>145</v>
      </c>
      <c r="AY1851" t="s">
        <v>145</v>
      </c>
      <c r="AZ1851" t="s">
        <v>145</v>
      </c>
      <c r="BB1851">
        <v>0</v>
      </c>
    </row>
    <row r="1852" spans="1:54" x14ac:dyDescent="0.25">
      <c r="A1852">
        <v>331655</v>
      </c>
      <c r="B1852" t="s">
        <v>213</v>
      </c>
      <c r="E1852" t="s">
        <v>145</v>
      </c>
      <c r="AG1852" t="s">
        <v>148</v>
      </c>
      <c r="AI1852" t="s">
        <v>148</v>
      </c>
      <c r="AN1852" t="s">
        <v>147</v>
      </c>
      <c r="AO1852" t="s">
        <v>147</v>
      </c>
      <c r="AP1852" t="s">
        <v>147</v>
      </c>
      <c r="AQ1852" t="s">
        <v>147</v>
      </c>
      <c r="AR1852" t="s">
        <v>147</v>
      </c>
      <c r="AS1852" t="s">
        <v>147</v>
      </c>
      <c r="AT1852" t="s">
        <v>147</v>
      </c>
      <c r="AU1852" t="s">
        <v>145</v>
      </c>
      <c r="AV1852" t="s">
        <v>145</v>
      </c>
      <c r="AW1852" t="s">
        <v>145</v>
      </c>
      <c r="AX1852" t="s">
        <v>145</v>
      </c>
      <c r="AY1852" t="s">
        <v>145</v>
      </c>
      <c r="AZ1852" t="s">
        <v>145</v>
      </c>
      <c r="BB1852">
        <v>0</v>
      </c>
    </row>
    <row r="1853" spans="1:54" x14ac:dyDescent="0.25">
      <c r="A1853">
        <v>331959</v>
      </c>
      <c r="B1853" t="s">
        <v>213</v>
      </c>
      <c r="AG1853" t="s">
        <v>148</v>
      </c>
      <c r="AL1853" t="s">
        <v>145</v>
      </c>
      <c r="AN1853" t="s">
        <v>147</v>
      </c>
      <c r="AO1853" t="s">
        <v>5742</v>
      </c>
      <c r="AP1853" t="s">
        <v>145</v>
      </c>
      <c r="AQ1853" t="s">
        <v>145</v>
      </c>
      <c r="AR1853" t="s">
        <v>145</v>
      </c>
      <c r="AS1853" t="s">
        <v>145</v>
      </c>
      <c r="AT1853" t="s">
        <v>5742</v>
      </c>
      <c r="AU1853" t="s">
        <v>145</v>
      </c>
      <c r="AV1853" t="s">
        <v>145</v>
      </c>
      <c r="AW1853" t="s">
        <v>145</v>
      </c>
      <c r="AX1853" t="s">
        <v>145</v>
      </c>
      <c r="AY1853" t="s">
        <v>145</v>
      </c>
      <c r="AZ1853" t="s">
        <v>145</v>
      </c>
      <c r="BB1853">
        <v>0</v>
      </c>
    </row>
    <row r="1854" spans="1:54" x14ac:dyDescent="0.25">
      <c r="A1854">
        <v>329743</v>
      </c>
      <c r="B1854" t="s">
        <v>213</v>
      </c>
      <c r="AN1854" t="s">
        <v>147</v>
      </c>
      <c r="AO1854" t="s">
        <v>145</v>
      </c>
      <c r="AP1854" t="s">
        <v>145</v>
      </c>
      <c r="AQ1854" t="s">
        <v>145</v>
      </c>
      <c r="AR1854" t="s">
        <v>145</v>
      </c>
      <c r="AS1854" t="s">
        <v>145</v>
      </c>
      <c r="AT1854" t="s">
        <v>145</v>
      </c>
      <c r="AU1854" t="s">
        <v>145</v>
      </c>
      <c r="AV1854" t="s">
        <v>145</v>
      </c>
      <c r="AW1854" t="s">
        <v>145</v>
      </c>
      <c r="AX1854" t="s">
        <v>145</v>
      </c>
      <c r="AY1854" t="s">
        <v>145</v>
      </c>
      <c r="AZ1854" t="s">
        <v>145</v>
      </c>
      <c r="BB1854">
        <v>0</v>
      </c>
    </row>
    <row r="1855" spans="1:54" x14ac:dyDescent="0.25">
      <c r="A1855">
        <v>335820</v>
      </c>
      <c r="B1855" t="s">
        <v>213</v>
      </c>
      <c r="W1855" t="s">
        <v>148</v>
      </c>
      <c r="AI1855" t="s">
        <v>147</v>
      </c>
      <c r="AJ1855" t="s">
        <v>147</v>
      </c>
      <c r="AL1855" t="s">
        <v>147</v>
      </c>
      <c r="AN1855" t="s">
        <v>147</v>
      </c>
      <c r="AO1855" t="s">
        <v>145</v>
      </c>
      <c r="AP1855" t="s">
        <v>145</v>
      </c>
      <c r="AQ1855" t="s">
        <v>145</v>
      </c>
      <c r="AR1855" t="s">
        <v>145</v>
      </c>
      <c r="AS1855" t="s">
        <v>145</v>
      </c>
      <c r="AT1855" t="s">
        <v>145</v>
      </c>
      <c r="AU1855" t="s">
        <v>145</v>
      </c>
      <c r="AV1855" t="s">
        <v>145</v>
      </c>
      <c r="AW1855" t="s">
        <v>145</v>
      </c>
      <c r="AX1855" t="s">
        <v>145</v>
      </c>
      <c r="AY1855" t="s">
        <v>145</v>
      </c>
      <c r="AZ1855" t="s">
        <v>145</v>
      </c>
      <c r="BB1855">
        <v>0</v>
      </c>
    </row>
    <row r="1856" spans="1:54" x14ac:dyDescent="0.25">
      <c r="A1856">
        <v>330891</v>
      </c>
      <c r="B1856" t="s">
        <v>213</v>
      </c>
      <c r="AB1856" t="s">
        <v>148</v>
      </c>
      <c r="AC1856" t="s">
        <v>148</v>
      </c>
      <c r="AG1856" t="s">
        <v>148</v>
      </c>
      <c r="AN1856" t="s">
        <v>148</v>
      </c>
      <c r="AO1856" t="s">
        <v>145</v>
      </c>
      <c r="AP1856" t="s">
        <v>145</v>
      </c>
      <c r="AQ1856" t="s">
        <v>145</v>
      </c>
      <c r="AR1856" t="s">
        <v>145</v>
      </c>
      <c r="AS1856" t="s">
        <v>145</v>
      </c>
      <c r="AT1856" t="s">
        <v>147</v>
      </c>
      <c r="AU1856" t="s">
        <v>145</v>
      </c>
      <c r="AV1856" t="s">
        <v>145</v>
      </c>
      <c r="AW1856" t="s">
        <v>145</v>
      </c>
      <c r="AX1856" t="s">
        <v>145</v>
      </c>
      <c r="AY1856" t="s">
        <v>145</v>
      </c>
      <c r="AZ1856" t="s">
        <v>145</v>
      </c>
      <c r="BB1856">
        <v>0</v>
      </c>
    </row>
    <row r="1857" spans="1:54" x14ac:dyDescent="0.25">
      <c r="A1857">
        <v>334188</v>
      </c>
      <c r="B1857" t="s">
        <v>213</v>
      </c>
      <c r="J1857" t="s">
        <v>148</v>
      </c>
      <c r="P1857" t="s">
        <v>148</v>
      </c>
      <c r="AN1857" t="s">
        <v>148</v>
      </c>
      <c r="AO1857" t="s">
        <v>145</v>
      </c>
      <c r="AP1857" t="s">
        <v>145</v>
      </c>
      <c r="AQ1857" t="s">
        <v>145</v>
      </c>
      <c r="AR1857" t="s">
        <v>145</v>
      </c>
      <c r="AU1857" t="s">
        <v>145</v>
      </c>
      <c r="AV1857" t="s">
        <v>145</v>
      </c>
      <c r="AW1857" t="s">
        <v>145</v>
      </c>
      <c r="AX1857" t="s">
        <v>145</v>
      </c>
      <c r="AY1857" t="s">
        <v>145</v>
      </c>
      <c r="AZ1857" t="s">
        <v>145</v>
      </c>
      <c r="BB1857">
        <v>0</v>
      </c>
    </row>
    <row r="1858" spans="1:54" x14ac:dyDescent="0.25">
      <c r="A1858">
        <v>330750</v>
      </c>
      <c r="B1858" t="s">
        <v>213</v>
      </c>
      <c r="O1858" t="s">
        <v>148</v>
      </c>
      <c r="AG1858" t="s">
        <v>148</v>
      </c>
      <c r="AM1858" t="s">
        <v>148</v>
      </c>
      <c r="AN1858" t="s">
        <v>148</v>
      </c>
      <c r="AO1858" t="s">
        <v>147</v>
      </c>
      <c r="AP1858" t="s">
        <v>147</v>
      </c>
      <c r="AQ1858" t="s">
        <v>147</v>
      </c>
      <c r="AR1858" t="s">
        <v>145</v>
      </c>
      <c r="AS1858" t="s">
        <v>147</v>
      </c>
      <c r="AT1858" t="s">
        <v>145</v>
      </c>
      <c r="AU1858" t="s">
        <v>145</v>
      </c>
      <c r="AV1858" t="s">
        <v>145</v>
      </c>
      <c r="AW1858" t="s">
        <v>145</v>
      </c>
      <c r="AX1858" t="s">
        <v>145</v>
      </c>
      <c r="AY1858" t="s">
        <v>145</v>
      </c>
      <c r="AZ1858" t="s">
        <v>145</v>
      </c>
      <c r="BB1858">
        <v>0</v>
      </c>
    </row>
    <row r="1859" spans="1:54" x14ac:dyDescent="0.25">
      <c r="A1859">
        <v>323215</v>
      </c>
      <c r="B1859" t="s">
        <v>213</v>
      </c>
      <c r="AF1859" t="s">
        <v>148</v>
      </c>
      <c r="AG1859" t="s">
        <v>147</v>
      </c>
      <c r="AJ1859" t="s">
        <v>148</v>
      </c>
      <c r="AN1859" t="s">
        <v>148</v>
      </c>
      <c r="AO1859" t="s">
        <v>145</v>
      </c>
      <c r="AP1859" t="s">
        <v>145</v>
      </c>
      <c r="AQ1859" t="s">
        <v>145</v>
      </c>
      <c r="AR1859" t="s">
        <v>145</v>
      </c>
      <c r="AS1859" t="s">
        <v>145</v>
      </c>
      <c r="AT1859" t="s">
        <v>145</v>
      </c>
      <c r="AU1859" t="s">
        <v>145</v>
      </c>
      <c r="AV1859" t="s">
        <v>145</v>
      </c>
      <c r="AW1859" t="s">
        <v>145</v>
      </c>
      <c r="AX1859" t="s">
        <v>145</v>
      </c>
      <c r="AY1859" t="s">
        <v>145</v>
      </c>
      <c r="AZ1859" t="s">
        <v>145</v>
      </c>
      <c r="BB1859">
        <v>0</v>
      </c>
    </row>
    <row r="1860" spans="1:54" x14ac:dyDescent="0.25">
      <c r="A1860">
        <v>325467</v>
      </c>
      <c r="B1860" t="s">
        <v>213</v>
      </c>
      <c r="AE1860" t="s">
        <v>148</v>
      </c>
      <c r="AJ1860" t="s">
        <v>147</v>
      </c>
      <c r="AN1860" t="s">
        <v>148</v>
      </c>
      <c r="AO1860" t="s">
        <v>148</v>
      </c>
      <c r="AP1860" t="s">
        <v>148</v>
      </c>
      <c r="AQ1860" t="s">
        <v>147</v>
      </c>
      <c r="AR1860" t="s">
        <v>147</v>
      </c>
      <c r="AT1860" t="s">
        <v>147</v>
      </c>
      <c r="AU1860" t="s">
        <v>147</v>
      </c>
      <c r="AV1860" t="s">
        <v>148</v>
      </c>
      <c r="AW1860" t="s">
        <v>148</v>
      </c>
      <c r="AY1860" t="s">
        <v>148</v>
      </c>
      <c r="AZ1860" t="s">
        <v>145</v>
      </c>
      <c r="BB1860">
        <v>0</v>
      </c>
    </row>
    <row r="1861" spans="1:54" x14ac:dyDescent="0.25">
      <c r="A1861">
        <v>327057</v>
      </c>
      <c r="B1861" t="s">
        <v>213</v>
      </c>
      <c r="AH1861" t="s">
        <v>148</v>
      </c>
      <c r="AL1861" t="s">
        <v>147</v>
      </c>
      <c r="AN1861" t="s">
        <v>148</v>
      </c>
      <c r="AO1861" t="s">
        <v>148</v>
      </c>
      <c r="AP1861" t="s">
        <v>145</v>
      </c>
      <c r="AQ1861" t="s">
        <v>145</v>
      </c>
      <c r="AR1861" t="s">
        <v>145</v>
      </c>
      <c r="AU1861" t="s">
        <v>147</v>
      </c>
      <c r="AV1861" t="s">
        <v>145</v>
      </c>
      <c r="AW1861" t="s">
        <v>145</v>
      </c>
      <c r="AX1861" t="s">
        <v>147</v>
      </c>
      <c r="AY1861" t="s">
        <v>147</v>
      </c>
      <c r="AZ1861" t="s">
        <v>145</v>
      </c>
      <c r="BB1861">
        <v>0</v>
      </c>
    </row>
    <row r="1862" spans="1:54" x14ac:dyDescent="0.25">
      <c r="A1862">
        <v>329715</v>
      </c>
      <c r="B1862" t="s">
        <v>213</v>
      </c>
      <c r="AC1862" t="s">
        <v>148</v>
      </c>
      <c r="AG1862" t="s">
        <v>148</v>
      </c>
      <c r="AK1862" t="s">
        <v>148</v>
      </c>
      <c r="AN1862" t="s">
        <v>148</v>
      </c>
      <c r="AO1862" t="s">
        <v>145</v>
      </c>
      <c r="AP1862" t="s">
        <v>145</v>
      </c>
      <c r="AQ1862" t="s">
        <v>145</v>
      </c>
      <c r="AR1862" t="s">
        <v>145</v>
      </c>
      <c r="AS1862" t="s">
        <v>145</v>
      </c>
      <c r="AT1862" t="s">
        <v>145</v>
      </c>
      <c r="AU1862" t="s">
        <v>145</v>
      </c>
      <c r="AV1862" t="s">
        <v>145</v>
      </c>
      <c r="AW1862" t="s">
        <v>145</v>
      </c>
      <c r="AX1862" t="s">
        <v>145</v>
      </c>
      <c r="AY1862" t="s">
        <v>145</v>
      </c>
      <c r="AZ1862" t="s">
        <v>145</v>
      </c>
      <c r="BB1862">
        <v>0</v>
      </c>
    </row>
    <row r="1863" spans="1:54" x14ac:dyDescent="0.25">
      <c r="A1863">
        <v>329748</v>
      </c>
      <c r="B1863" t="s">
        <v>213</v>
      </c>
      <c r="AI1863" t="s">
        <v>148</v>
      </c>
      <c r="AJ1863" t="s">
        <v>148</v>
      </c>
      <c r="AN1863" t="s">
        <v>148</v>
      </c>
      <c r="AP1863" t="s">
        <v>148</v>
      </c>
      <c r="AQ1863" t="s">
        <v>148</v>
      </c>
      <c r="AR1863" t="s">
        <v>148</v>
      </c>
      <c r="AT1863" t="s">
        <v>148</v>
      </c>
      <c r="AU1863" t="s">
        <v>148</v>
      </c>
      <c r="AV1863" t="s">
        <v>147</v>
      </c>
      <c r="AW1863" t="s">
        <v>145</v>
      </c>
      <c r="AX1863" t="s">
        <v>147</v>
      </c>
      <c r="AY1863" t="s">
        <v>148</v>
      </c>
      <c r="AZ1863" t="s">
        <v>145</v>
      </c>
      <c r="BB1863">
        <v>0</v>
      </c>
    </row>
    <row r="1864" spans="1:54" x14ac:dyDescent="0.25">
      <c r="A1864">
        <v>336334</v>
      </c>
      <c r="B1864" t="s">
        <v>213</v>
      </c>
      <c r="AG1864" t="s">
        <v>148</v>
      </c>
      <c r="AN1864" t="s">
        <v>148</v>
      </c>
      <c r="AP1864" t="s">
        <v>148</v>
      </c>
      <c r="AQ1864" t="s">
        <v>147</v>
      </c>
      <c r="AR1864" t="s">
        <v>148</v>
      </c>
      <c r="AT1864" t="s">
        <v>147</v>
      </c>
      <c r="AU1864" t="s">
        <v>145</v>
      </c>
      <c r="AV1864" t="s">
        <v>145</v>
      </c>
      <c r="AW1864" t="s">
        <v>145</v>
      </c>
      <c r="AX1864" t="s">
        <v>145</v>
      </c>
      <c r="AY1864" t="s">
        <v>145</v>
      </c>
      <c r="AZ1864" t="s">
        <v>145</v>
      </c>
      <c r="BB1864">
        <v>0</v>
      </c>
    </row>
    <row r="1865" spans="1:54" x14ac:dyDescent="0.25">
      <c r="A1865">
        <v>332292</v>
      </c>
      <c r="B1865" t="s">
        <v>213</v>
      </c>
      <c r="AJ1865" t="s">
        <v>148</v>
      </c>
      <c r="AN1865" t="s">
        <v>148</v>
      </c>
      <c r="AO1865" t="s">
        <v>148</v>
      </c>
      <c r="AP1865" t="s">
        <v>147</v>
      </c>
      <c r="AQ1865" t="s">
        <v>148</v>
      </c>
      <c r="AR1865" t="s">
        <v>147</v>
      </c>
      <c r="AT1865" t="s">
        <v>148</v>
      </c>
      <c r="AU1865" t="s">
        <v>147</v>
      </c>
      <c r="AV1865" t="s">
        <v>145</v>
      </c>
      <c r="AW1865" t="s">
        <v>145</v>
      </c>
      <c r="AX1865" t="s">
        <v>147</v>
      </c>
      <c r="AY1865" t="s">
        <v>147</v>
      </c>
      <c r="AZ1865" t="s">
        <v>145</v>
      </c>
      <c r="BB1865">
        <v>0</v>
      </c>
    </row>
    <row r="1866" spans="1:54" x14ac:dyDescent="0.25">
      <c r="A1866">
        <v>338327</v>
      </c>
      <c r="B1866" t="s">
        <v>213</v>
      </c>
      <c r="W1866" t="s">
        <v>148</v>
      </c>
      <c r="AM1866" t="s">
        <v>148</v>
      </c>
      <c r="AN1866" t="s">
        <v>148</v>
      </c>
      <c r="AO1866" t="s">
        <v>145</v>
      </c>
      <c r="AP1866" t="s">
        <v>145</v>
      </c>
      <c r="AQ1866" t="s">
        <v>145</v>
      </c>
      <c r="AR1866" t="s">
        <v>5742</v>
      </c>
      <c r="AS1866" t="s">
        <v>145</v>
      </c>
      <c r="AT1866" t="s">
        <v>5742</v>
      </c>
      <c r="AU1866" t="s">
        <v>145</v>
      </c>
      <c r="AV1866" t="s">
        <v>145</v>
      </c>
      <c r="AW1866" t="s">
        <v>145</v>
      </c>
      <c r="AX1866" t="s">
        <v>145</v>
      </c>
      <c r="AY1866" t="s">
        <v>145</v>
      </c>
      <c r="AZ1866" t="s">
        <v>145</v>
      </c>
      <c r="BB1866">
        <v>0</v>
      </c>
    </row>
    <row r="1867" spans="1:54" x14ac:dyDescent="0.25">
      <c r="A1867">
        <v>336627</v>
      </c>
      <c r="B1867" t="s">
        <v>213</v>
      </c>
      <c r="AC1867" t="s">
        <v>148</v>
      </c>
      <c r="AD1867" t="s">
        <v>148</v>
      </c>
      <c r="AF1867" t="s">
        <v>148</v>
      </c>
      <c r="AK1867" t="s">
        <v>148</v>
      </c>
      <c r="AL1867" t="s">
        <v>148</v>
      </c>
      <c r="AN1867" t="s">
        <v>148</v>
      </c>
      <c r="AO1867" t="s">
        <v>145</v>
      </c>
      <c r="AP1867" t="s">
        <v>145</v>
      </c>
      <c r="AQ1867" t="s">
        <v>145</v>
      </c>
      <c r="AR1867" t="s">
        <v>145</v>
      </c>
      <c r="AS1867" t="s">
        <v>145</v>
      </c>
      <c r="AT1867" t="s">
        <v>145</v>
      </c>
      <c r="AU1867" t="s">
        <v>145</v>
      </c>
      <c r="AV1867" t="s">
        <v>145</v>
      </c>
      <c r="AW1867" t="s">
        <v>145</v>
      </c>
      <c r="AX1867" t="s">
        <v>145</v>
      </c>
      <c r="AY1867" t="s">
        <v>145</v>
      </c>
      <c r="AZ1867" t="s">
        <v>145</v>
      </c>
      <c r="BB1867">
        <v>0</v>
      </c>
    </row>
    <row r="1868" spans="1:54" x14ac:dyDescent="0.25">
      <c r="A1868">
        <v>319020</v>
      </c>
      <c r="B1868" t="s">
        <v>213</v>
      </c>
      <c r="AG1868" t="s">
        <v>145</v>
      </c>
      <c r="AN1868" t="s">
        <v>145</v>
      </c>
      <c r="AP1868" t="s">
        <v>145</v>
      </c>
      <c r="AQ1868" t="s">
        <v>145</v>
      </c>
      <c r="AR1868" t="s">
        <v>145</v>
      </c>
      <c r="AU1868" t="s">
        <v>145</v>
      </c>
      <c r="AV1868" t="s">
        <v>145</v>
      </c>
      <c r="AX1868" t="s">
        <v>145</v>
      </c>
      <c r="AY1868" t="s">
        <v>145</v>
      </c>
      <c r="AZ1868" t="s">
        <v>145</v>
      </c>
      <c r="BB1868">
        <v>0</v>
      </c>
    </row>
    <row r="1869" spans="1:54" x14ac:dyDescent="0.25">
      <c r="A1869">
        <v>323119</v>
      </c>
      <c r="B1869" t="s">
        <v>213</v>
      </c>
      <c r="AI1869" t="s">
        <v>148</v>
      </c>
      <c r="AJ1869" t="s">
        <v>147</v>
      </c>
      <c r="AM1869" t="s">
        <v>148</v>
      </c>
      <c r="AN1869" t="s">
        <v>145</v>
      </c>
      <c r="AO1869" t="s">
        <v>145</v>
      </c>
      <c r="AP1869" t="s">
        <v>145</v>
      </c>
      <c r="AQ1869" t="s">
        <v>145</v>
      </c>
      <c r="AR1869" t="s">
        <v>145</v>
      </c>
      <c r="AS1869" t="s">
        <v>145</v>
      </c>
      <c r="AT1869" t="s">
        <v>145</v>
      </c>
      <c r="AU1869" t="s">
        <v>145</v>
      </c>
      <c r="AV1869" t="s">
        <v>145</v>
      </c>
      <c r="AW1869" t="s">
        <v>145</v>
      </c>
      <c r="AX1869" t="s">
        <v>145</v>
      </c>
      <c r="AY1869" t="s">
        <v>145</v>
      </c>
      <c r="AZ1869" t="s">
        <v>145</v>
      </c>
      <c r="BB1869">
        <v>0</v>
      </c>
    </row>
    <row r="1870" spans="1:54" x14ac:dyDescent="0.25">
      <c r="A1870">
        <v>326740</v>
      </c>
      <c r="B1870" t="s">
        <v>213</v>
      </c>
      <c r="AG1870" t="s">
        <v>148</v>
      </c>
      <c r="AJ1870" t="s">
        <v>145</v>
      </c>
      <c r="AM1870" t="s">
        <v>145</v>
      </c>
      <c r="AN1870" t="s">
        <v>145</v>
      </c>
      <c r="AO1870" t="s">
        <v>145</v>
      </c>
      <c r="AP1870" t="s">
        <v>145</v>
      </c>
      <c r="AQ1870" t="s">
        <v>145</v>
      </c>
      <c r="AR1870" t="s">
        <v>145</v>
      </c>
      <c r="AS1870" t="s">
        <v>145</v>
      </c>
      <c r="AT1870" t="s">
        <v>145</v>
      </c>
      <c r="AU1870" t="s">
        <v>145</v>
      </c>
      <c r="AV1870" t="s">
        <v>145</v>
      </c>
      <c r="AW1870" t="s">
        <v>145</v>
      </c>
      <c r="AX1870" t="s">
        <v>145</v>
      </c>
      <c r="AY1870" t="s">
        <v>145</v>
      </c>
      <c r="AZ1870" t="s">
        <v>145</v>
      </c>
      <c r="BB1870">
        <v>0</v>
      </c>
    </row>
    <row r="1871" spans="1:54" x14ac:dyDescent="0.25">
      <c r="A1871">
        <v>326856</v>
      </c>
      <c r="B1871" t="s">
        <v>213</v>
      </c>
      <c r="AG1871" t="s">
        <v>148</v>
      </c>
      <c r="AN1871" t="s">
        <v>145</v>
      </c>
      <c r="AP1871" t="s">
        <v>147</v>
      </c>
      <c r="AQ1871" t="s">
        <v>145</v>
      </c>
      <c r="AR1871" t="s">
        <v>145</v>
      </c>
      <c r="AT1871" t="s">
        <v>147</v>
      </c>
      <c r="AU1871" t="s">
        <v>145</v>
      </c>
      <c r="AV1871" t="s">
        <v>145</v>
      </c>
      <c r="AW1871" t="s">
        <v>145</v>
      </c>
      <c r="AX1871" t="s">
        <v>145</v>
      </c>
      <c r="AY1871" t="s">
        <v>145</v>
      </c>
      <c r="AZ1871" t="s">
        <v>145</v>
      </c>
      <c r="BB1871">
        <v>0</v>
      </c>
    </row>
    <row r="1872" spans="1:54" x14ac:dyDescent="0.25">
      <c r="A1872">
        <v>329815</v>
      </c>
      <c r="B1872" t="s">
        <v>213</v>
      </c>
      <c r="AF1872" t="s">
        <v>147</v>
      </c>
      <c r="AH1872" t="s">
        <v>148</v>
      </c>
      <c r="AJ1872" t="s">
        <v>147</v>
      </c>
      <c r="AN1872" t="s">
        <v>145</v>
      </c>
      <c r="AO1872" t="s">
        <v>145</v>
      </c>
      <c r="AP1872" t="s">
        <v>145</v>
      </c>
      <c r="AQ1872" t="s">
        <v>145</v>
      </c>
      <c r="AR1872" t="s">
        <v>145</v>
      </c>
      <c r="AS1872" t="s">
        <v>145</v>
      </c>
      <c r="AT1872" t="s">
        <v>145</v>
      </c>
      <c r="AU1872" t="s">
        <v>145</v>
      </c>
      <c r="AV1872" t="s">
        <v>145</v>
      </c>
      <c r="AW1872" t="s">
        <v>145</v>
      </c>
      <c r="AX1872" t="s">
        <v>145</v>
      </c>
      <c r="AY1872" t="s">
        <v>145</v>
      </c>
      <c r="AZ1872" t="s">
        <v>145</v>
      </c>
      <c r="BB1872">
        <v>0</v>
      </c>
    </row>
    <row r="1873" spans="1:54" x14ac:dyDescent="0.25">
      <c r="A1873">
        <v>331838</v>
      </c>
      <c r="B1873" t="s">
        <v>213</v>
      </c>
      <c r="AF1873" t="s">
        <v>148</v>
      </c>
      <c r="AI1873" t="s">
        <v>148</v>
      </c>
      <c r="AN1873" t="s">
        <v>145</v>
      </c>
      <c r="AQ1873" t="s">
        <v>148</v>
      </c>
      <c r="AU1873" t="s">
        <v>145</v>
      </c>
      <c r="AV1873" t="s">
        <v>145</v>
      </c>
      <c r="AW1873" t="s">
        <v>145</v>
      </c>
      <c r="AX1873" t="s">
        <v>145</v>
      </c>
      <c r="AY1873" t="s">
        <v>145</v>
      </c>
      <c r="AZ1873" t="s">
        <v>145</v>
      </c>
      <c r="BB1873">
        <v>0</v>
      </c>
    </row>
    <row r="1874" spans="1:54" x14ac:dyDescent="0.25">
      <c r="A1874">
        <v>331800</v>
      </c>
      <c r="B1874" t="s">
        <v>213</v>
      </c>
      <c r="U1874" t="s">
        <v>145</v>
      </c>
      <c r="AC1874" t="s">
        <v>145</v>
      </c>
      <c r="AG1874" t="s">
        <v>145</v>
      </c>
      <c r="AL1874" t="s">
        <v>145</v>
      </c>
      <c r="AM1874" t="s">
        <v>147</v>
      </c>
      <c r="AN1874" t="s">
        <v>145</v>
      </c>
      <c r="AO1874" t="s">
        <v>145</v>
      </c>
      <c r="AP1874" t="s">
        <v>145</v>
      </c>
      <c r="AQ1874" t="s">
        <v>145</v>
      </c>
      <c r="AR1874" t="s">
        <v>145</v>
      </c>
      <c r="AS1874" t="s">
        <v>145</v>
      </c>
      <c r="AT1874" t="s">
        <v>145</v>
      </c>
      <c r="AU1874" t="s">
        <v>145</v>
      </c>
      <c r="AV1874" t="s">
        <v>145</v>
      </c>
      <c r="AW1874" t="s">
        <v>145</v>
      </c>
      <c r="AX1874" t="s">
        <v>145</v>
      </c>
      <c r="AY1874" t="s">
        <v>145</v>
      </c>
      <c r="AZ1874" t="s">
        <v>145</v>
      </c>
      <c r="BB1874">
        <v>0</v>
      </c>
    </row>
    <row r="1875" spans="1:54" x14ac:dyDescent="0.25">
      <c r="A1875">
        <v>333800</v>
      </c>
      <c r="B1875" t="s">
        <v>213</v>
      </c>
      <c r="AF1875" t="s">
        <v>148</v>
      </c>
      <c r="AG1875" t="s">
        <v>148</v>
      </c>
      <c r="AI1875" t="s">
        <v>148</v>
      </c>
      <c r="AJ1875" t="s">
        <v>145</v>
      </c>
      <c r="AL1875" t="s">
        <v>145</v>
      </c>
      <c r="AN1875" t="s">
        <v>145</v>
      </c>
      <c r="AO1875" t="s">
        <v>145</v>
      </c>
      <c r="AP1875" t="s">
        <v>145</v>
      </c>
      <c r="AQ1875" t="s">
        <v>145</v>
      </c>
      <c r="AR1875" t="s">
        <v>145</v>
      </c>
      <c r="AS1875" t="s">
        <v>145</v>
      </c>
      <c r="AT1875" t="s">
        <v>145</v>
      </c>
      <c r="AU1875" t="s">
        <v>145</v>
      </c>
      <c r="AV1875" t="s">
        <v>145</v>
      </c>
      <c r="AW1875" t="s">
        <v>145</v>
      </c>
      <c r="AX1875" t="s">
        <v>145</v>
      </c>
      <c r="AY1875" t="s">
        <v>145</v>
      </c>
      <c r="AZ1875" t="s">
        <v>145</v>
      </c>
      <c r="BB1875">
        <v>0</v>
      </c>
    </row>
    <row r="1876" spans="1:54" x14ac:dyDescent="0.25">
      <c r="A1876">
        <v>338113</v>
      </c>
      <c r="B1876" t="s">
        <v>213</v>
      </c>
      <c r="AF1876" t="s">
        <v>148</v>
      </c>
      <c r="AJ1876" t="s">
        <v>147</v>
      </c>
      <c r="AK1876" t="s">
        <v>147</v>
      </c>
      <c r="AL1876" t="s">
        <v>147</v>
      </c>
      <c r="AN1876" t="s">
        <v>145</v>
      </c>
      <c r="AO1876" t="s">
        <v>145</v>
      </c>
      <c r="AP1876" t="s">
        <v>145</v>
      </c>
      <c r="AQ1876" t="s">
        <v>145</v>
      </c>
      <c r="AR1876" t="s">
        <v>145</v>
      </c>
      <c r="AS1876" t="s">
        <v>145</v>
      </c>
      <c r="AT1876" t="s">
        <v>145</v>
      </c>
      <c r="AU1876" t="s">
        <v>145</v>
      </c>
      <c r="AV1876" t="s">
        <v>145</v>
      </c>
      <c r="AW1876" t="s">
        <v>145</v>
      </c>
      <c r="AX1876" t="s">
        <v>145</v>
      </c>
      <c r="AY1876" t="s">
        <v>145</v>
      </c>
      <c r="AZ1876" t="s">
        <v>145</v>
      </c>
      <c r="BB1876">
        <v>0</v>
      </c>
    </row>
    <row r="1877" spans="1:54" x14ac:dyDescent="0.25">
      <c r="A1877">
        <v>327036</v>
      </c>
      <c r="B1877" t="s">
        <v>213</v>
      </c>
      <c r="P1877" t="s">
        <v>148</v>
      </c>
      <c r="AB1877" t="s">
        <v>148</v>
      </c>
      <c r="AE1877" t="s">
        <v>148</v>
      </c>
      <c r="AG1877" t="s">
        <v>148</v>
      </c>
      <c r="AP1877" t="s">
        <v>147</v>
      </c>
      <c r="AQ1877" t="s">
        <v>145</v>
      </c>
      <c r="AS1877" t="s">
        <v>145</v>
      </c>
      <c r="AT1877" t="s">
        <v>147</v>
      </c>
      <c r="AU1877" t="s">
        <v>145</v>
      </c>
      <c r="AV1877" t="s">
        <v>145</v>
      </c>
      <c r="AW1877" t="s">
        <v>145</v>
      </c>
      <c r="AX1877" t="s">
        <v>145</v>
      </c>
      <c r="AY1877" t="s">
        <v>145</v>
      </c>
      <c r="AZ1877" t="s">
        <v>145</v>
      </c>
      <c r="BB1877">
        <v>0</v>
      </c>
    </row>
    <row r="1878" spans="1:54" x14ac:dyDescent="0.25">
      <c r="A1878">
        <v>314563</v>
      </c>
      <c r="B1878" t="s">
        <v>213</v>
      </c>
      <c r="U1878" t="s">
        <v>147</v>
      </c>
      <c r="AB1878" t="s">
        <v>148</v>
      </c>
      <c r="AE1878" t="s">
        <v>148</v>
      </c>
      <c r="AI1878" t="s">
        <v>148</v>
      </c>
      <c r="AO1878" t="s">
        <v>147</v>
      </c>
      <c r="AP1878" t="s">
        <v>145</v>
      </c>
      <c r="AQ1878" t="s">
        <v>145</v>
      </c>
      <c r="AR1878" t="s">
        <v>145</v>
      </c>
      <c r="AS1878" t="s">
        <v>147</v>
      </c>
      <c r="AT1878" t="s">
        <v>145</v>
      </c>
      <c r="AU1878" t="s">
        <v>145</v>
      </c>
      <c r="AV1878" t="s">
        <v>147</v>
      </c>
      <c r="AW1878" t="s">
        <v>147</v>
      </c>
      <c r="AX1878" t="s">
        <v>145</v>
      </c>
      <c r="AY1878" t="s">
        <v>145</v>
      </c>
      <c r="AZ1878" t="s">
        <v>145</v>
      </c>
      <c r="BB1878">
        <v>0</v>
      </c>
    </row>
    <row r="1879" spans="1:54" x14ac:dyDescent="0.25">
      <c r="A1879">
        <v>327587</v>
      </c>
      <c r="B1879" t="s">
        <v>213</v>
      </c>
      <c r="AB1879" t="s">
        <v>148</v>
      </c>
      <c r="AF1879" t="s">
        <v>148</v>
      </c>
      <c r="AJ1879" t="s">
        <v>148</v>
      </c>
      <c r="AL1879" t="s">
        <v>148</v>
      </c>
      <c r="AO1879" t="s">
        <v>145</v>
      </c>
      <c r="AP1879" t="s">
        <v>145</v>
      </c>
      <c r="AQ1879" t="s">
        <v>145</v>
      </c>
      <c r="AR1879" t="s">
        <v>145</v>
      </c>
      <c r="AT1879" t="s">
        <v>145</v>
      </c>
      <c r="AU1879" t="s">
        <v>145</v>
      </c>
      <c r="AV1879" t="s">
        <v>145</v>
      </c>
      <c r="AW1879" t="s">
        <v>145</v>
      </c>
      <c r="AX1879" t="s">
        <v>145</v>
      </c>
      <c r="AY1879" t="s">
        <v>145</v>
      </c>
      <c r="AZ1879" t="s">
        <v>145</v>
      </c>
      <c r="BB1879">
        <v>0</v>
      </c>
    </row>
    <row r="1880" spans="1:54" x14ac:dyDescent="0.25">
      <c r="A1880">
        <v>334415</v>
      </c>
      <c r="B1880" t="s">
        <v>213</v>
      </c>
      <c r="S1880" t="s">
        <v>148</v>
      </c>
      <c r="W1880" t="s">
        <v>148</v>
      </c>
      <c r="AB1880" t="s">
        <v>145</v>
      </c>
      <c r="AC1880" t="s">
        <v>148</v>
      </c>
      <c r="AJ1880" t="s">
        <v>148</v>
      </c>
      <c r="AL1880" t="s">
        <v>148</v>
      </c>
      <c r="AO1880" t="s">
        <v>145</v>
      </c>
      <c r="AP1880" t="s">
        <v>145</v>
      </c>
      <c r="AQ1880" t="s">
        <v>145</v>
      </c>
      <c r="AR1880" t="s">
        <v>145</v>
      </c>
      <c r="AS1880" t="s">
        <v>145</v>
      </c>
      <c r="AT1880" t="s">
        <v>145</v>
      </c>
      <c r="AU1880" t="s">
        <v>145</v>
      </c>
      <c r="AV1880" t="s">
        <v>145</v>
      </c>
      <c r="AW1880" t="s">
        <v>145</v>
      </c>
      <c r="AX1880" t="s">
        <v>145</v>
      </c>
      <c r="AY1880" t="s">
        <v>145</v>
      </c>
      <c r="AZ1880" t="s">
        <v>145</v>
      </c>
      <c r="BB1880">
        <v>0</v>
      </c>
    </row>
    <row r="1881" spans="1:54" x14ac:dyDescent="0.25">
      <c r="A1881">
        <v>334516</v>
      </c>
      <c r="B1881" t="s">
        <v>213</v>
      </c>
      <c r="P1881" t="s">
        <v>147</v>
      </c>
      <c r="W1881" t="s">
        <v>148</v>
      </c>
      <c r="AG1881" t="s">
        <v>148</v>
      </c>
      <c r="AI1881" t="s">
        <v>148</v>
      </c>
      <c r="AO1881" t="s">
        <v>147</v>
      </c>
      <c r="AP1881" t="s">
        <v>147</v>
      </c>
      <c r="AQ1881" t="s">
        <v>147</v>
      </c>
      <c r="AR1881" t="s">
        <v>147</v>
      </c>
      <c r="AS1881" t="s">
        <v>147</v>
      </c>
      <c r="AT1881" t="s">
        <v>147</v>
      </c>
      <c r="AU1881" t="s">
        <v>145</v>
      </c>
      <c r="AV1881" t="s">
        <v>145</v>
      </c>
      <c r="AW1881" t="s">
        <v>145</v>
      </c>
      <c r="AX1881" t="s">
        <v>145</v>
      </c>
      <c r="AY1881" t="s">
        <v>145</v>
      </c>
      <c r="AZ1881" t="s">
        <v>145</v>
      </c>
      <c r="BB1881">
        <v>0</v>
      </c>
    </row>
    <row r="1882" spans="1:54" x14ac:dyDescent="0.25">
      <c r="A1882">
        <v>304798</v>
      </c>
      <c r="B1882" t="s">
        <v>213</v>
      </c>
      <c r="P1882" t="s">
        <v>148</v>
      </c>
      <c r="AG1882" t="s">
        <v>148</v>
      </c>
      <c r="AI1882" t="s">
        <v>148</v>
      </c>
      <c r="AK1882" t="s">
        <v>148</v>
      </c>
      <c r="AO1882" t="s">
        <v>145</v>
      </c>
      <c r="AP1882" t="s">
        <v>145</v>
      </c>
      <c r="AQ1882" t="s">
        <v>145</v>
      </c>
      <c r="AR1882" t="s">
        <v>147</v>
      </c>
      <c r="AS1882" t="s">
        <v>145</v>
      </c>
      <c r="AT1882" t="s">
        <v>147</v>
      </c>
      <c r="AU1882" t="s">
        <v>145</v>
      </c>
      <c r="AV1882" t="s">
        <v>145</v>
      </c>
      <c r="AW1882" t="s">
        <v>145</v>
      </c>
      <c r="AX1882" t="s">
        <v>145</v>
      </c>
      <c r="AY1882" t="s">
        <v>145</v>
      </c>
      <c r="AZ1882" t="s">
        <v>145</v>
      </c>
      <c r="BB1882">
        <v>0</v>
      </c>
    </row>
    <row r="1883" spans="1:54" x14ac:dyDescent="0.25">
      <c r="A1883">
        <v>324985</v>
      </c>
      <c r="B1883" t="s">
        <v>213</v>
      </c>
      <c r="P1883" t="s">
        <v>148</v>
      </c>
      <c r="AQ1883" t="s">
        <v>147</v>
      </c>
      <c r="AX1883" t="s">
        <v>147</v>
      </c>
      <c r="AY1883" t="s">
        <v>147</v>
      </c>
      <c r="AZ1883" t="s">
        <v>145</v>
      </c>
      <c r="BB1883">
        <v>0</v>
      </c>
    </row>
    <row r="1884" spans="1:54" x14ac:dyDescent="0.25">
      <c r="A1884">
        <v>328644</v>
      </c>
      <c r="B1884" t="s">
        <v>213</v>
      </c>
      <c r="P1884" t="s">
        <v>148</v>
      </c>
      <c r="W1884" t="s">
        <v>148</v>
      </c>
      <c r="AO1884" t="s">
        <v>148</v>
      </c>
      <c r="AP1884" t="s">
        <v>148</v>
      </c>
      <c r="AQ1884" t="s">
        <v>148</v>
      </c>
      <c r="AS1884" t="s">
        <v>148</v>
      </c>
      <c r="AV1884" t="s">
        <v>147</v>
      </c>
      <c r="AX1884" t="s">
        <v>147</v>
      </c>
      <c r="AY1884" t="s">
        <v>148</v>
      </c>
      <c r="AZ1884" t="s">
        <v>145</v>
      </c>
      <c r="BB1884">
        <v>0</v>
      </c>
    </row>
    <row r="1885" spans="1:54" x14ac:dyDescent="0.25">
      <c r="A1885">
        <v>329131</v>
      </c>
      <c r="B1885" t="s">
        <v>213</v>
      </c>
      <c r="P1885" t="s">
        <v>148</v>
      </c>
      <c r="W1885" t="s">
        <v>148</v>
      </c>
      <c r="AA1885" t="s">
        <v>148</v>
      </c>
      <c r="AC1885" t="s">
        <v>148</v>
      </c>
      <c r="AM1885" t="s">
        <v>148</v>
      </c>
      <c r="AO1885" t="s">
        <v>145</v>
      </c>
      <c r="AP1885" t="s">
        <v>147</v>
      </c>
      <c r="AQ1885" t="s">
        <v>147</v>
      </c>
      <c r="AS1885" t="s">
        <v>145</v>
      </c>
      <c r="AT1885" t="s">
        <v>147</v>
      </c>
      <c r="AU1885" t="s">
        <v>145</v>
      </c>
      <c r="AV1885" t="s">
        <v>145</v>
      </c>
      <c r="AW1885" t="s">
        <v>145</v>
      </c>
      <c r="AX1885" t="s">
        <v>145</v>
      </c>
      <c r="AY1885" t="s">
        <v>145</v>
      </c>
      <c r="AZ1885" t="s">
        <v>145</v>
      </c>
      <c r="BB1885">
        <v>0</v>
      </c>
    </row>
    <row r="1886" spans="1:54" x14ac:dyDescent="0.25">
      <c r="A1886">
        <v>336278</v>
      </c>
      <c r="B1886" t="s">
        <v>213</v>
      </c>
      <c r="P1886" t="s">
        <v>148</v>
      </c>
      <c r="Z1886" t="s">
        <v>148</v>
      </c>
      <c r="AG1886" t="s">
        <v>148</v>
      </c>
      <c r="AI1886" t="s">
        <v>148</v>
      </c>
      <c r="AJ1886" t="s">
        <v>147</v>
      </c>
      <c r="AL1886" t="s">
        <v>148</v>
      </c>
      <c r="AO1886" t="s">
        <v>145</v>
      </c>
      <c r="AP1886" t="s">
        <v>145</v>
      </c>
      <c r="AQ1886" t="s">
        <v>145</v>
      </c>
      <c r="AR1886" t="s">
        <v>145</v>
      </c>
      <c r="AS1886" t="s">
        <v>145</v>
      </c>
      <c r="AT1886" t="s">
        <v>145</v>
      </c>
      <c r="AU1886" t="s">
        <v>145</v>
      </c>
      <c r="AV1886" t="s">
        <v>145</v>
      </c>
      <c r="AW1886" t="s">
        <v>145</v>
      </c>
      <c r="AX1886" t="s">
        <v>145</v>
      </c>
      <c r="AY1886" t="s">
        <v>145</v>
      </c>
      <c r="AZ1886" t="s">
        <v>145</v>
      </c>
      <c r="BB1886">
        <v>0</v>
      </c>
    </row>
    <row r="1887" spans="1:54" x14ac:dyDescent="0.25">
      <c r="A1887">
        <v>338227</v>
      </c>
      <c r="B1887" t="s">
        <v>213</v>
      </c>
      <c r="I1887" t="s">
        <v>148</v>
      </c>
      <c r="P1887" t="s">
        <v>148</v>
      </c>
      <c r="AG1887" t="s">
        <v>148</v>
      </c>
      <c r="AI1887" t="s">
        <v>148</v>
      </c>
      <c r="AL1887" t="s">
        <v>148</v>
      </c>
      <c r="AM1887" t="s">
        <v>147</v>
      </c>
      <c r="AO1887" t="s">
        <v>145</v>
      </c>
      <c r="AP1887" t="s">
        <v>145</v>
      </c>
      <c r="AQ1887" t="s">
        <v>145</v>
      </c>
      <c r="AR1887" t="s">
        <v>145</v>
      </c>
      <c r="AS1887" t="s">
        <v>145</v>
      </c>
      <c r="AT1887" t="s">
        <v>145</v>
      </c>
      <c r="AU1887" t="s">
        <v>145</v>
      </c>
      <c r="AV1887" t="s">
        <v>145</v>
      </c>
      <c r="AW1887" t="s">
        <v>145</v>
      </c>
      <c r="AX1887" t="s">
        <v>145</v>
      </c>
      <c r="AY1887" t="s">
        <v>145</v>
      </c>
      <c r="AZ1887" t="s">
        <v>145</v>
      </c>
      <c r="BB1887">
        <v>0</v>
      </c>
    </row>
    <row r="1888" spans="1:54" x14ac:dyDescent="0.25">
      <c r="A1888">
        <v>334984</v>
      </c>
      <c r="B1888" t="s">
        <v>213</v>
      </c>
      <c r="P1888" t="s">
        <v>145</v>
      </c>
      <c r="AG1888" t="s">
        <v>147</v>
      </c>
      <c r="AK1888" t="s">
        <v>145</v>
      </c>
      <c r="AL1888" t="s">
        <v>148</v>
      </c>
      <c r="AO1888" t="s">
        <v>147</v>
      </c>
      <c r="AP1888" t="s">
        <v>147</v>
      </c>
      <c r="AQ1888" t="s">
        <v>145</v>
      </c>
      <c r="AU1888" t="s">
        <v>145</v>
      </c>
      <c r="AV1888" t="s">
        <v>145</v>
      </c>
      <c r="AW1888" t="s">
        <v>145</v>
      </c>
      <c r="AX1888" t="s">
        <v>145</v>
      </c>
      <c r="AY1888" t="s">
        <v>145</v>
      </c>
      <c r="AZ1888" t="s">
        <v>145</v>
      </c>
      <c r="BB1888">
        <v>0</v>
      </c>
    </row>
    <row r="1889" spans="1:54" x14ac:dyDescent="0.25">
      <c r="A1889">
        <v>329272</v>
      </c>
      <c r="B1889" t="s">
        <v>213</v>
      </c>
      <c r="O1889" t="s">
        <v>148</v>
      </c>
      <c r="AA1889" t="s">
        <v>147</v>
      </c>
      <c r="AI1889" t="s">
        <v>148</v>
      </c>
      <c r="AJ1889" t="s">
        <v>148</v>
      </c>
      <c r="AO1889" t="s">
        <v>148</v>
      </c>
      <c r="AQ1889" t="s">
        <v>148</v>
      </c>
      <c r="AS1889" t="s">
        <v>145</v>
      </c>
      <c r="AT1889" t="s">
        <v>147</v>
      </c>
      <c r="AU1889" t="s">
        <v>145</v>
      </c>
      <c r="AV1889" t="s">
        <v>145</v>
      </c>
      <c r="AW1889" t="s">
        <v>145</v>
      </c>
      <c r="AX1889" t="s">
        <v>145</v>
      </c>
      <c r="AY1889" t="s">
        <v>145</v>
      </c>
      <c r="AZ1889" t="s">
        <v>145</v>
      </c>
      <c r="BB1889">
        <v>0</v>
      </c>
    </row>
    <row r="1890" spans="1:54" x14ac:dyDescent="0.25">
      <c r="A1890">
        <v>324966</v>
      </c>
      <c r="B1890" t="s">
        <v>213</v>
      </c>
      <c r="O1890" t="s">
        <v>148</v>
      </c>
      <c r="AC1890" t="s">
        <v>148</v>
      </c>
      <c r="AK1890" t="s">
        <v>147</v>
      </c>
      <c r="AL1890" t="s">
        <v>148</v>
      </c>
      <c r="AO1890" t="s">
        <v>147</v>
      </c>
      <c r="AP1890" t="s">
        <v>145</v>
      </c>
      <c r="AQ1890" t="s">
        <v>145</v>
      </c>
      <c r="AU1890" t="s">
        <v>145</v>
      </c>
      <c r="AV1890" t="s">
        <v>145</v>
      </c>
      <c r="AW1890" t="s">
        <v>145</v>
      </c>
      <c r="AX1890" t="s">
        <v>145</v>
      </c>
      <c r="AY1890" t="s">
        <v>145</v>
      </c>
      <c r="AZ1890" t="s">
        <v>145</v>
      </c>
      <c r="BB1890">
        <v>0</v>
      </c>
    </row>
    <row r="1891" spans="1:54" x14ac:dyDescent="0.25">
      <c r="A1891">
        <v>331403</v>
      </c>
      <c r="B1891" t="s">
        <v>213</v>
      </c>
      <c r="O1891" t="s">
        <v>148</v>
      </c>
      <c r="AC1891" t="s">
        <v>148</v>
      </c>
      <c r="AF1891" t="s">
        <v>148</v>
      </c>
      <c r="AG1891" t="s">
        <v>148</v>
      </c>
      <c r="AM1891" t="s">
        <v>148</v>
      </c>
      <c r="AO1891" t="s">
        <v>145</v>
      </c>
      <c r="AP1891" t="s">
        <v>145</v>
      </c>
      <c r="AQ1891" t="s">
        <v>145</v>
      </c>
      <c r="AR1891" t="s">
        <v>145</v>
      </c>
      <c r="AS1891" t="s">
        <v>145</v>
      </c>
      <c r="AU1891" t="s">
        <v>145</v>
      </c>
      <c r="AV1891" t="s">
        <v>145</v>
      </c>
      <c r="AW1891" t="s">
        <v>145</v>
      </c>
      <c r="AX1891" t="s">
        <v>145</v>
      </c>
      <c r="AY1891" t="s">
        <v>145</v>
      </c>
      <c r="AZ1891" t="s">
        <v>145</v>
      </c>
      <c r="BB1891">
        <v>0</v>
      </c>
    </row>
    <row r="1892" spans="1:54" x14ac:dyDescent="0.25">
      <c r="A1892">
        <v>338072</v>
      </c>
      <c r="B1892" t="s">
        <v>213</v>
      </c>
      <c r="O1892" t="s">
        <v>148</v>
      </c>
      <c r="AE1892" t="s">
        <v>148</v>
      </c>
      <c r="AG1892" t="s">
        <v>148</v>
      </c>
      <c r="AJ1892" t="s">
        <v>147</v>
      </c>
      <c r="AK1892" t="s">
        <v>147</v>
      </c>
      <c r="AL1892" t="s">
        <v>147</v>
      </c>
      <c r="AO1892" t="s">
        <v>145</v>
      </c>
      <c r="AP1892" t="s">
        <v>145</v>
      </c>
      <c r="AQ1892" t="s">
        <v>145</v>
      </c>
      <c r="AR1892" t="s">
        <v>145</v>
      </c>
      <c r="AS1892" t="s">
        <v>145</v>
      </c>
      <c r="AT1892" t="s">
        <v>145</v>
      </c>
      <c r="AU1892" t="s">
        <v>145</v>
      </c>
      <c r="AV1892" t="s">
        <v>145</v>
      </c>
      <c r="AW1892" t="s">
        <v>145</v>
      </c>
      <c r="AX1892" t="s">
        <v>145</v>
      </c>
      <c r="AY1892" t="s">
        <v>145</v>
      </c>
      <c r="AZ1892" t="s">
        <v>145</v>
      </c>
      <c r="BB1892">
        <v>0</v>
      </c>
    </row>
    <row r="1893" spans="1:54" x14ac:dyDescent="0.25">
      <c r="A1893">
        <v>333140</v>
      </c>
      <c r="B1893" t="s">
        <v>213</v>
      </c>
      <c r="AQ1893" t="s">
        <v>145</v>
      </c>
      <c r="AU1893" t="s">
        <v>147</v>
      </c>
      <c r="AW1893" t="s">
        <v>145</v>
      </c>
      <c r="AX1893" t="s">
        <v>145</v>
      </c>
      <c r="AY1893" t="s">
        <v>145</v>
      </c>
      <c r="AZ1893" t="s">
        <v>145</v>
      </c>
      <c r="BB1893">
        <v>0</v>
      </c>
    </row>
    <row r="1894" spans="1:54" x14ac:dyDescent="0.25">
      <c r="A1894">
        <v>301703</v>
      </c>
      <c r="B1894" t="s">
        <v>213</v>
      </c>
      <c r="AG1894" t="s">
        <v>148</v>
      </c>
      <c r="AH1894" t="s">
        <v>147</v>
      </c>
      <c r="AP1894" t="s">
        <v>145</v>
      </c>
      <c r="AQ1894" t="s">
        <v>147</v>
      </c>
      <c r="AR1894" t="s">
        <v>148</v>
      </c>
      <c r="AW1894" t="s">
        <v>145</v>
      </c>
      <c r="AZ1894" t="s">
        <v>145</v>
      </c>
      <c r="BB1894">
        <v>0</v>
      </c>
    </row>
    <row r="1895" spans="1:54" x14ac:dyDescent="0.25">
      <c r="A1895">
        <v>302396</v>
      </c>
      <c r="B1895" t="s">
        <v>213</v>
      </c>
      <c r="Z1895" t="s">
        <v>148</v>
      </c>
      <c r="AG1895" t="s">
        <v>148</v>
      </c>
      <c r="AK1895" t="s">
        <v>148</v>
      </c>
      <c r="AO1895" t="s">
        <v>148</v>
      </c>
      <c r="AP1895" t="s">
        <v>145</v>
      </c>
      <c r="AQ1895" t="s">
        <v>145</v>
      </c>
      <c r="AR1895" t="s">
        <v>148</v>
      </c>
      <c r="AT1895" t="s">
        <v>148</v>
      </c>
      <c r="AU1895" t="s">
        <v>147</v>
      </c>
      <c r="AV1895" t="s">
        <v>145</v>
      </c>
      <c r="AW1895" t="s">
        <v>145</v>
      </c>
      <c r="AX1895" t="s">
        <v>145</v>
      </c>
      <c r="AY1895" t="s">
        <v>145</v>
      </c>
      <c r="AZ1895" t="s">
        <v>145</v>
      </c>
      <c r="BB1895">
        <v>0</v>
      </c>
    </row>
    <row r="1896" spans="1:54" x14ac:dyDescent="0.25">
      <c r="A1896">
        <v>302877</v>
      </c>
      <c r="B1896" t="s">
        <v>213</v>
      </c>
      <c r="N1896" t="s">
        <v>148</v>
      </c>
      <c r="W1896" t="s">
        <v>148</v>
      </c>
      <c r="Z1896" t="s">
        <v>148</v>
      </c>
      <c r="AE1896" t="s">
        <v>148</v>
      </c>
      <c r="AO1896" t="s">
        <v>147</v>
      </c>
      <c r="AP1896" t="s">
        <v>145</v>
      </c>
      <c r="AQ1896" t="s">
        <v>145</v>
      </c>
      <c r="AR1896" t="s">
        <v>147</v>
      </c>
      <c r="AS1896" t="s">
        <v>147</v>
      </c>
      <c r="AT1896" t="s">
        <v>147</v>
      </c>
      <c r="AU1896" t="s">
        <v>145</v>
      </c>
      <c r="AV1896" t="s">
        <v>145</v>
      </c>
      <c r="AW1896" t="s">
        <v>145</v>
      </c>
      <c r="AX1896" t="s">
        <v>145</v>
      </c>
      <c r="AY1896" t="s">
        <v>145</v>
      </c>
      <c r="AZ1896" t="s">
        <v>145</v>
      </c>
      <c r="BB1896">
        <v>0</v>
      </c>
    </row>
    <row r="1897" spans="1:54" x14ac:dyDescent="0.25">
      <c r="A1897">
        <v>302917</v>
      </c>
      <c r="B1897" t="s">
        <v>213</v>
      </c>
      <c r="AQ1897" t="s">
        <v>148</v>
      </c>
      <c r="AR1897" t="s">
        <v>145</v>
      </c>
      <c r="AT1897" t="s">
        <v>148</v>
      </c>
      <c r="AU1897" t="s">
        <v>148</v>
      </c>
      <c r="AV1897" t="s">
        <v>147</v>
      </c>
      <c r="AW1897" t="s">
        <v>147</v>
      </c>
      <c r="AY1897" t="s">
        <v>148</v>
      </c>
      <c r="AZ1897" t="s">
        <v>145</v>
      </c>
      <c r="BB1897">
        <v>0</v>
      </c>
    </row>
    <row r="1898" spans="1:54" x14ac:dyDescent="0.25">
      <c r="A1898">
        <v>318593</v>
      </c>
      <c r="B1898" t="s">
        <v>213</v>
      </c>
      <c r="AG1898" t="s">
        <v>148</v>
      </c>
      <c r="AH1898" t="s">
        <v>148</v>
      </c>
      <c r="AP1898" t="s">
        <v>147</v>
      </c>
      <c r="AQ1898" t="s">
        <v>145</v>
      </c>
      <c r="AR1898" t="s">
        <v>147</v>
      </c>
      <c r="AT1898" t="s">
        <v>147</v>
      </c>
      <c r="AV1898" t="s">
        <v>145</v>
      </c>
      <c r="AW1898" t="s">
        <v>145</v>
      </c>
      <c r="AY1898" t="s">
        <v>145</v>
      </c>
      <c r="AZ1898" t="s">
        <v>145</v>
      </c>
      <c r="BB1898">
        <v>0</v>
      </c>
    </row>
    <row r="1899" spans="1:54" x14ac:dyDescent="0.25">
      <c r="A1899">
        <v>320244</v>
      </c>
      <c r="B1899" t="s">
        <v>213</v>
      </c>
      <c r="AI1899" t="s">
        <v>148</v>
      </c>
      <c r="AJ1899" t="s">
        <v>145</v>
      </c>
      <c r="AK1899" t="s">
        <v>147</v>
      </c>
      <c r="AO1899" t="s">
        <v>147</v>
      </c>
      <c r="AP1899" t="s">
        <v>145</v>
      </c>
      <c r="AQ1899" t="s">
        <v>145</v>
      </c>
      <c r="AR1899" t="s">
        <v>147</v>
      </c>
      <c r="AS1899" t="s">
        <v>145</v>
      </c>
      <c r="AT1899" t="s">
        <v>147</v>
      </c>
      <c r="AU1899" t="s">
        <v>145</v>
      </c>
      <c r="AV1899" t="s">
        <v>145</v>
      </c>
      <c r="AW1899" t="s">
        <v>145</v>
      </c>
      <c r="AX1899" t="s">
        <v>145</v>
      </c>
      <c r="AY1899" t="s">
        <v>145</v>
      </c>
      <c r="AZ1899" t="s">
        <v>145</v>
      </c>
      <c r="BB1899">
        <v>0</v>
      </c>
    </row>
    <row r="1900" spans="1:54" x14ac:dyDescent="0.25">
      <c r="A1900">
        <v>323324</v>
      </c>
      <c r="B1900" t="s">
        <v>213</v>
      </c>
      <c r="AQ1900" t="s">
        <v>145</v>
      </c>
      <c r="AT1900" t="s">
        <v>147</v>
      </c>
      <c r="AW1900" t="s">
        <v>145</v>
      </c>
      <c r="AX1900" t="s">
        <v>145</v>
      </c>
      <c r="AY1900" t="s">
        <v>147</v>
      </c>
      <c r="AZ1900" t="s">
        <v>145</v>
      </c>
      <c r="BB1900">
        <v>0</v>
      </c>
    </row>
    <row r="1901" spans="1:54" x14ac:dyDescent="0.25">
      <c r="A1901">
        <v>323844</v>
      </c>
      <c r="B1901" t="s">
        <v>213</v>
      </c>
      <c r="N1901" t="s">
        <v>148</v>
      </c>
      <c r="AG1901" t="s">
        <v>148</v>
      </c>
      <c r="AM1901" t="s">
        <v>145</v>
      </c>
      <c r="AQ1901" t="s">
        <v>148</v>
      </c>
      <c r="AR1901" t="s">
        <v>145</v>
      </c>
      <c r="AU1901" t="s">
        <v>147</v>
      </c>
      <c r="AV1901" t="s">
        <v>145</v>
      </c>
      <c r="AW1901" t="s">
        <v>147</v>
      </c>
      <c r="AX1901" t="s">
        <v>147</v>
      </c>
      <c r="AY1901" t="s">
        <v>147</v>
      </c>
      <c r="AZ1901" t="s">
        <v>145</v>
      </c>
      <c r="BB1901">
        <v>0</v>
      </c>
    </row>
    <row r="1902" spans="1:54" x14ac:dyDescent="0.25">
      <c r="A1902">
        <v>324215</v>
      </c>
      <c r="B1902" t="s">
        <v>213</v>
      </c>
      <c r="AA1902" t="s">
        <v>145</v>
      </c>
      <c r="AG1902" t="s">
        <v>147</v>
      </c>
      <c r="AH1902" t="s">
        <v>147</v>
      </c>
      <c r="AI1902" t="s">
        <v>147</v>
      </c>
      <c r="AO1902" t="s">
        <v>145</v>
      </c>
      <c r="AP1902" t="s">
        <v>145</v>
      </c>
      <c r="AQ1902" t="s">
        <v>145</v>
      </c>
      <c r="AR1902" t="s">
        <v>145</v>
      </c>
      <c r="AS1902" t="s">
        <v>145</v>
      </c>
      <c r="AT1902" t="s">
        <v>145</v>
      </c>
      <c r="AU1902" t="s">
        <v>145</v>
      </c>
      <c r="AV1902" t="s">
        <v>145</v>
      </c>
      <c r="AW1902" t="s">
        <v>145</v>
      </c>
      <c r="AX1902" t="s">
        <v>145</v>
      </c>
      <c r="AY1902" t="s">
        <v>145</v>
      </c>
      <c r="AZ1902" t="s">
        <v>145</v>
      </c>
      <c r="BB1902">
        <v>0</v>
      </c>
    </row>
    <row r="1903" spans="1:54" x14ac:dyDescent="0.25">
      <c r="A1903">
        <v>324624</v>
      </c>
      <c r="B1903" t="s">
        <v>213</v>
      </c>
      <c r="AF1903" t="s">
        <v>148</v>
      </c>
      <c r="AG1903" t="s">
        <v>148</v>
      </c>
      <c r="AJ1903" t="s">
        <v>148</v>
      </c>
      <c r="AK1903" t="s">
        <v>148</v>
      </c>
      <c r="AP1903" t="s">
        <v>148</v>
      </c>
      <c r="AQ1903" t="s">
        <v>147</v>
      </c>
      <c r="AR1903" t="s">
        <v>148</v>
      </c>
      <c r="AT1903" t="s">
        <v>147</v>
      </c>
      <c r="AU1903" t="s">
        <v>145</v>
      </c>
      <c r="AV1903" t="s">
        <v>145</v>
      </c>
      <c r="AW1903" t="s">
        <v>145</v>
      </c>
      <c r="AX1903" t="s">
        <v>145</v>
      </c>
      <c r="AY1903" t="s">
        <v>145</v>
      </c>
      <c r="AZ1903" t="s">
        <v>145</v>
      </c>
      <c r="BB1903">
        <v>0</v>
      </c>
    </row>
    <row r="1904" spans="1:54" x14ac:dyDescent="0.25">
      <c r="A1904">
        <v>325218</v>
      </c>
      <c r="B1904" t="s">
        <v>213</v>
      </c>
      <c r="AP1904" t="s">
        <v>145</v>
      </c>
      <c r="AT1904" t="s">
        <v>145</v>
      </c>
      <c r="AW1904" t="s">
        <v>145</v>
      </c>
      <c r="AX1904" t="s">
        <v>145</v>
      </c>
      <c r="AY1904" t="s">
        <v>145</v>
      </c>
      <c r="AZ1904" t="s">
        <v>145</v>
      </c>
      <c r="BB1904">
        <v>0</v>
      </c>
    </row>
    <row r="1905" spans="1:54" x14ac:dyDescent="0.25">
      <c r="A1905">
        <v>325986</v>
      </c>
      <c r="B1905" t="s">
        <v>213</v>
      </c>
      <c r="Q1905" t="s">
        <v>148</v>
      </c>
      <c r="Z1905" t="s">
        <v>148</v>
      </c>
      <c r="AH1905" t="s">
        <v>148</v>
      </c>
      <c r="AO1905" t="s">
        <v>147</v>
      </c>
      <c r="AP1905" t="s">
        <v>147</v>
      </c>
      <c r="AQ1905" t="s">
        <v>147</v>
      </c>
      <c r="AR1905" t="s">
        <v>147</v>
      </c>
      <c r="AS1905" t="s">
        <v>147</v>
      </c>
      <c r="AU1905" t="s">
        <v>145</v>
      </c>
      <c r="AV1905" t="s">
        <v>145</v>
      </c>
      <c r="AW1905" t="s">
        <v>145</v>
      </c>
      <c r="AX1905" t="s">
        <v>145</v>
      </c>
      <c r="AY1905" t="s">
        <v>145</v>
      </c>
      <c r="AZ1905" t="s">
        <v>145</v>
      </c>
      <c r="BB1905">
        <v>0</v>
      </c>
    </row>
    <row r="1906" spans="1:54" x14ac:dyDescent="0.25">
      <c r="A1906">
        <v>326329</v>
      </c>
      <c r="B1906" t="s">
        <v>213</v>
      </c>
      <c r="AG1906" t="s">
        <v>148</v>
      </c>
      <c r="AK1906" t="s">
        <v>148</v>
      </c>
      <c r="AP1906" t="s">
        <v>147</v>
      </c>
      <c r="AQ1906" t="s">
        <v>147</v>
      </c>
      <c r="AT1906" t="s">
        <v>148</v>
      </c>
      <c r="AU1906" t="s">
        <v>147</v>
      </c>
      <c r="AV1906" t="s">
        <v>145</v>
      </c>
      <c r="AW1906" t="s">
        <v>145</v>
      </c>
      <c r="AX1906" t="s">
        <v>145</v>
      </c>
      <c r="AY1906" t="s">
        <v>145</v>
      </c>
      <c r="AZ1906" t="s">
        <v>145</v>
      </c>
      <c r="BB1906">
        <v>0</v>
      </c>
    </row>
    <row r="1907" spans="1:54" x14ac:dyDescent="0.25">
      <c r="A1907">
        <v>326380</v>
      </c>
      <c r="B1907" t="s">
        <v>213</v>
      </c>
      <c r="AI1907" t="s">
        <v>148</v>
      </c>
      <c r="AK1907" t="s">
        <v>148</v>
      </c>
      <c r="AM1907" t="s">
        <v>148</v>
      </c>
      <c r="AP1907" t="s">
        <v>147</v>
      </c>
      <c r="AQ1907" t="s">
        <v>147</v>
      </c>
      <c r="AT1907" t="s">
        <v>148</v>
      </c>
      <c r="AU1907" t="s">
        <v>145</v>
      </c>
      <c r="AV1907" t="s">
        <v>145</v>
      </c>
      <c r="AW1907" t="s">
        <v>145</v>
      </c>
      <c r="AX1907" t="s">
        <v>145</v>
      </c>
      <c r="AY1907" t="s">
        <v>145</v>
      </c>
      <c r="AZ1907" t="s">
        <v>145</v>
      </c>
      <c r="BB1907">
        <v>0</v>
      </c>
    </row>
    <row r="1908" spans="1:54" x14ac:dyDescent="0.25">
      <c r="A1908">
        <v>326638</v>
      </c>
      <c r="B1908" t="s">
        <v>213</v>
      </c>
      <c r="AO1908" t="s">
        <v>147</v>
      </c>
      <c r="AP1908" t="s">
        <v>145</v>
      </c>
      <c r="AQ1908" t="s">
        <v>145</v>
      </c>
      <c r="AT1908" t="s">
        <v>147</v>
      </c>
      <c r="AU1908" t="s">
        <v>145</v>
      </c>
      <c r="AV1908" t="s">
        <v>147</v>
      </c>
      <c r="AW1908" t="s">
        <v>145</v>
      </c>
      <c r="AX1908" t="s">
        <v>145</v>
      </c>
      <c r="AY1908" t="s">
        <v>147</v>
      </c>
      <c r="AZ1908" t="s">
        <v>145</v>
      </c>
      <c r="BB1908">
        <v>0</v>
      </c>
    </row>
    <row r="1909" spans="1:54" x14ac:dyDescent="0.25">
      <c r="A1909">
        <v>327133</v>
      </c>
      <c r="B1909" t="s">
        <v>213</v>
      </c>
      <c r="AH1909" t="s">
        <v>148</v>
      </c>
      <c r="AO1909" t="s">
        <v>147</v>
      </c>
      <c r="AP1909" t="s">
        <v>147</v>
      </c>
      <c r="AQ1909" t="s">
        <v>147</v>
      </c>
      <c r="AR1909" t="s">
        <v>147</v>
      </c>
      <c r="AS1909" t="s">
        <v>147</v>
      </c>
      <c r="AT1909" t="s">
        <v>147</v>
      </c>
      <c r="AU1909" t="s">
        <v>145</v>
      </c>
      <c r="AV1909" t="s">
        <v>145</v>
      </c>
      <c r="AW1909" t="s">
        <v>145</v>
      </c>
      <c r="AX1909" t="s">
        <v>147</v>
      </c>
      <c r="AY1909" t="s">
        <v>147</v>
      </c>
      <c r="AZ1909" t="s">
        <v>145</v>
      </c>
      <c r="BB1909">
        <v>0</v>
      </c>
    </row>
    <row r="1910" spans="1:54" x14ac:dyDescent="0.25">
      <c r="A1910">
        <v>327919</v>
      </c>
      <c r="B1910" t="s">
        <v>213</v>
      </c>
      <c r="Y1910" t="s">
        <v>147</v>
      </c>
      <c r="AK1910" t="s">
        <v>148</v>
      </c>
      <c r="AO1910" t="s">
        <v>147</v>
      </c>
      <c r="AP1910" t="s">
        <v>147</v>
      </c>
      <c r="AQ1910" t="s">
        <v>147</v>
      </c>
      <c r="AR1910" t="s">
        <v>147</v>
      </c>
      <c r="AS1910" t="s">
        <v>147</v>
      </c>
      <c r="AT1910" t="s">
        <v>147</v>
      </c>
      <c r="AU1910" t="s">
        <v>145</v>
      </c>
      <c r="AV1910" t="s">
        <v>145</v>
      </c>
      <c r="AW1910" t="s">
        <v>145</v>
      </c>
      <c r="AX1910" t="s">
        <v>145</v>
      </c>
      <c r="AY1910" t="s">
        <v>145</v>
      </c>
      <c r="AZ1910" t="s">
        <v>145</v>
      </c>
      <c r="BB1910">
        <v>0</v>
      </c>
    </row>
    <row r="1911" spans="1:54" x14ac:dyDescent="0.25">
      <c r="A1911">
        <v>328217</v>
      </c>
      <c r="B1911" t="s">
        <v>213</v>
      </c>
      <c r="AG1911" t="s">
        <v>145</v>
      </c>
      <c r="AO1911" t="s">
        <v>148</v>
      </c>
      <c r="AP1911" t="s">
        <v>147</v>
      </c>
      <c r="AQ1911" t="s">
        <v>145</v>
      </c>
      <c r="AT1911" t="s">
        <v>148</v>
      </c>
      <c r="AU1911" t="s">
        <v>147</v>
      </c>
      <c r="AV1911" t="s">
        <v>145</v>
      </c>
      <c r="AX1911" t="s">
        <v>147</v>
      </c>
      <c r="AY1911" t="s">
        <v>148</v>
      </c>
      <c r="AZ1911" t="s">
        <v>145</v>
      </c>
      <c r="BB1911">
        <v>0</v>
      </c>
    </row>
    <row r="1912" spans="1:54" x14ac:dyDescent="0.25">
      <c r="A1912">
        <v>328609</v>
      </c>
      <c r="B1912" t="s">
        <v>213</v>
      </c>
      <c r="AF1912" t="s">
        <v>148</v>
      </c>
      <c r="AG1912" t="s">
        <v>147</v>
      </c>
      <c r="AK1912" t="s">
        <v>148</v>
      </c>
      <c r="AP1912" t="s">
        <v>145</v>
      </c>
      <c r="AQ1912" t="s">
        <v>145</v>
      </c>
      <c r="AR1912" t="s">
        <v>147</v>
      </c>
      <c r="AS1912" t="s">
        <v>148</v>
      </c>
      <c r="AT1912" t="s">
        <v>147</v>
      </c>
      <c r="AU1912" t="s">
        <v>145</v>
      </c>
      <c r="AV1912" t="s">
        <v>145</v>
      </c>
      <c r="AW1912" t="s">
        <v>145</v>
      </c>
      <c r="AX1912" t="s">
        <v>145</v>
      </c>
      <c r="AY1912" t="s">
        <v>147</v>
      </c>
      <c r="AZ1912" t="s">
        <v>145</v>
      </c>
      <c r="BB1912">
        <v>0</v>
      </c>
    </row>
    <row r="1913" spans="1:54" x14ac:dyDescent="0.25">
      <c r="A1913">
        <v>329140</v>
      </c>
      <c r="B1913" t="s">
        <v>213</v>
      </c>
      <c r="AG1913" t="s">
        <v>147</v>
      </c>
      <c r="AI1913" t="s">
        <v>148</v>
      </c>
      <c r="AJ1913" t="s">
        <v>147</v>
      </c>
      <c r="AM1913" t="s">
        <v>148</v>
      </c>
      <c r="AO1913" t="s">
        <v>145</v>
      </c>
      <c r="AP1913" t="s">
        <v>145</v>
      </c>
      <c r="AQ1913" t="s">
        <v>145</v>
      </c>
      <c r="AR1913" t="s">
        <v>145</v>
      </c>
      <c r="AS1913" t="s">
        <v>145</v>
      </c>
      <c r="AT1913" t="s">
        <v>145</v>
      </c>
      <c r="AU1913" t="s">
        <v>145</v>
      </c>
      <c r="AV1913" t="s">
        <v>145</v>
      </c>
      <c r="AW1913" t="s">
        <v>145</v>
      </c>
      <c r="AX1913" t="s">
        <v>145</v>
      </c>
      <c r="AY1913" t="s">
        <v>145</v>
      </c>
      <c r="AZ1913" t="s">
        <v>145</v>
      </c>
      <c r="BB1913">
        <v>0</v>
      </c>
    </row>
    <row r="1914" spans="1:54" x14ac:dyDescent="0.25">
      <c r="A1914">
        <v>329215</v>
      </c>
      <c r="B1914" t="s">
        <v>213</v>
      </c>
      <c r="AG1914" t="s">
        <v>148</v>
      </c>
      <c r="AK1914" t="s">
        <v>147</v>
      </c>
      <c r="AL1914" t="s">
        <v>147</v>
      </c>
      <c r="AM1914" t="s">
        <v>148</v>
      </c>
      <c r="AP1914" t="s">
        <v>148</v>
      </c>
      <c r="AQ1914" t="s">
        <v>145</v>
      </c>
      <c r="AR1914" t="s">
        <v>145</v>
      </c>
      <c r="AV1914" t="s">
        <v>145</v>
      </c>
      <c r="AW1914" t="s">
        <v>145</v>
      </c>
      <c r="AY1914" t="s">
        <v>147</v>
      </c>
      <c r="AZ1914" t="s">
        <v>145</v>
      </c>
      <c r="BB1914">
        <v>0</v>
      </c>
    </row>
    <row r="1915" spans="1:54" x14ac:dyDescent="0.25">
      <c r="A1915">
        <v>329243</v>
      </c>
      <c r="B1915" t="s">
        <v>213</v>
      </c>
      <c r="AG1915" t="s">
        <v>145</v>
      </c>
      <c r="AH1915" t="s">
        <v>148</v>
      </c>
      <c r="AJ1915" t="s">
        <v>148</v>
      </c>
      <c r="AP1915" t="s">
        <v>145</v>
      </c>
      <c r="AQ1915" t="s">
        <v>145</v>
      </c>
      <c r="AR1915" t="s">
        <v>148</v>
      </c>
      <c r="AV1915" t="s">
        <v>147</v>
      </c>
      <c r="AW1915" t="s">
        <v>145</v>
      </c>
      <c r="AZ1915" t="s">
        <v>145</v>
      </c>
      <c r="BB1915">
        <v>0</v>
      </c>
    </row>
    <row r="1916" spans="1:54" x14ac:dyDescent="0.25">
      <c r="A1916">
        <v>329270</v>
      </c>
      <c r="B1916" t="s">
        <v>213</v>
      </c>
      <c r="AA1916" t="s">
        <v>148</v>
      </c>
      <c r="AC1916" t="s">
        <v>148</v>
      </c>
      <c r="AG1916" t="s">
        <v>148</v>
      </c>
      <c r="AK1916" t="s">
        <v>147</v>
      </c>
      <c r="AO1916" t="s">
        <v>145</v>
      </c>
      <c r="AP1916" t="s">
        <v>145</v>
      </c>
      <c r="AQ1916" t="s">
        <v>145</v>
      </c>
      <c r="AR1916" t="s">
        <v>145</v>
      </c>
      <c r="AS1916" t="s">
        <v>145</v>
      </c>
      <c r="AT1916" t="s">
        <v>145</v>
      </c>
      <c r="AU1916" t="s">
        <v>145</v>
      </c>
      <c r="AV1916" t="s">
        <v>145</v>
      </c>
      <c r="AW1916" t="s">
        <v>145</v>
      </c>
      <c r="AX1916" t="s">
        <v>145</v>
      </c>
      <c r="AY1916" t="s">
        <v>145</v>
      </c>
      <c r="AZ1916" t="s">
        <v>145</v>
      </c>
      <c r="BB1916">
        <v>0</v>
      </c>
    </row>
    <row r="1917" spans="1:54" x14ac:dyDescent="0.25">
      <c r="A1917">
        <v>329316</v>
      </c>
      <c r="B1917" t="s">
        <v>213</v>
      </c>
      <c r="N1917" t="s">
        <v>148</v>
      </c>
      <c r="AG1917" t="s">
        <v>148</v>
      </c>
      <c r="AM1917" t="s">
        <v>148</v>
      </c>
      <c r="AO1917" t="s">
        <v>145</v>
      </c>
      <c r="AP1917" t="s">
        <v>145</v>
      </c>
      <c r="AQ1917" t="s">
        <v>145</v>
      </c>
      <c r="AR1917" t="s">
        <v>145</v>
      </c>
      <c r="AS1917" t="s">
        <v>145</v>
      </c>
      <c r="AT1917" t="s">
        <v>145</v>
      </c>
      <c r="AU1917" t="s">
        <v>145</v>
      </c>
      <c r="AV1917" t="s">
        <v>145</v>
      </c>
      <c r="AW1917" t="s">
        <v>145</v>
      </c>
      <c r="AX1917" t="s">
        <v>145</v>
      </c>
      <c r="AY1917" t="s">
        <v>145</v>
      </c>
      <c r="AZ1917" t="s">
        <v>145</v>
      </c>
      <c r="BB1917">
        <v>0</v>
      </c>
    </row>
    <row r="1918" spans="1:54" x14ac:dyDescent="0.25">
      <c r="A1918">
        <v>329595</v>
      </c>
      <c r="B1918" t="s">
        <v>213</v>
      </c>
      <c r="AE1918" t="s">
        <v>148</v>
      </c>
      <c r="AG1918" t="s">
        <v>148</v>
      </c>
      <c r="AM1918" t="s">
        <v>148</v>
      </c>
      <c r="AO1918" t="s">
        <v>147</v>
      </c>
      <c r="AP1918" t="s">
        <v>147</v>
      </c>
      <c r="AQ1918" t="s">
        <v>147</v>
      </c>
      <c r="AS1918" t="s">
        <v>147</v>
      </c>
      <c r="AU1918" t="s">
        <v>145</v>
      </c>
      <c r="AV1918" t="s">
        <v>145</v>
      </c>
      <c r="AW1918" t="s">
        <v>145</v>
      </c>
      <c r="AX1918" t="s">
        <v>145</v>
      </c>
      <c r="AY1918" t="s">
        <v>145</v>
      </c>
      <c r="AZ1918" t="s">
        <v>145</v>
      </c>
      <c r="BB1918">
        <v>0</v>
      </c>
    </row>
    <row r="1919" spans="1:54" x14ac:dyDescent="0.25">
      <c r="A1919">
        <v>329928</v>
      </c>
      <c r="B1919" t="s">
        <v>213</v>
      </c>
      <c r="AJ1919" t="s">
        <v>148</v>
      </c>
      <c r="AQ1919" t="s">
        <v>148</v>
      </c>
      <c r="AR1919" t="s">
        <v>148</v>
      </c>
      <c r="AT1919" t="s">
        <v>148</v>
      </c>
      <c r="AU1919" t="s">
        <v>145</v>
      </c>
      <c r="AV1919" t="s">
        <v>145</v>
      </c>
      <c r="AW1919" t="s">
        <v>145</v>
      </c>
      <c r="AX1919" t="s">
        <v>145</v>
      </c>
      <c r="AY1919" t="s">
        <v>145</v>
      </c>
      <c r="AZ1919" t="s">
        <v>145</v>
      </c>
      <c r="BB1919">
        <v>0</v>
      </c>
    </row>
    <row r="1920" spans="1:54" x14ac:dyDescent="0.25">
      <c r="A1920">
        <v>330284</v>
      </c>
      <c r="B1920" t="s">
        <v>213</v>
      </c>
      <c r="AF1920" t="s">
        <v>148</v>
      </c>
      <c r="AG1920" t="s">
        <v>148</v>
      </c>
      <c r="AH1920" t="s">
        <v>148</v>
      </c>
      <c r="AJ1920" t="s">
        <v>145</v>
      </c>
      <c r="AO1920" t="s">
        <v>5742</v>
      </c>
      <c r="AP1920" t="s">
        <v>145</v>
      </c>
      <c r="AQ1920" t="s">
        <v>145</v>
      </c>
      <c r="AR1920" t="s">
        <v>145</v>
      </c>
      <c r="AS1920" t="s">
        <v>5742</v>
      </c>
      <c r="AT1920" t="s">
        <v>145</v>
      </c>
      <c r="AU1920" t="s">
        <v>145</v>
      </c>
      <c r="AV1920" t="s">
        <v>145</v>
      </c>
      <c r="AW1920" t="s">
        <v>145</v>
      </c>
      <c r="AX1920" t="s">
        <v>145</v>
      </c>
      <c r="AY1920" t="s">
        <v>145</v>
      </c>
      <c r="AZ1920" t="s">
        <v>145</v>
      </c>
      <c r="BB1920">
        <v>0</v>
      </c>
    </row>
    <row r="1921" spans="1:54" x14ac:dyDescent="0.25">
      <c r="A1921">
        <v>330304</v>
      </c>
      <c r="B1921" t="s">
        <v>213</v>
      </c>
      <c r="AC1921" t="s">
        <v>148</v>
      </c>
      <c r="AI1921" t="s">
        <v>148</v>
      </c>
      <c r="AJ1921" t="s">
        <v>148</v>
      </c>
      <c r="AM1921" t="s">
        <v>148</v>
      </c>
      <c r="AO1921" t="s">
        <v>147</v>
      </c>
      <c r="AP1921" t="s">
        <v>147</v>
      </c>
      <c r="AQ1921" t="s">
        <v>147</v>
      </c>
      <c r="AR1921" t="s">
        <v>147</v>
      </c>
      <c r="AU1921" t="s">
        <v>145</v>
      </c>
      <c r="AV1921" t="s">
        <v>145</v>
      </c>
      <c r="AW1921" t="s">
        <v>145</v>
      </c>
      <c r="AX1921" t="s">
        <v>145</v>
      </c>
      <c r="AY1921" t="s">
        <v>145</v>
      </c>
      <c r="AZ1921" t="s">
        <v>145</v>
      </c>
      <c r="BB1921">
        <v>0</v>
      </c>
    </row>
    <row r="1922" spans="1:54" x14ac:dyDescent="0.25">
      <c r="A1922">
        <v>330530</v>
      </c>
      <c r="B1922" t="s">
        <v>213</v>
      </c>
      <c r="H1922" t="s">
        <v>148</v>
      </c>
      <c r="AH1922" t="s">
        <v>147</v>
      </c>
      <c r="AL1922" t="s">
        <v>147</v>
      </c>
      <c r="AO1922" t="s">
        <v>147</v>
      </c>
      <c r="AP1922" t="s">
        <v>147</v>
      </c>
      <c r="AQ1922" t="s">
        <v>145</v>
      </c>
      <c r="AR1922" t="s">
        <v>145</v>
      </c>
      <c r="AS1922" t="s">
        <v>145</v>
      </c>
      <c r="AT1922" t="s">
        <v>145</v>
      </c>
      <c r="AU1922" t="s">
        <v>145</v>
      </c>
      <c r="AV1922" t="s">
        <v>145</v>
      </c>
      <c r="AW1922" t="s">
        <v>145</v>
      </c>
      <c r="AX1922" t="s">
        <v>145</v>
      </c>
      <c r="AY1922" t="s">
        <v>145</v>
      </c>
      <c r="AZ1922" t="s">
        <v>145</v>
      </c>
      <c r="BB1922">
        <v>0</v>
      </c>
    </row>
    <row r="1923" spans="1:54" x14ac:dyDescent="0.25">
      <c r="A1923">
        <v>330648</v>
      </c>
      <c r="B1923" t="s">
        <v>213</v>
      </c>
      <c r="AU1923" t="s">
        <v>145</v>
      </c>
      <c r="AV1923" t="s">
        <v>145</v>
      </c>
      <c r="AX1923" t="s">
        <v>147</v>
      </c>
      <c r="AY1923" t="s">
        <v>147</v>
      </c>
      <c r="AZ1923" t="s">
        <v>145</v>
      </c>
      <c r="BB1923">
        <v>0</v>
      </c>
    </row>
    <row r="1924" spans="1:54" x14ac:dyDescent="0.25">
      <c r="A1924">
        <v>331242</v>
      </c>
      <c r="B1924" t="s">
        <v>213</v>
      </c>
      <c r="I1924" t="s">
        <v>147</v>
      </c>
      <c r="AA1924" t="s">
        <v>147</v>
      </c>
      <c r="AM1924" t="s">
        <v>147</v>
      </c>
      <c r="AO1924" t="s">
        <v>145</v>
      </c>
      <c r="AP1924" t="s">
        <v>145</v>
      </c>
      <c r="AQ1924" t="s">
        <v>145</v>
      </c>
      <c r="AR1924" t="s">
        <v>145</v>
      </c>
      <c r="AS1924" t="s">
        <v>147</v>
      </c>
      <c r="AT1924" t="s">
        <v>147</v>
      </c>
      <c r="AU1924" t="s">
        <v>145</v>
      </c>
      <c r="AV1924" t="s">
        <v>145</v>
      </c>
      <c r="AW1924" t="s">
        <v>145</v>
      </c>
      <c r="AX1924" t="s">
        <v>145</v>
      </c>
      <c r="AY1924" t="s">
        <v>145</v>
      </c>
      <c r="AZ1924" t="s">
        <v>145</v>
      </c>
      <c r="BB1924">
        <v>0</v>
      </c>
    </row>
    <row r="1925" spans="1:54" x14ac:dyDescent="0.25">
      <c r="A1925">
        <v>331354</v>
      </c>
      <c r="B1925" t="s">
        <v>213</v>
      </c>
      <c r="AC1925" t="s">
        <v>148</v>
      </c>
      <c r="AO1925" t="s">
        <v>148</v>
      </c>
      <c r="AQ1925" t="s">
        <v>148</v>
      </c>
      <c r="AU1925" t="s">
        <v>148</v>
      </c>
      <c r="AV1925" t="s">
        <v>147</v>
      </c>
      <c r="AW1925" t="s">
        <v>147</v>
      </c>
      <c r="AX1925" t="s">
        <v>147</v>
      </c>
      <c r="AY1925" t="s">
        <v>148</v>
      </c>
      <c r="AZ1925" t="s">
        <v>145</v>
      </c>
      <c r="BB1925">
        <v>0</v>
      </c>
    </row>
    <row r="1926" spans="1:54" x14ac:dyDescent="0.25">
      <c r="A1926">
        <v>331405</v>
      </c>
      <c r="B1926" t="s">
        <v>213</v>
      </c>
      <c r="AE1926" t="s">
        <v>148</v>
      </c>
      <c r="AG1926" t="s">
        <v>147</v>
      </c>
      <c r="AI1926" t="s">
        <v>148</v>
      </c>
      <c r="AJ1926" t="s">
        <v>147</v>
      </c>
      <c r="AO1926" t="s">
        <v>145</v>
      </c>
      <c r="AP1926" t="s">
        <v>145</v>
      </c>
      <c r="AQ1926" t="s">
        <v>147</v>
      </c>
      <c r="AR1926" t="s">
        <v>147</v>
      </c>
      <c r="AS1926" t="s">
        <v>145</v>
      </c>
      <c r="AT1926" t="s">
        <v>147</v>
      </c>
      <c r="AU1926" t="s">
        <v>145</v>
      </c>
      <c r="AV1926" t="s">
        <v>145</v>
      </c>
      <c r="AW1926" t="s">
        <v>145</v>
      </c>
      <c r="AX1926" t="s">
        <v>145</v>
      </c>
      <c r="AY1926" t="s">
        <v>145</v>
      </c>
      <c r="AZ1926" t="s">
        <v>145</v>
      </c>
      <c r="BB1926">
        <v>0</v>
      </c>
    </row>
    <row r="1927" spans="1:54" x14ac:dyDescent="0.25">
      <c r="A1927">
        <v>331429</v>
      </c>
      <c r="B1927" t="s">
        <v>213</v>
      </c>
      <c r="AG1927" t="s">
        <v>147</v>
      </c>
      <c r="AI1927" t="s">
        <v>148</v>
      </c>
      <c r="AJ1927" t="s">
        <v>148</v>
      </c>
      <c r="AO1927" t="s">
        <v>148</v>
      </c>
      <c r="AP1927" t="s">
        <v>145</v>
      </c>
      <c r="AQ1927" t="s">
        <v>145</v>
      </c>
      <c r="AR1927" t="s">
        <v>145</v>
      </c>
      <c r="AS1927" t="s">
        <v>148</v>
      </c>
      <c r="AT1927" t="s">
        <v>145</v>
      </c>
      <c r="AU1927" t="s">
        <v>147</v>
      </c>
      <c r="AV1927" t="s">
        <v>145</v>
      </c>
      <c r="AW1927" t="s">
        <v>145</v>
      </c>
      <c r="AX1927" t="s">
        <v>145</v>
      </c>
      <c r="AY1927" t="s">
        <v>145</v>
      </c>
      <c r="AZ1927" t="s">
        <v>145</v>
      </c>
      <c r="BB1927">
        <v>0</v>
      </c>
    </row>
    <row r="1928" spans="1:54" x14ac:dyDescent="0.25">
      <c r="A1928">
        <v>331450</v>
      </c>
      <c r="B1928" t="s">
        <v>213</v>
      </c>
      <c r="AC1928" t="s">
        <v>148</v>
      </c>
      <c r="AG1928" t="s">
        <v>147</v>
      </c>
      <c r="AJ1928" t="s">
        <v>145</v>
      </c>
      <c r="AO1928" t="s">
        <v>145</v>
      </c>
      <c r="AP1928" t="s">
        <v>145</v>
      </c>
      <c r="AQ1928" t="s">
        <v>145</v>
      </c>
      <c r="AR1928" t="s">
        <v>145</v>
      </c>
      <c r="AS1928" t="s">
        <v>145</v>
      </c>
      <c r="AT1928" t="s">
        <v>145</v>
      </c>
      <c r="AU1928" t="s">
        <v>145</v>
      </c>
      <c r="AV1928" t="s">
        <v>145</v>
      </c>
      <c r="AW1928" t="s">
        <v>145</v>
      </c>
      <c r="AX1928" t="s">
        <v>145</v>
      </c>
      <c r="AY1928" t="s">
        <v>145</v>
      </c>
      <c r="AZ1928" t="s">
        <v>145</v>
      </c>
      <c r="BB1928">
        <v>0</v>
      </c>
    </row>
    <row r="1929" spans="1:54" x14ac:dyDescent="0.25">
      <c r="A1929">
        <v>331630</v>
      </c>
      <c r="B1929" t="s">
        <v>213</v>
      </c>
      <c r="AP1929" t="s">
        <v>147</v>
      </c>
      <c r="AQ1929" t="s">
        <v>145</v>
      </c>
      <c r="AW1929" t="s">
        <v>145</v>
      </c>
      <c r="AX1929" t="s">
        <v>147</v>
      </c>
      <c r="AY1929" t="s">
        <v>145</v>
      </c>
      <c r="AZ1929" t="s">
        <v>145</v>
      </c>
      <c r="BB1929">
        <v>0</v>
      </c>
    </row>
    <row r="1930" spans="1:54" x14ac:dyDescent="0.25">
      <c r="A1930">
        <v>331943</v>
      </c>
      <c r="B1930" t="s">
        <v>213</v>
      </c>
      <c r="AG1930" t="s">
        <v>148</v>
      </c>
      <c r="AI1930" t="s">
        <v>148</v>
      </c>
      <c r="AJ1930" t="s">
        <v>148</v>
      </c>
      <c r="AO1930" t="s">
        <v>147</v>
      </c>
      <c r="AP1930" t="s">
        <v>147</v>
      </c>
      <c r="AQ1930" t="s">
        <v>145</v>
      </c>
      <c r="AR1930" t="s">
        <v>147</v>
      </c>
      <c r="AS1930" t="s">
        <v>145</v>
      </c>
      <c r="AT1930" t="s">
        <v>145</v>
      </c>
      <c r="AU1930" t="s">
        <v>145</v>
      </c>
      <c r="AV1930" t="s">
        <v>145</v>
      </c>
      <c r="AW1930" t="s">
        <v>145</v>
      </c>
      <c r="AX1930" t="s">
        <v>145</v>
      </c>
      <c r="AY1930" t="s">
        <v>145</v>
      </c>
      <c r="AZ1930" t="s">
        <v>145</v>
      </c>
      <c r="BB1930">
        <v>0</v>
      </c>
    </row>
    <row r="1931" spans="1:54" x14ac:dyDescent="0.25">
      <c r="A1931">
        <v>332001</v>
      </c>
      <c r="B1931" t="s">
        <v>213</v>
      </c>
      <c r="AC1931" t="s">
        <v>148</v>
      </c>
      <c r="AL1931" t="s">
        <v>145</v>
      </c>
      <c r="AM1931" t="s">
        <v>148</v>
      </c>
      <c r="AO1931" t="s">
        <v>148</v>
      </c>
      <c r="AP1931" t="s">
        <v>147</v>
      </c>
      <c r="AQ1931" t="s">
        <v>147</v>
      </c>
      <c r="AR1931" t="s">
        <v>147</v>
      </c>
      <c r="AS1931" t="s">
        <v>148</v>
      </c>
      <c r="AT1931" t="s">
        <v>148</v>
      </c>
      <c r="AU1931" t="s">
        <v>145</v>
      </c>
      <c r="AV1931" t="s">
        <v>145</v>
      </c>
      <c r="AW1931" t="s">
        <v>145</v>
      </c>
      <c r="AX1931" t="s">
        <v>145</v>
      </c>
      <c r="AY1931" t="s">
        <v>145</v>
      </c>
      <c r="AZ1931" t="s">
        <v>145</v>
      </c>
      <c r="BB1931">
        <v>0</v>
      </c>
    </row>
    <row r="1932" spans="1:54" x14ac:dyDescent="0.25">
      <c r="A1932">
        <v>332078</v>
      </c>
      <c r="B1932" t="s">
        <v>213</v>
      </c>
      <c r="AG1932" t="s">
        <v>145</v>
      </c>
      <c r="AH1932" t="s">
        <v>145</v>
      </c>
      <c r="AK1932" t="s">
        <v>148</v>
      </c>
      <c r="AL1932" t="s">
        <v>148</v>
      </c>
      <c r="AO1932" t="s">
        <v>147</v>
      </c>
      <c r="AP1932" t="s">
        <v>145</v>
      </c>
      <c r="AQ1932" t="s">
        <v>145</v>
      </c>
      <c r="AR1932" t="s">
        <v>145</v>
      </c>
      <c r="AT1932" t="s">
        <v>147</v>
      </c>
      <c r="AU1932" t="s">
        <v>145</v>
      </c>
      <c r="AV1932" t="s">
        <v>145</v>
      </c>
      <c r="AW1932" t="s">
        <v>145</v>
      </c>
      <c r="AX1932" t="s">
        <v>145</v>
      </c>
      <c r="AY1932" t="s">
        <v>145</v>
      </c>
      <c r="AZ1932" t="s">
        <v>145</v>
      </c>
      <c r="BB1932">
        <v>0</v>
      </c>
    </row>
    <row r="1933" spans="1:54" x14ac:dyDescent="0.25">
      <c r="A1933">
        <v>332196</v>
      </c>
      <c r="B1933" t="s">
        <v>213</v>
      </c>
      <c r="Z1933" t="s">
        <v>148</v>
      </c>
      <c r="AG1933" t="s">
        <v>148</v>
      </c>
      <c r="AK1933" t="s">
        <v>148</v>
      </c>
      <c r="AM1933" t="s">
        <v>148</v>
      </c>
      <c r="AO1933" t="s">
        <v>145</v>
      </c>
      <c r="AP1933" t="s">
        <v>145</v>
      </c>
      <c r="AQ1933" t="s">
        <v>145</v>
      </c>
      <c r="AR1933" t="s">
        <v>145</v>
      </c>
      <c r="AS1933" t="s">
        <v>145</v>
      </c>
      <c r="AT1933" t="s">
        <v>145</v>
      </c>
      <c r="AU1933" t="s">
        <v>145</v>
      </c>
      <c r="AV1933" t="s">
        <v>145</v>
      </c>
      <c r="AW1933" t="s">
        <v>145</v>
      </c>
      <c r="AX1933" t="s">
        <v>145</v>
      </c>
      <c r="AY1933" t="s">
        <v>145</v>
      </c>
      <c r="AZ1933" t="s">
        <v>145</v>
      </c>
      <c r="BB1933">
        <v>0</v>
      </c>
    </row>
    <row r="1934" spans="1:54" x14ac:dyDescent="0.25">
      <c r="A1934">
        <v>332267</v>
      </c>
      <c r="B1934" t="s">
        <v>213</v>
      </c>
      <c r="AE1934" t="s">
        <v>148</v>
      </c>
      <c r="AG1934" t="s">
        <v>148</v>
      </c>
      <c r="AI1934" t="s">
        <v>148</v>
      </c>
      <c r="AJ1934" t="s">
        <v>148</v>
      </c>
      <c r="AO1934" t="s">
        <v>148</v>
      </c>
      <c r="AP1934" t="s">
        <v>147</v>
      </c>
      <c r="AQ1934" t="s">
        <v>148</v>
      </c>
      <c r="AR1934" t="s">
        <v>148</v>
      </c>
      <c r="AS1934" t="s">
        <v>147</v>
      </c>
      <c r="AT1934" t="s">
        <v>147</v>
      </c>
      <c r="AU1934" t="s">
        <v>145</v>
      </c>
      <c r="AV1934" t="s">
        <v>145</v>
      </c>
      <c r="AW1934" t="s">
        <v>145</v>
      </c>
      <c r="AX1934" t="s">
        <v>145</v>
      </c>
      <c r="AY1934" t="s">
        <v>145</v>
      </c>
      <c r="AZ1934" t="s">
        <v>145</v>
      </c>
      <c r="BB1934">
        <v>0</v>
      </c>
    </row>
    <row r="1935" spans="1:54" x14ac:dyDescent="0.25">
      <c r="A1935">
        <v>332312</v>
      </c>
      <c r="B1935" t="s">
        <v>213</v>
      </c>
      <c r="AG1935" t="s">
        <v>148</v>
      </c>
      <c r="AI1935" t="s">
        <v>148</v>
      </c>
      <c r="AK1935" t="s">
        <v>148</v>
      </c>
      <c r="AO1935" t="s">
        <v>145</v>
      </c>
      <c r="AP1935" t="s">
        <v>145</v>
      </c>
      <c r="AQ1935" t="s">
        <v>145</v>
      </c>
      <c r="AR1935" t="s">
        <v>145</v>
      </c>
      <c r="AS1935" t="s">
        <v>145</v>
      </c>
      <c r="AT1935" t="s">
        <v>145</v>
      </c>
      <c r="AU1935" t="s">
        <v>145</v>
      </c>
      <c r="AV1935" t="s">
        <v>145</v>
      </c>
      <c r="AW1935" t="s">
        <v>145</v>
      </c>
      <c r="AX1935" t="s">
        <v>145</v>
      </c>
      <c r="AY1935" t="s">
        <v>145</v>
      </c>
      <c r="AZ1935" t="s">
        <v>145</v>
      </c>
      <c r="BB1935">
        <v>0</v>
      </c>
    </row>
    <row r="1936" spans="1:54" x14ac:dyDescent="0.25">
      <c r="A1936">
        <v>332382</v>
      </c>
      <c r="B1936" t="s">
        <v>213</v>
      </c>
      <c r="AI1936" t="s">
        <v>148</v>
      </c>
      <c r="AJ1936" t="s">
        <v>148</v>
      </c>
      <c r="AL1936" t="s">
        <v>148</v>
      </c>
      <c r="AM1936" t="s">
        <v>148</v>
      </c>
      <c r="AO1936" t="s">
        <v>148</v>
      </c>
      <c r="AP1936" t="s">
        <v>147</v>
      </c>
      <c r="AQ1936" t="s">
        <v>145</v>
      </c>
      <c r="AS1936" t="s">
        <v>148</v>
      </c>
      <c r="AT1936" t="s">
        <v>147</v>
      </c>
      <c r="AU1936" t="s">
        <v>148</v>
      </c>
      <c r="AV1936" t="s">
        <v>145</v>
      </c>
      <c r="AW1936" t="s">
        <v>145</v>
      </c>
      <c r="AY1936" t="s">
        <v>147</v>
      </c>
      <c r="AZ1936" t="s">
        <v>145</v>
      </c>
      <c r="BB1936">
        <v>0</v>
      </c>
    </row>
    <row r="1937" spans="1:54" x14ac:dyDescent="0.25">
      <c r="A1937">
        <v>332414</v>
      </c>
      <c r="B1937" t="s">
        <v>213</v>
      </c>
      <c r="X1937" t="s">
        <v>148</v>
      </c>
      <c r="AI1937" t="s">
        <v>148</v>
      </c>
      <c r="AO1937" t="s">
        <v>147</v>
      </c>
      <c r="AP1937" t="s">
        <v>147</v>
      </c>
      <c r="AQ1937" t="s">
        <v>147</v>
      </c>
      <c r="AT1937" t="s">
        <v>147</v>
      </c>
      <c r="AU1937" t="s">
        <v>145</v>
      </c>
      <c r="AV1937" t="s">
        <v>145</v>
      </c>
      <c r="AW1937" t="s">
        <v>145</v>
      </c>
      <c r="AX1937" t="s">
        <v>145</v>
      </c>
      <c r="AY1937" t="s">
        <v>145</v>
      </c>
      <c r="AZ1937" t="s">
        <v>145</v>
      </c>
      <c r="BB1937">
        <v>0</v>
      </c>
    </row>
    <row r="1938" spans="1:54" x14ac:dyDescent="0.25">
      <c r="A1938">
        <v>332588</v>
      </c>
      <c r="B1938" t="s">
        <v>213</v>
      </c>
      <c r="AP1938" t="s">
        <v>145</v>
      </c>
      <c r="AQ1938" t="s">
        <v>145</v>
      </c>
      <c r="AT1938" t="s">
        <v>145</v>
      </c>
      <c r="AU1938" t="s">
        <v>145</v>
      </c>
      <c r="AV1938" t="s">
        <v>145</v>
      </c>
      <c r="AW1938" t="s">
        <v>145</v>
      </c>
      <c r="AX1938" t="s">
        <v>145</v>
      </c>
      <c r="AY1938" t="s">
        <v>145</v>
      </c>
      <c r="AZ1938" t="s">
        <v>145</v>
      </c>
      <c r="BB1938">
        <v>0</v>
      </c>
    </row>
    <row r="1939" spans="1:54" x14ac:dyDescent="0.25">
      <c r="A1939">
        <v>332980</v>
      </c>
      <c r="B1939" t="s">
        <v>213</v>
      </c>
      <c r="AJ1939" t="s">
        <v>148</v>
      </c>
      <c r="AL1939" t="s">
        <v>147</v>
      </c>
      <c r="AO1939" t="s">
        <v>145</v>
      </c>
      <c r="AP1939" t="s">
        <v>145</v>
      </c>
      <c r="AQ1939" t="s">
        <v>145</v>
      </c>
      <c r="AR1939" t="s">
        <v>145</v>
      </c>
      <c r="AS1939" t="s">
        <v>147</v>
      </c>
      <c r="AT1939" t="s">
        <v>145</v>
      </c>
      <c r="AU1939" t="s">
        <v>145</v>
      </c>
      <c r="AV1939" t="s">
        <v>145</v>
      </c>
      <c r="AW1939" t="s">
        <v>145</v>
      </c>
      <c r="AX1939" t="s">
        <v>145</v>
      </c>
      <c r="AY1939" t="s">
        <v>145</v>
      </c>
      <c r="AZ1939" t="s">
        <v>145</v>
      </c>
      <c r="BB1939">
        <v>0</v>
      </c>
    </row>
    <row r="1940" spans="1:54" x14ac:dyDescent="0.25">
      <c r="A1940">
        <v>332991</v>
      </c>
      <c r="B1940" t="s">
        <v>213</v>
      </c>
      <c r="F1940" t="s">
        <v>148</v>
      </c>
      <c r="AG1940" t="s">
        <v>148</v>
      </c>
      <c r="AJ1940" t="s">
        <v>148</v>
      </c>
      <c r="AO1940" t="s">
        <v>147</v>
      </c>
      <c r="AP1940" t="s">
        <v>147</v>
      </c>
      <c r="AQ1940" t="s">
        <v>147</v>
      </c>
      <c r="AR1940" t="s">
        <v>147</v>
      </c>
      <c r="AS1940" t="s">
        <v>147</v>
      </c>
      <c r="AT1940" t="s">
        <v>147</v>
      </c>
      <c r="AU1940" t="s">
        <v>145</v>
      </c>
      <c r="AV1940" t="s">
        <v>145</v>
      </c>
      <c r="AW1940" t="s">
        <v>145</v>
      </c>
      <c r="AX1940" t="s">
        <v>145</v>
      </c>
      <c r="AY1940" t="s">
        <v>145</v>
      </c>
      <c r="AZ1940" t="s">
        <v>145</v>
      </c>
      <c r="BB1940">
        <v>0</v>
      </c>
    </row>
    <row r="1941" spans="1:54" x14ac:dyDescent="0.25">
      <c r="A1941">
        <v>333069</v>
      </c>
      <c r="B1941" t="s">
        <v>213</v>
      </c>
      <c r="Z1941" t="s">
        <v>148</v>
      </c>
      <c r="AG1941" t="s">
        <v>148</v>
      </c>
      <c r="AO1941" t="s">
        <v>147</v>
      </c>
      <c r="AP1941" t="s">
        <v>147</v>
      </c>
      <c r="AQ1941" t="s">
        <v>147</v>
      </c>
      <c r="AR1941" t="s">
        <v>147</v>
      </c>
      <c r="AS1941" t="s">
        <v>147</v>
      </c>
      <c r="AT1941" t="s">
        <v>147</v>
      </c>
      <c r="AU1941" t="s">
        <v>145</v>
      </c>
      <c r="AV1941" t="s">
        <v>145</v>
      </c>
      <c r="AW1941" t="s">
        <v>145</v>
      </c>
      <c r="AX1941" t="s">
        <v>145</v>
      </c>
      <c r="AY1941" t="s">
        <v>145</v>
      </c>
      <c r="AZ1941" t="s">
        <v>145</v>
      </c>
      <c r="BB1941">
        <v>0</v>
      </c>
    </row>
    <row r="1942" spans="1:54" x14ac:dyDescent="0.25">
      <c r="A1942">
        <v>333106</v>
      </c>
      <c r="B1942" t="s">
        <v>213</v>
      </c>
      <c r="AC1942" t="s">
        <v>148</v>
      </c>
      <c r="AF1942" t="s">
        <v>148</v>
      </c>
      <c r="AG1942" t="s">
        <v>148</v>
      </c>
      <c r="AO1942" t="s">
        <v>147</v>
      </c>
      <c r="AP1942" t="s">
        <v>147</v>
      </c>
      <c r="AQ1942" t="s">
        <v>147</v>
      </c>
      <c r="AR1942" t="s">
        <v>148</v>
      </c>
      <c r="AS1942" t="s">
        <v>148</v>
      </c>
      <c r="AU1942" t="s">
        <v>147</v>
      </c>
      <c r="AV1942" t="s">
        <v>145</v>
      </c>
      <c r="AW1942" t="s">
        <v>145</v>
      </c>
      <c r="AX1942" t="s">
        <v>147</v>
      </c>
      <c r="AY1942" t="s">
        <v>147</v>
      </c>
      <c r="AZ1942" t="s">
        <v>145</v>
      </c>
      <c r="BB1942">
        <v>0</v>
      </c>
    </row>
    <row r="1943" spans="1:54" x14ac:dyDescent="0.25">
      <c r="A1943">
        <v>333348</v>
      </c>
      <c r="B1943" t="s">
        <v>213</v>
      </c>
      <c r="AF1943" t="s">
        <v>148</v>
      </c>
      <c r="AK1943" t="s">
        <v>148</v>
      </c>
      <c r="AP1943" t="s">
        <v>147</v>
      </c>
      <c r="AQ1943" t="s">
        <v>147</v>
      </c>
      <c r="AR1943" t="s">
        <v>148</v>
      </c>
      <c r="AT1943" t="s">
        <v>148</v>
      </c>
      <c r="AV1943" t="s">
        <v>145</v>
      </c>
      <c r="AW1943" t="s">
        <v>147</v>
      </c>
      <c r="AZ1943" t="s">
        <v>145</v>
      </c>
      <c r="BB1943">
        <v>0</v>
      </c>
    </row>
    <row r="1944" spans="1:54" x14ac:dyDescent="0.25">
      <c r="A1944">
        <v>333511</v>
      </c>
      <c r="B1944" t="s">
        <v>213</v>
      </c>
      <c r="AC1944" t="s">
        <v>148</v>
      </c>
      <c r="AG1944" t="s">
        <v>148</v>
      </c>
      <c r="AI1944" t="s">
        <v>148</v>
      </c>
      <c r="AK1944" t="s">
        <v>148</v>
      </c>
      <c r="AO1944" t="s">
        <v>148</v>
      </c>
      <c r="AP1944" t="s">
        <v>147</v>
      </c>
      <c r="AQ1944" t="s">
        <v>145</v>
      </c>
      <c r="AR1944" t="s">
        <v>145</v>
      </c>
      <c r="AT1944" t="s">
        <v>147</v>
      </c>
      <c r="AU1944" t="s">
        <v>147</v>
      </c>
      <c r="AV1944" t="s">
        <v>145</v>
      </c>
      <c r="AW1944" t="s">
        <v>145</v>
      </c>
      <c r="AY1944" t="s">
        <v>147</v>
      </c>
      <c r="AZ1944" t="s">
        <v>145</v>
      </c>
      <c r="BB1944">
        <v>0</v>
      </c>
    </row>
    <row r="1945" spans="1:54" x14ac:dyDescent="0.25">
      <c r="A1945">
        <v>333535</v>
      </c>
      <c r="B1945" t="s">
        <v>213</v>
      </c>
      <c r="W1945" t="s">
        <v>148</v>
      </c>
      <c r="AC1945" t="s">
        <v>147</v>
      </c>
      <c r="AI1945" t="s">
        <v>147</v>
      </c>
      <c r="AK1945" t="s">
        <v>148</v>
      </c>
      <c r="AO1945" t="s">
        <v>148</v>
      </c>
      <c r="AP1945" t="s">
        <v>145</v>
      </c>
      <c r="AQ1945" t="s">
        <v>145</v>
      </c>
      <c r="AR1945" t="s">
        <v>145</v>
      </c>
      <c r="AS1945" t="s">
        <v>148</v>
      </c>
      <c r="AT1945" t="s">
        <v>145</v>
      </c>
      <c r="AU1945" t="s">
        <v>145</v>
      </c>
      <c r="AV1945" t="s">
        <v>145</v>
      </c>
      <c r="AW1945" t="s">
        <v>145</v>
      </c>
      <c r="AX1945" t="s">
        <v>145</v>
      </c>
      <c r="AY1945" t="s">
        <v>145</v>
      </c>
      <c r="AZ1945" t="s">
        <v>145</v>
      </c>
      <c r="BB1945">
        <v>0</v>
      </c>
    </row>
    <row r="1946" spans="1:54" x14ac:dyDescent="0.25">
      <c r="A1946">
        <v>333791</v>
      </c>
      <c r="B1946" t="s">
        <v>213</v>
      </c>
      <c r="AG1946" t="s">
        <v>145</v>
      </c>
      <c r="AI1946" t="s">
        <v>147</v>
      </c>
      <c r="AM1946" t="s">
        <v>145</v>
      </c>
      <c r="AO1946" t="s">
        <v>145</v>
      </c>
      <c r="AP1946" t="s">
        <v>145</v>
      </c>
      <c r="AQ1946" t="s">
        <v>145</v>
      </c>
      <c r="AR1946" t="s">
        <v>145</v>
      </c>
      <c r="AS1946" t="s">
        <v>145</v>
      </c>
      <c r="AT1946" t="s">
        <v>145</v>
      </c>
      <c r="AU1946" t="s">
        <v>145</v>
      </c>
      <c r="AV1946" t="s">
        <v>145</v>
      </c>
      <c r="AW1946" t="s">
        <v>145</v>
      </c>
      <c r="AX1946" t="s">
        <v>145</v>
      </c>
      <c r="AY1946" t="s">
        <v>145</v>
      </c>
      <c r="AZ1946" t="s">
        <v>145</v>
      </c>
      <c r="BB1946">
        <v>0</v>
      </c>
    </row>
    <row r="1947" spans="1:54" x14ac:dyDescent="0.25">
      <c r="A1947">
        <v>333817</v>
      </c>
      <c r="B1947" t="s">
        <v>213</v>
      </c>
      <c r="Z1947" t="s">
        <v>147</v>
      </c>
      <c r="AG1947" t="s">
        <v>148</v>
      </c>
      <c r="AO1947" t="s">
        <v>147</v>
      </c>
      <c r="AP1947" t="s">
        <v>145</v>
      </c>
      <c r="AQ1947" t="s">
        <v>147</v>
      </c>
      <c r="AR1947" t="s">
        <v>147</v>
      </c>
      <c r="AS1947" t="s">
        <v>148</v>
      </c>
      <c r="AU1947" t="s">
        <v>145</v>
      </c>
      <c r="AV1947" t="s">
        <v>145</v>
      </c>
      <c r="AW1947" t="s">
        <v>145</v>
      </c>
      <c r="AX1947" t="s">
        <v>145</v>
      </c>
      <c r="AY1947" t="s">
        <v>145</v>
      </c>
      <c r="AZ1947" t="s">
        <v>145</v>
      </c>
      <c r="BB1947">
        <v>0</v>
      </c>
    </row>
    <row r="1948" spans="1:54" x14ac:dyDescent="0.25">
      <c r="A1948">
        <v>333949</v>
      </c>
      <c r="B1948" t="s">
        <v>213</v>
      </c>
      <c r="H1948" t="s">
        <v>148</v>
      </c>
      <c r="AO1948" t="s">
        <v>147</v>
      </c>
      <c r="AP1948" t="s">
        <v>147</v>
      </c>
      <c r="AQ1948" t="s">
        <v>147</v>
      </c>
      <c r="AR1948" t="s">
        <v>147</v>
      </c>
      <c r="AS1948" t="s">
        <v>145</v>
      </c>
      <c r="AT1948" t="s">
        <v>147</v>
      </c>
      <c r="AU1948" t="s">
        <v>145</v>
      </c>
      <c r="AV1948" t="s">
        <v>145</v>
      </c>
      <c r="AW1948" t="s">
        <v>145</v>
      </c>
      <c r="AX1948" t="s">
        <v>145</v>
      </c>
      <c r="AY1948" t="s">
        <v>145</v>
      </c>
      <c r="AZ1948" t="s">
        <v>145</v>
      </c>
      <c r="BB1948">
        <v>0</v>
      </c>
    </row>
    <row r="1949" spans="1:54" x14ac:dyDescent="0.25">
      <c r="A1949">
        <v>334166</v>
      </c>
      <c r="B1949" t="s">
        <v>213</v>
      </c>
      <c r="T1949" t="s">
        <v>145</v>
      </c>
      <c r="AG1949" t="s">
        <v>148</v>
      </c>
      <c r="AL1949" t="s">
        <v>148</v>
      </c>
      <c r="AQ1949" t="s">
        <v>147</v>
      </c>
      <c r="AR1949" t="s">
        <v>145</v>
      </c>
      <c r="AW1949" t="s">
        <v>145</v>
      </c>
      <c r="AX1949" t="s">
        <v>145</v>
      </c>
      <c r="AZ1949" t="s">
        <v>145</v>
      </c>
      <c r="BB1949">
        <v>0</v>
      </c>
    </row>
    <row r="1950" spans="1:54" x14ac:dyDescent="0.25">
      <c r="A1950">
        <v>334511</v>
      </c>
      <c r="B1950" t="s">
        <v>213</v>
      </c>
      <c r="Z1950" t="s">
        <v>148</v>
      </c>
      <c r="AF1950" t="s">
        <v>147</v>
      </c>
      <c r="AG1950" t="s">
        <v>148</v>
      </c>
      <c r="AJ1950" t="s">
        <v>145</v>
      </c>
      <c r="AO1950" t="s">
        <v>145</v>
      </c>
      <c r="AP1950" t="s">
        <v>145</v>
      </c>
      <c r="AQ1950" t="s">
        <v>145</v>
      </c>
      <c r="AR1950" t="s">
        <v>145</v>
      </c>
      <c r="AT1950" t="s">
        <v>147</v>
      </c>
      <c r="AU1950" t="s">
        <v>145</v>
      </c>
      <c r="AV1950" t="s">
        <v>145</v>
      </c>
      <c r="AW1950" t="s">
        <v>145</v>
      </c>
      <c r="AX1950" t="s">
        <v>145</v>
      </c>
      <c r="AY1950" t="s">
        <v>145</v>
      </c>
      <c r="AZ1950" t="s">
        <v>145</v>
      </c>
      <c r="BB1950">
        <v>0</v>
      </c>
    </row>
    <row r="1951" spans="1:54" x14ac:dyDescent="0.25">
      <c r="A1951">
        <v>334750</v>
      </c>
      <c r="B1951" t="s">
        <v>213</v>
      </c>
      <c r="AF1951" t="s">
        <v>148</v>
      </c>
      <c r="AJ1951" t="s">
        <v>145</v>
      </c>
      <c r="AM1951" t="s">
        <v>148</v>
      </c>
      <c r="AP1951" t="s">
        <v>147</v>
      </c>
      <c r="AQ1951" t="s">
        <v>145</v>
      </c>
      <c r="AS1951" t="s">
        <v>147</v>
      </c>
      <c r="AT1951" t="s">
        <v>147</v>
      </c>
      <c r="AU1951" t="s">
        <v>145</v>
      </c>
      <c r="AV1951" t="s">
        <v>145</v>
      </c>
      <c r="AW1951" t="s">
        <v>145</v>
      </c>
      <c r="AX1951" t="s">
        <v>145</v>
      </c>
      <c r="AY1951" t="s">
        <v>145</v>
      </c>
      <c r="AZ1951" t="s">
        <v>145</v>
      </c>
      <c r="BB1951">
        <v>0</v>
      </c>
    </row>
    <row r="1952" spans="1:54" x14ac:dyDescent="0.25">
      <c r="A1952">
        <v>334952</v>
      </c>
      <c r="B1952" t="s">
        <v>213</v>
      </c>
      <c r="AE1952" t="s">
        <v>148</v>
      </c>
      <c r="AG1952" t="s">
        <v>148</v>
      </c>
      <c r="AH1952" t="s">
        <v>148</v>
      </c>
      <c r="AO1952" t="s">
        <v>145</v>
      </c>
      <c r="AP1952" t="s">
        <v>145</v>
      </c>
      <c r="AQ1952" t="s">
        <v>145</v>
      </c>
      <c r="AR1952" t="s">
        <v>148</v>
      </c>
      <c r="AS1952" t="s">
        <v>145</v>
      </c>
      <c r="AT1952" t="s">
        <v>148</v>
      </c>
      <c r="AU1952" t="s">
        <v>145</v>
      </c>
      <c r="AV1952" t="s">
        <v>145</v>
      </c>
      <c r="AW1952" t="s">
        <v>145</v>
      </c>
      <c r="AX1952" t="s">
        <v>145</v>
      </c>
      <c r="AY1952" t="s">
        <v>145</v>
      </c>
      <c r="AZ1952" t="s">
        <v>145</v>
      </c>
      <c r="BB1952">
        <v>0</v>
      </c>
    </row>
    <row r="1953" spans="1:54" x14ac:dyDescent="0.25">
      <c r="A1953">
        <v>335518</v>
      </c>
      <c r="B1953" t="s">
        <v>213</v>
      </c>
      <c r="AC1953" t="s">
        <v>148</v>
      </c>
      <c r="AL1953" t="s">
        <v>148</v>
      </c>
      <c r="AO1953" t="s">
        <v>148</v>
      </c>
      <c r="AP1953" t="s">
        <v>147</v>
      </c>
      <c r="AQ1953" t="s">
        <v>147</v>
      </c>
      <c r="AR1953" t="s">
        <v>147</v>
      </c>
      <c r="AS1953" t="s">
        <v>148</v>
      </c>
      <c r="AU1953" t="s">
        <v>145</v>
      </c>
      <c r="AV1953" t="s">
        <v>145</v>
      </c>
      <c r="AW1953" t="s">
        <v>145</v>
      </c>
      <c r="AX1953" t="s">
        <v>145</v>
      </c>
      <c r="AY1953" t="s">
        <v>145</v>
      </c>
      <c r="AZ1953" t="s">
        <v>145</v>
      </c>
      <c r="BB1953">
        <v>0</v>
      </c>
    </row>
    <row r="1954" spans="1:54" x14ac:dyDescent="0.25">
      <c r="A1954">
        <v>335833</v>
      </c>
      <c r="B1954" t="s">
        <v>213</v>
      </c>
      <c r="AP1954" t="s">
        <v>147</v>
      </c>
      <c r="AQ1954" t="s">
        <v>147</v>
      </c>
      <c r="AV1954" t="s">
        <v>147</v>
      </c>
      <c r="AW1954" t="s">
        <v>147</v>
      </c>
      <c r="AY1954" t="s">
        <v>147</v>
      </c>
      <c r="AZ1954" t="s">
        <v>145</v>
      </c>
      <c r="BB1954">
        <v>0</v>
      </c>
    </row>
    <row r="1955" spans="1:54" x14ac:dyDescent="0.25">
      <c r="A1955">
        <v>336338</v>
      </c>
      <c r="B1955" t="s">
        <v>213</v>
      </c>
      <c r="AG1955" t="s">
        <v>147</v>
      </c>
      <c r="AJ1955" t="s">
        <v>147</v>
      </c>
      <c r="AP1955" t="s">
        <v>147</v>
      </c>
      <c r="AQ1955" t="s">
        <v>148</v>
      </c>
      <c r="AW1955" t="s">
        <v>147</v>
      </c>
      <c r="AY1955" t="s">
        <v>147</v>
      </c>
      <c r="AZ1955" t="s">
        <v>145</v>
      </c>
      <c r="BB1955">
        <v>0</v>
      </c>
    </row>
    <row r="1956" spans="1:54" x14ac:dyDescent="0.25">
      <c r="A1956">
        <v>336428</v>
      </c>
      <c r="B1956" t="s">
        <v>213</v>
      </c>
      <c r="AC1956" t="s">
        <v>147</v>
      </c>
      <c r="AL1956" t="s">
        <v>147</v>
      </c>
      <c r="AO1956" t="s">
        <v>5742</v>
      </c>
      <c r="AP1956" t="s">
        <v>5742</v>
      </c>
      <c r="AQ1956" t="s">
        <v>145</v>
      </c>
      <c r="AR1956" t="s">
        <v>145</v>
      </c>
      <c r="AS1956" t="s">
        <v>145</v>
      </c>
      <c r="AT1956" t="s">
        <v>145</v>
      </c>
      <c r="AU1956" t="s">
        <v>145</v>
      </c>
      <c r="AV1956" t="s">
        <v>145</v>
      </c>
      <c r="AW1956" t="s">
        <v>145</v>
      </c>
      <c r="AX1956" t="s">
        <v>145</v>
      </c>
      <c r="AY1956" t="s">
        <v>145</v>
      </c>
      <c r="AZ1956" t="s">
        <v>145</v>
      </c>
      <c r="BB1956">
        <v>0</v>
      </c>
    </row>
    <row r="1957" spans="1:54" x14ac:dyDescent="0.25">
      <c r="A1957">
        <v>336570</v>
      </c>
      <c r="B1957" t="s">
        <v>213</v>
      </c>
      <c r="AG1957" t="s">
        <v>148</v>
      </c>
      <c r="AL1957" t="s">
        <v>148</v>
      </c>
      <c r="AP1957" t="s">
        <v>145</v>
      </c>
      <c r="AQ1957" t="s">
        <v>145</v>
      </c>
      <c r="AR1957" t="s">
        <v>145</v>
      </c>
      <c r="AV1957" t="s">
        <v>145</v>
      </c>
      <c r="AW1957" t="s">
        <v>145</v>
      </c>
      <c r="AY1957" t="s">
        <v>145</v>
      </c>
      <c r="AZ1957" t="s">
        <v>145</v>
      </c>
      <c r="BB1957">
        <v>0</v>
      </c>
    </row>
    <row r="1958" spans="1:54" x14ac:dyDescent="0.25">
      <c r="A1958">
        <v>336625</v>
      </c>
      <c r="B1958" t="s">
        <v>213</v>
      </c>
      <c r="AP1958" t="s">
        <v>145</v>
      </c>
      <c r="AQ1958" t="s">
        <v>147</v>
      </c>
      <c r="AU1958" t="s">
        <v>145</v>
      </c>
      <c r="AV1958" t="s">
        <v>145</v>
      </c>
      <c r="AW1958" t="s">
        <v>145</v>
      </c>
      <c r="AX1958" t="s">
        <v>145</v>
      </c>
      <c r="AY1958" t="s">
        <v>145</v>
      </c>
      <c r="AZ1958" t="s">
        <v>145</v>
      </c>
      <c r="BB1958">
        <v>0</v>
      </c>
    </row>
    <row r="1959" spans="1:54" x14ac:dyDescent="0.25">
      <c r="A1959">
        <v>336817</v>
      </c>
      <c r="B1959" t="s">
        <v>213</v>
      </c>
      <c r="AG1959" t="s">
        <v>147</v>
      </c>
      <c r="AM1959" t="s">
        <v>148</v>
      </c>
      <c r="AO1959" t="s">
        <v>5742</v>
      </c>
      <c r="AQ1959" t="s">
        <v>145</v>
      </c>
      <c r="AS1959" t="s">
        <v>5742</v>
      </c>
      <c r="AU1959" t="s">
        <v>145</v>
      </c>
      <c r="AV1959" t="s">
        <v>145</v>
      </c>
      <c r="AW1959" t="s">
        <v>145</v>
      </c>
      <c r="AX1959" t="s">
        <v>145</v>
      </c>
      <c r="AY1959" t="s">
        <v>145</v>
      </c>
      <c r="AZ1959" t="s">
        <v>145</v>
      </c>
      <c r="BB1959">
        <v>0</v>
      </c>
    </row>
    <row r="1960" spans="1:54" x14ac:dyDescent="0.25">
      <c r="A1960">
        <v>337160</v>
      </c>
      <c r="B1960" t="s">
        <v>213</v>
      </c>
      <c r="AG1960" t="s">
        <v>148</v>
      </c>
      <c r="AI1960" t="s">
        <v>148</v>
      </c>
      <c r="AJ1960" t="s">
        <v>148</v>
      </c>
      <c r="AL1960" t="s">
        <v>148</v>
      </c>
      <c r="AO1960" t="s">
        <v>145</v>
      </c>
      <c r="AP1960" t="s">
        <v>145</v>
      </c>
      <c r="AQ1960" t="s">
        <v>145</v>
      </c>
      <c r="AR1960" t="s">
        <v>147</v>
      </c>
      <c r="AS1960" t="s">
        <v>145</v>
      </c>
      <c r="AT1960" t="s">
        <v>147</v>
      </c>
      <c r="AU1960" t="s">
        <v>145</v>
      </c>
      <c r="AV1960" t="s">
        <v>145</v>
      </c>
      <c r="AW1960" t="s">
        <v>145</v>
      </c>
      <c r="AX1960" t="s">
        <v>145</v>
      </c>
      <c r="AY1960" t="s">
        <v>145</v>
      </c>
      <c r="AZ1960" t="s">
        <v>145</v>
      </c>
      <c r="BB1960">
        <v>0</v>
      </c>
    </row>
    <row r="1961" spans="1:54" x14ac:dyDescent="0.25">
      <c r="A1961">
        <v>304613</v>
      </c>
      <c r="B1961" t="s">
        <v>213</v>
      </c>
      <c r="Z1961" t="s">
        <v>147</v>
      </c>
      <c r="AH1961" t="s">
        <v>148</v>
      </c>
      <c r="AK1961" t="s">
        <v>148</v>
      </c>
      <c r="AO1961" t="s">
        <v>147</v>
      </c>
      <c r="AP1961" t="s">
        <v>145</v>
      </c>
      <c r="AQ1961" t="s">
        <v>145</v>
      </c>
      <c r="AR1961" t="s">
        <v>145</v>
      </c>
      <c r="AS1961" t="s">
        <v>145</v>
      </c>
      <c r="AT1961" t="s">
        <v>145</v>
      </c>
      <c r="AU1961" t="s">
        <v>147</v>
      </c>
      <c r="AV1961" t="s">
        <v>145</v>
      </c>
      <c r="AW1961" t="s">
        <v>145</v>
      </c>
      <c r="AX1961" t="s">
        <v>145</v>
      </c>
      <c r="AY1961" t="s">
        <v>145</v>
      </c>
      <c r="AZ1961" t="s">
        <v>145</v>
      </c>
      <c r="BB1961">
        <v>0</v>
      </c>
    </row>
    <row r="1962" spans="1:54" x14ac:dyDescent="0.25">
      <c r="A1962">
        <v>317218</v>
      </c>
      <c r="B1962" t="s">
        <v>213</v>
      </c>
      <c r="Z1962" t="s">
        <v>148</v>
      </c>
      <c r="AG1962" t="s">
        <v>148</v>
      </c>
      <c r="AO1962" t="s">
        <v>148</v>
      </c>
      <c r="AP1962" t="s">
        <v>148</v>
      </c>
      <c r="AQ1962" t="s">
        <v>147</v>
      </c>
      <c r="AR1962" t="s">
        <v>148</v>
      </c>
      <c r="AT1962" t="s">
        <v>148</v>
      </c>
      <c r="AU1962" t="s">
        <v>145</v>
      </c>
      <c r="AW1962" t="s">
        <v>145</v>
      </c>
      <c r="AX1962" t="s">
        <v>145</v>
      </c>
      <c r="AY1962" t="s">
        <v>147</v>
      </c>
      <c r="AZ1962" t="s">
        <v>145</v>
      </c>
      <c r="BB1962">
        <v>0</v>
      </c>
    </row>
    <row r="1963" spans="1:54" x14ac:dyDescent="0.25">
      <c r="A1963">
        <v>317326</v>
      </c>
      <c r="B1963" t="s">
        <v>213</v>
      </c>
      <c r="M1963" t="s">
        <v>148</v>
      </c>
      <c r="Z1963" t="s">
        <v>148</v>
      </c>
      <c r="AM1963" t="s">
        <v>147</v>
      </c>
      <c r="AO1963" t="s">
        <v>148</v>
      </c>
      <c r="AP1963" t="s">
        <v>148</v>
      </c>
      <c r="AQ1963" t="s">
        <v>145</v>
      </c>
      <c r="AR1963" t="s">
        <v>148</v>
      </c>
      <c r="AS1963" t="s">
        <v>148</v>
      </c>
      <c r="AT1963" t="s">
        <v>145</v>
      </c>
      <c r="AU1963" t="s">
        <v>145</v>
      </c>
      <c r="AV1963" t="s">
        <v>145</v>
      </c>
      <c r="AW1963" t="s">
        <v>145</v>
      </c>
      <c r="AX1963" t="s">
        <v>145</v>
      </c>
      <c r="AY1963" t="s">
        <v>145</v>
      </c>
      <c r="AZ1963" t="s">
        <v>145</v>
      </c>
      <c r="BB1963">
        <v>0</v>
      </c>
    </row>
    <row r="1964" spans="1:54" x14ac:dyDescent="0.25">
      <c r="A1964">
        <v>322228</v>
      </c>
      <c r="B1964" t="s">
        <v>213</v>
      </c>
      <c r="AG1964" t="s">
        <v>148</v>
      </c>
      <c r="AP1964" t="s">
        <v>148</v>
      </c>
      <c r="AQ1964" t="s">
        <v>148</v>
      </c>
      <c r="AT1964" t="s">
        <v>148</v>
      </c>
      <c r="AV1964" t="s">
        <v>148</v>
      </c>
      <c r="AZ1964" t="s">
        <v>145</v>
      </c>
      <c r="BB1964">
        <v>0</v>
      </c>
    </row>
    <row r="1965" spans="1:54" x14ac:dyDescent="0.25">
      <c r="A1965">
        <v>322429</v>
      </c>
      <c r="B1965" t="s">
        <v>213</v>
      </c>
      <c r="W1965" t="s">
        <v>145</v>
      </c>
      <c r="AK1965" t="s">
        <v>148</v>
      </c>
      <c r="AM1965" t="s">
        <v>145</v>
      </c>
      <c r="AO1965" t="s">
        <v>145</v>
      </c>
      <c r="AP1965" t="s">
        <v>145</v>
      </c>
      <c r="AQ1965" t="s">
        <v>145</v>
      </c>
      <c r="AR1965" t="s">
        <v>145</v>
      </c>
      <c r="AU1965" t="s">
        <v>145</v>
      </c>
      <c r="AV1965" t="s">
        <v>145</v>
      </c>
      <c r="AW1965" t="s">
        <v>145</v>
      </c>
      <c r="AX1965" t="s">
        <v>145</v>
      </c>
      <c r="AY1965" t="s">
        <v>145</v>
      </c>
      <c r="AZ1965" t="s">
        <v>145</v>
      </c>
      <c r="BB1965">
        <v>0</v>
      </c>
    </row>
    <row r="1966" spans="1:54" x14ac:dyDescent="0.25">
      <c r="A1966">
        <v>326117</v>
      </c>
      <c r="B1966" t="s">
        <v>213</v>
      </c>
      <c r="AG1966" t="s">
        <v>148</v>
      </c>
      <c r="AM1966" t="s">
        <v>148</v>
      </c>
      <c r="AO1966" t="s">
        <v>147</v>
      </c>
      <c r="AP1966" t="s">
        <v>145</v>
      </c>
      <c r="AQ1966" t="s">
        <v>145</v>
      </c>
      <c r="AR1966" t="s">
        <v>145</v>
      </c>
      <c r="AS1966" t="s">
        <v>148</v>
      </c>
      <c r="AT1966" t="s">
        <v>147</v>
      </c>
      <c r="AU1966" t="s">
        <v>145</v>
      </c>
      <c r="AV1966" t="s">
        <v>145</v>
      </c>
      <c r="AW1966" t="s">
        <v>147</v>
      </c>
      <c r="AY1966" t="s">
        <v>145</v>
      </c>
      <c r="AZ1966" t="s">
        <v>145</v>
      </c>
      <c r="BB1966">
        <v>0</v>
      </c>
    </row>
    <row r="1967" spans="1:54" x14ac:dyDescent="0.25">
      <c r="A1967">
        <v>326850</v>
      </c>
      <c r="B1967" t="s">
        <v>213</v>
      </c>
      <c r="M1967" t="s">
        <v>148</v>
      </c>
      <c r="AG1967" t="s">
        <v>148</v>
      </c>
      <c r="AM1967" t="s">
        <v>148</v>
      </c>
      <c r="AO1967" t="s">
        <v>147</v>
      </c>
      <c r="AP1967" t="s">
        <v>145</v>
      </c>
      <c r="AQ1967" t="s">
        <v>145</v>
      </c>
      <c r="AR1967" t="s">
        <v>145</v>
      </c>
      <c r="AS1967" t="s">
        <v>147</v>
      </c>
      <c r="AT1967" t="s">
        <v>145</v>
      </c>
      <c r="AU1967" t="s">
        <v>145</v>
      </c>
      <c r="AV1967" t="s">
        <v>145</v>
      </c>
      <c r="AW1967" t="s">
        <v>145</v>
      </c>
      <c r="AX1967" t="s">
        <v>145</v>
      </c>
      <c r="AY1967" t="s">
        <v>145</v>
      </c>
      <c r="AZ1967" t="s">
        <v>145</v>
      </c>
      <c r="BB1967">
        <v>0</v>
      </c>
    </row>
    <row r="1968" spans="1:54" x14ac:dyDescent="0.25">
      <c r="A1968">
        <v>327656</v>
      </c>
      <c r="B1968" t="s">
        <v>213</v>
      </c>
      <c r="R1968" t="s">
        <v>148</v>
      </c>
      <c r="W1968" t="s">
        <v>148</v>
      </c>
      <c r="AC1968" t="s">
        <v>148</v>
      </c>
      <c r="AK1968" t="s">
        <v>148</v>
      </c>
      <c r="AO1968" t="s">
        <v>145</v>
      </c>
      <c r="AP1968" t="s">
        <v>145</v>
      </c>
      <c r="AQ1968" t="s">
        <v>145</v>
      </c>
      <c r="AS1968" t="s">
        <v>147</v>
      </c>
      <c r="AT1968" t="s">
        <v>147</v>
      </c>
      <c r="AU1968" t="s">
        <v>145</v>
      </c>
      <c r="AV1968" t="s">
        <v>145</v>
      </c>
      <c r="AW1968" t="s">
        <v>145</v>
      </c>
      <c r="AX1968" t="s">
        <v>145</v>
      </c>
      <c r="AY1968" t="s">
        <v>145</v>
      </c>
      <c r="AZ1968" t="s">
        <v>145</v>
      </c>
      <c r="BB1968">
        <v>0</v>
      </c>
    </row>
    <row r="1969" spans="1:54" x14ac:dyDescent="0.25">
      <c r="A1969">
        <v>327842</v>
      </c>
      <c r="B1969" t="s">
        <v>213</v>
      </c>
      <c r="AC1969" t="s">
        <v>148</v>
      </c>
      <c r="AF1969" t="s">
        <v>148</v>
      </c>
      <c r="AJ1969" t="s">
        <v>147</v>
      </c>
      <c r="AO1969" t="s">
        <v>147</v>
      </c>
      <c r="AP1969" t="s">
        <v>147</v>
      </c>
      <c r="AQ1969" t="s">
        <v>147</v>
      </c>
      <c r="AR1969" t="s">
        <v>147</v>
      </c>
      <c r="AS1969" t="s">
        <v>148</v>
      </c>
      <c r="AU1969" t="s">
        <v>145</v>
      </c>
      <c r="AV1969" t="s">
        <v>145</v>
      </c>
      <c r="AX1969" t="s">
        <v>145</v>
      </c>
      <c r="AZ1969" t="s">
        <v>145</v>
      </c>
      <c r="BB1969">
        <v>0</v>
      </c>
    </row>
    <row r="1970" spans="1:54" x14ac:dyDescent="0.25">
      <c r="A1970">
        <v>328259</v>
      </c>
      <c r="B1970" t="s">
        <v>213</v>
      </c>
      <c r="W1970" t="s">
        <v>148</v>
      </c>
      <c r="AC1970" t="s">
        <v>148</v>
      </c>
      <c r="AL1970" t="s">
        <v>148</v>
      </c>
      <c r="AO1970" t="s">
        <v>147</v>
      </c>
      <c r="AP1970" t="s">
        <v>145</v>
      </c>
      <c r="AQ1970" t="s">
        <v>145</v>
      </c>
      <c r="AT1970" t="s">
        <v>147</v>
      </c>
      <c r="AU1970" t="s">
        <v>145</v>
      </c>
      <c r="AV1970" t="s">
        <v>145</v>
      </c>
      <c r="AW1970" t="s">
        <v>145</v>
      </c>
      <c r="AX1970" t="s">
        <v>145</v>
      </c>
      <c r="AY1970" t="s">
        <v>145</v>
      </c>
      <c r="AZ1970" t="s">
        <v>145</v>
      </c>
      <c r="BB1970">
        <v>0</v>
      </c>
    </row>
    <row r="1971" spans="1:54" x14ac:dyDescent="0.25">
      <c r="A1971">
        <v>329404</v>
      </c>
      <c r="B1971" t="s">
        <v>213</v>
      </c>
      <c r="M1971" t="s">
        <v>148</v>
      </c>
      <c r="AC1971" t="s">
        <v>148</v>
      </c>
      <c r="AE1971" t="s">
        <v>148</v>
      </c>
      <c r="AO1971" t="s">
        <v>147</v>
      </c>
      <c r="AQ1971" t="s">
        <v>147</v>
      </c>
      <c r="AR1971" t="s">
        <v>147</v>
      </c>
      <c r="AT1971" t="s">
        <v>147</v>
      </c>
      <c r="AU1971" t="s">
        <v>145</v>
      </c>
      <c r="AV1971" t="s">
        <v>5742</v>
      </c>
      <c r="AW1971" t="s">
        <v>5742</v>
      </c>
      <c r="AX1971" t="s">
        <v>145</v>
      </c>
      <c r="AY1971" t="s">
        <v>145</v>
      </c>
      <c r="AZ1971" t="s">
        <v>145</v>
      </c>
      <c r="BB1971">
        <v>0</v>
      </c>
    </row>
    <row r="1972" spans="1:54" x14ac:dyDescent="0.25">
      <c r="A1972">
        <v>329597</v>
      </c>
      <c r="B1972" t="s">
        <v>213</v>
      </c>
      <c r="AK1972" t="s">
        <v>148</v>
      </c>
      <c r="AO1972" t="s">
        <v>148</v>
      </c>
      <c r="AQ1972" t="s">
        <v>148</v>
      </c>
      <c r="AT1972" t="s">
        <v>148</v>
      </c>
      <c r="AU1972" t="s">
        <v>145</v>
      </c>
      <c r="AV1972" t="s">
        <v>145</v>
      </c>
      <c r="AW1972" t="s">
        <v>145</v>
      </c>
      <c r="AX1972" t="s">
        <v>145</v>
      </c>
      <c r="AY1972" t="s">
        <v>145</v>
      </c>
      <c r="AZ1972" t="s">
        <v>145</v>
      </c>
      <c r="BB1972">
        <v>0</v>
      </c>
    </row>
    <row r="1973" spans="1:54" x14ac:dyDescent="0.25">
      <c r="A1973">
        <v>329991</v>
      </c>
      <c r="B1973" t="s">
        <v>213</v>
      </c>
      <c r="AM1973" t="s">
        <v>148</v>
      </c>
      <c r="AO1973" t="s">
        <v>148</v>
      </c>
      <c r="AP1973" t="s">
        <v>147</v>
      </c>
      <c r="AQ1973" t="s">
        <v>147</v>
      </c>
      <c r="AR1973" t="s">
        <v>147</v>
      </c>
      <c r="AS1973" t="s">
        <v>147</v>
      </c>
      <c r="AT1973" t="s">
        <v>147</v>
      </c>
      <c r="AU1973" t="s">
        <v>145</v>
      </c>
      <c r="AV1973" t="s">
        <v>145</v>
      </c>
      <c r="AW1973" t="s">
        <v>145</v>
      </c>
      <c r="AX1973" t="s">
        <v>145</v>
      </c>
      <c r="AY1973" t="s">
        <v>145</v>
      </c>
      <c r="AZ1973" t="s">
        <v>145</v>
      </c>
      <c r="BB1973">
        <v>0</v>
      </c>
    </row>
    <row r="1974" spans="1:54" x14ac:dyDescent="0.25">
      <c r="A1974">
        <v>330088</v>
      </c>
      <c r="B1974" t="s">
        <v>213</v>
      </c>
      <c r="AG1974" t="s">
        <v>148</v>
      </c>
      <c r="AH1974" t="s">
        <v>148</v>
      </c>
      <c r="AJ1974" t="s">
        <v>148</v>
      </c>
      <c r="AO1974" t="s">
        <v>148</v>
      </c>
      <c r="AP1974" t="s">
        <v>145</v>
      </c>
      <c r="AQ1974" t="s">
        <v>147</v>
      </c>
      <c r="AR1974" t="s">
        <v>147</v>
      </c>
      <c r="AU1974" t="s">
        <v>147</v>
      </c>
      <c r="AV1974" t="s">
        <v>145</v>
      </c>
      <c r="AW1974" t="s">
        <v>145</v>
      </c>
      <c r="AX1974" t="s">
        <v>147</v>
      </c>
      <c r="AZ1974" t="s">
        <v>145</v>
      </c>
      <c r="BB1974">
        <v>0</v>
      </c>
    </row>
    <row r="1975" spans="1:54" x14ac:dyDescent="0.25">
      <c r="A1975">
        <v>330950</v>
      </c>
      <c r="B1975" t="s">
        <v>213</v>
      </c>
      <c r="AG1975" t="s">
        <v>148</v>
      </c>
      <c r="AM1975" t="s">
        <v>148</v>
      </c>
      <c r="AS1975" t="s">
        <v>148</v>
      </c>
      <c r="AU1975" t="s">
        <v>145</v>
      </c>
      <c r="AV1975" t="s">
        <v>145</v>
      </c>
      <c r="AW1975" t="s">
        <v>145</v>
      </c>
      <c r="AX1975" t="s">
        <v>147</v>
      </c>
      <c r="AZ1975" t="s">
        <v>145</v>
      </c>
      <c r="BB1975">
        <v>0</v>
      </c>
    </row>
    <row r="1976" spans="1:54" x14ac:dyDescent="0.25">
      <c r="A1976">
        <v>331678</v>
      </c>
      <c r="B1976" t="s">
        <v>213</v>
      </c>
      <c r="AG1976" t="s">
        <v>148</v>
      </c>
      <c r="AI1976" t="s">
        <v>148</v>
      </c>
      <c r="AO1976" t="s">
        <v>147</v>
      </c>
      <c r="AP1976" t="s">
        <v>145</v>
      </c>
      <c r="AQ1976" t="s">
        <v>145</v>
      </c>
      <c r="AS1976" t="s">
        <v>147</v>
      </c>
      <c r="AT1976" t="s">
        <v>147</v>
      </c>
      <c r="AU1976" t="s">
        <v>145</v>
      </c>
      <c r="AV1976" t="s">
        <v>145</v>
      </c>
      <c r="AW1976" t="s">
        <v>145</v>
      </c>
      <c r="AX1976" t="s">
        <v>145</v>
      </c>
      <c r="AY1976" t="s">
        <v>145</v>
      </c>
      <c r="AZ1976" t="s">
        <v>145</v>
      </c>
      <c r="BB1976">
        <v>0</v>
      </c>
    </row>
    <row r="1977" spans="1:54" x14ac:dyDescent="0.25">
      <c r="A1977">
        <v>332083</v>
      </c>
      <c r="B1977" t="s">
        <v>213</v>
      </c>
      <c r="Z1977" t="s">
        <v>147</v>
      </c>
      <c r="AO1977" t="s">
        <v>147</v>
      </c>
      <c r="AP1977" t="s">
        <v>147</v>
      </c>
      <c r="AR1977" t="s">
        <v>145</v>
      </c>
      <c r="AT1977" t="s">
        <v>145</v>
      </c>
      <c r="AU1977" t="s">
        <v>145</v>
      </c>
      <c r="AV1977" t="s">
        <v>145</v>
      </c>
      <c r="AW1977" t="s">
        <v>145</v>
      </c>
      <c r="AX1977" t="s">
        <v>145</v>
      </c>
      <c r="AY1977" t="s">
        <v>145</v>
      </c>
      <c r="AZ1977" t="s">
        <v>145</v>
      </c>
      <c r="BB1977">
        <v>0</v>
      </c>
    </row>
    <row r="1978" spans="1:54" x14ac:dyDescent="0.25">
      <c r="A1978">
        <v>332330</v>
      </c>
      <c r="B1978" t="s">
        <v>213</v>
      </c>
      <c r="AG1978" t="s">
        <v>148</v>
      </c>
      <c r="AM1978" t="s">
        <v>148</v>
      </c>
      <c r="AP1978" t="s">
        <v>145</v>
      </c>
      <c r="AQ1978" t="s">
        <v>145</v>
      </c>
      <c r="AR1978" t="s">
        <v>147</v>
      </c>
      <c r="AS1978" t="s">
        <v>147</v>
      </c>
      <c r="AU1978" t="s">
        <v>145</v>
      </c>
      <c r="AV1978" t="s">
        <v>145</v>
      </c>
      <c r="AW1978" t="s">
        <v>145</v>
      </c>
      <c r="AX1978" t="s">
        <v>145</v>
      </c>
      <c r="AY1978" t="s">
        <v>145</v>
      </c>
      <c r="AZ1978" t="s">
        <v>145</v>
      </c>
      <c r="BB1978">
        <v>0</v>
      </c>
    </row>
    <row r="1979" spans="1:54" x14ac:dyDescent="0.25">
      <c r="A1979">
        <v>332426</v>
      </c>
      <c r="B1979" t="s">
        <v>213</v>
      </c>
      <c r="AL1979" t="s">
        <v>148</v>
      </c>
      <c r="AO1979" t="s">
        <v>147</v>
      </c>
      <c r="AP1979" t="s">
        <v>147</v>
      </c>
      <c r="AQ1979" t="s">
        <v>145</v>
      </c>
      <c r="AR1979" t="s">
        <v>145</v>
      </c>
      <c r="AS1979" t="s">
        <v>145</v>
      </c>
      <c r="AT1979" t="s">
        <v>145</v>
      </c>
      <c r="AU1979" t="s">
        <v>145</v>
      </c>
      <c r="AV1979" t="s">
        <v>145</v>
      </c>
      <c r="AW1979" t="s">
        <v>145</v>
      </c>
      <c r="AX1979" t="s">
        <v>145</v>
      </c>
      <c r="AY1979" t="s">
        <v>145</v>
      </c>
      <c r="AZ1979" t="s">
        <v>145</v>
      </c>
      <c r="BB1979">
        <v>0</v>
      </c>
    </row>
    <row r="1980" spans="1:54" x14ac:dyDescent="0.25">
      <c r="A1980">
        <v>332572</v>
      </c>
      <c r="B1980" t="s">
        <v>213</v>
      </c>
      <c r="AG1980" t="s">
        <v>147</v>
      </c>
      <c r="AO1980" t="s">
        <v>148</v>
      </c>
      <c r="AP1980" t="s">
        <v>147</v>
      </c>
      <c r="AQ1980" t="s">
        <v>148</v>
      </c>
      <c r="AR1980" t="s">
        <v>148</v>
      </c>
      <c r="AU1980" t="s">
        <v>145</v>
      </c>
      <c r="AV1980" t="s">
        <v>145</v>
      </c>
      <c r="AW1980" t="s">
        <v>145</v>
      </c>
      <c r="AX1980" t="s">
        <v>145</v>
      </c>
      <c r="AY1980" t="s">
        <v>145</v>
      </c>
      <c r="AZ1980" t="s">
        <v>145</v>
      </c>
      <c r="BB1980">
        <v>0</v>
      </c>
    </row>
    <row r="1981" spans="1:54" x14ac:dyDescent="0.25">
      <c r="A1981">
        <v>333394</v>
      </c>
      <c r="B1981" t="s">
        <v>213</v>
      </c>
      <c r="J1981" t="s">
        <v>148</v>
      </c>
      <c r="Z1981" t="s">
        <v>148</v>
      </c>
      <c r="AC1981" t="s">
        <v>148</v>
      </c>
      <c r="AO1981" t="s">
        <v>147</v>
      </c>
      <c r="AP1981" t="s">
        <v>147</v>
      </c>
      <c r="AQ1981" t="s">
        <v>147</v>
      </c>
      <c r="AR1981" t="s">
        <v>147</v>
      </c>
      <c r="AS1981" t="s">
        <v>147</v>
      </c>
      <c r="AU1981" t="s">
        <v>145</v>
      </c>
      <c r="AV1981" t="s">
        <v>145</v>
      </c>
      <c r="AW1981" t="s">
        <v>145</v>
      </c>
      <c r="AX1981" t="s">
        <v>145</v>
      </c>
      <c r="AY1981" t="s">
        <v>145</v>
      </c>
      <c r="AZ1981" t="s">
        <v>145</v>
      </c>
      <c r="BB1981">
        <v>0</v>
      </c>
    </row>
    <row r="1982" spans="1:54" x14ac:dyDescent="0.25">
      <c r="A1982">
        <v>335595</v>
      </c>
      <c r="B1982" t="s">
        <v>213</v>
      </c>
      <c r="AI1982" t="s">
        <v>148</v>
      </c>
      <c r="AJ1982" t="s">
        <v>148</v>
      </c>
      <c r="AL1982" t="s">
        <v>148</v>
      </c>
      <c r="AO1982" t="s">
        <v>147</v>
      </c>
      <c r="AQ1982" t="s">
        <v>145</v>
      </c>
      <c r="AU1982" t="s">
        <v>145</v>
      </c>
      <c r="AV1982" t="s">
        <v>145</v>
      </c>
      <c r="AW1982" t="s">
        <v>145</v>
      </c>
      <c r="AX1982" t="s">
        <v>145</v>
      </c>
      <c r="AY1982" t="s">
        <v>145</v>
      </c>
      <c r="AZ1982" t="s">
        <v>145</v>
      </c>
      <c r="BB1982">
        <v>0</v>
      </c>
    </row>
    <row r="1983" spans="1:54" x14ac:dyDescent="0.25">
      <c r="A1983">
        <v>335596</v>
      </c>
      <c r="B1983" t="s">
        <v>213</v>
      </c>
      <c r="AD1983" t="s">
        <v>148</v>
      </c>
      <c r="AL1983" t="s">
        <v>148</v>
      </c>
      <c r="AO1983" t="s">
        <v>145</v>
      </c>
      <c r="AP1983" t="s">
        <v>145</v>
      </c>
      <c r="AQ1983" t="s">
        <v>145</v>
      </c>
      <c r="AR1983" t="s">
        <v>145</v>
      </c>
      <c r="AS1983" t="s">
        <v>147</v>
      </c>
      <c r="AT1983" t="s">
        <v>145</v>
      </c>
      <c r="AU1983" t="s">
        <v>145</v>
      </c>
      <c r="AV1983" t="s">
        <v>145</v>
      </c>
      <c r="AW1983" t="s">
        <v>145</v>
      </c>
      <c r="AX1983" t="s">
        <v>145</v>
      </c>
      <c r="AY1983" t="s">
        <v>145</v>
      </c>
      <c r="AZ1983" t="s">
        <v>145</v>
      </c>
      <c r="BB1983">
        <v>0</v>
      </c>
    </row>
    <row r="1984" spans="1:54" x14ac:dyDescent="0.25">
      <c r="A1984">
        <v>336097</v>
      </c>
      <c r="B1984" t="s">
        <v>213</v>
      </c>
      <c r="AP1984" t="s">
        <v>147</v>
      </c>
      <c r="AU1984" t="s">
        <v>145</v>
      </c>
      <c r="AV1984" t="s">
        <v>145</v>
      </c>
      <c r="AW1984" t="s">
        <v>145</v>
      </c>
      <c r="AX1984" t="s">
        <v>145</v>
      </c>
      <c r="AY1984" t="s">
        <v>145</v>
      </c>
      <c r="AZ1984" t="s">
        <v>145</v>
      </c>
      <c r="BB1984">
        <v>0</v>
      </c>
    </row>
    <row r="1985" spans="1:54" x14ac:dyDescent="0.25">
      <c r="A1985">
        <v>337180</v>
      </c>
      <c r="B1985" t="s">
        <v>213</v>
      </c>
      <c r="AG1985" t="s">
        <v>148</v>
      </c>
      <c r="AJ1985" t="s">
        <v>148</v>
      </c>
      <c r="AM1985" t="s">
        <v>148</v>
      </c>
      <c r="AO1985" t="s">
        <v>147</v>
      </c>
      <c r="AP1985" t="s">
        <v>147</v>
      </c>
      <c r="AQ1985" t="s">
        <v>147</v>
      </c>
      <c r="AR1985" t="s">
        <v>147</v>
      </c>
      <c r="AS1985" t="s">
        <v>147</v>
      </c>
      <c r="AT1985" t="s">
        <v>147</v>
      </c>
      <c r="AU1985" t="s">
        <v>145</v>
      </c>
      <c r="AV1985" t="s">
        <v>145</v>
      </c>
      <c r="AW1985" t="s">
        <v>145</v>
      </c>
      <c r="AX1985" t="s">
        <v>145</v>
      </c>
      <c r="AY1985" t="s">
        <v>145</v>
      </c>
      <c r="AZ1985" t="s">
        <v>145</v>
      </c>
      <c r="BB1985">
        <v>0</v>
      </c>
    </row>
    <row r="1986" spans="1:54" x14ac:dyDescent="0.25">
      <c r="A1986">
        <v>320427</v>
      </c>
      <c r="B1986" t="s">
        <v>213</v>
      </c>
      <c r="Y1986" t="s">
        <v>148</v>
      </c>
      <c r="AC1986" t="s">
        <v>148</v>
      </c>
      <c r="AE1986" t="s">
        <v>148</v>
      </c>
      <c r="AH1986" t="s">
        <v>148</v>
      </c>
      <c r="AI1986" t="s">
        <v>148</v>
      </c>
      <c r="AO1986" t="s">
        <v>145</v>
      </c>
      <c r="AP1986" t="s">
        <v>145</v>
      </c>
      <c r="AQ1986" t="s">
        <v>145</v>
      </c>
      <c r="AR1986" t="s">
        <v>145</v>
      </c>
      <c r="AS1986" t="s">
        <v>145</v>
      </c>
      <c r="AT1986" t="s">
        <v>145</v>
      </c>
      <c r="AU1986" t="s">
        <v>145</v>
      </c>
      <c r="AV1986" t="s">
        <v>145</v>
      </c>
      <c r="AW1986" t="s">
        <v>145</v>
      </c>
      <c r="AX1986" t="s">
        <v>145</v>
      </c>
      <c r="AY1986" t="s">
        <v>145</v>
      </c>
      <c r="AZ1986" t="s">
        <v>145</v>
      </c>
      <c r="BB1986">
        <v>0</v>
      </c>
    </row>
    <row r="1987" spans="1:54" x14ac:dyDescent="0.25">
      <c r="A1987">
        <v>326679</v>
      </c>
      <c r="B1987" t="s">
        <v>213</v>
      </c>
      <c r="AE1987" t="s">
        <v>147</v>
      </c>
      <c r="AG1987" t="s">
        <v>147</v>
      </c>
      <c r="AK1987" t="s">
        <v>148</v>
      </c>
      <c r="AL1987" t="s">
        <v>147</v>
      </c>
      <c r="AO1987" t="s">
        <v>145</v>
      </c>
      <c r="AP1987" t="s">
        <v>145</v>
      </c>
      <c r="AQ1987" t="s">
        <v>145</v>
      </c>
      <c r="AR1987" t="s">
        <v>145</v>
      </c>
      <c r="AS1987" t="s">
        <v>145</v>
      </c>
      <c r="AT1987" t="s">
        <v>145</v>
      </c>
      <c r="AU1987" t="s">
        <v>145</v>
      </c>
      <c r="AV1987" t="s">
        <v>145</v>
      </c>
      <c r="AW1987" t="s">
        <v>145</v>
      </c>
      <c r="AX1987" t="s">
        <v>145</v>
      </c>
      <c r="AY1987" t="s">
        <v>145</v>
      </c>
      <c r="AZ1987" t="s">
        <v>145</v>
      </c>
      <c r="BB1987">
        <v>0</v>
      </c>
    </row>
    <row r="1988" spans="1:54" x14ac:dyDescent="0.25">
      <c r="A1988">
        <v>333393</v>
      </c>
      <c r="B1988" t="s">
        <v>213</v>
      </c>
      <c r="AG1988" t="s">
        <v>148</v>
      </c>
      <c r="AJ1988" t="s">
        <v>148</v>
      </c>
      <c r="AK1988" t="s">
        <v>148</v>
      </c>
      <c r="AL1988" t="s">
        <v>148</v>
      </c>
      <c r="AO1988" t="s">
        <v>145</v>
      </c>
      <c r="AP1988" t="s">
        <v>145</v>
      </c>
      <c r="AQ1988" t="s">
        <v>145</v>
      </c>
      <c r="AR1988" t="s">
        <v>145</v>
      </c>
      <c r="AS1988" t="s">
        <v>145</v>
      </c>
      <c r="AT1988" t="s">
        <v>145</v>
      </c>
      <c r="AU1988" t="s">
        <v>145</v>
      </c>
      <c r="AV1988" t="s">
        <v>145</v>
      </c>
      <c r="AW1988" t="s">
        <v>145</v>
      </c>
      <c r="AX1988" t="s">
        <v>145</v>
      </c>
      <c r="AY1988" t="s">
        <v>145</v>
      </c>
      <c r="AZ1988" t="s">
        <v>145</v>
      </c>
      <c r="BB1988">
        <v>0</v>
      </c>
    </row>
    <row r="1989" spans="1:54" x14ac:dyDescent="0.25">
      <c r="A1989">
        <v>336970</v>
      </c>
      <c r="B1989" t="s">
        <v>213</v>
      </c>
      <c r="AG1989" t="s">
        <v>147</v>
      </c>
      <c r="AL1989" t="s">
        <v>148</v>
      </c>
      <c r="AO1989" t="s">
        <v>145</v>
      </c>
      <c r="AP1989" t="s">
        <v>145</v>
      </c>
      <c r="AQ1989" t="s">
        <v>145</v>
      </c>
      <c r="AR1989" t="s">
        <v>145</v>
      </c>
      <c r="AS1989" t="s">
        <v>145</v>
      </c>
      <c r="AT1989" t="s">
        <v>145</v>
      </c>
      <c r="AU1989" t="s">
        <v>145</v>
      </c>
      <c r="AV1989" t="s">
        <v>145</v>
      </c>
      <c r="AW1989" t="s">
        <v>145</v>
      </c>
      <c r="AX1989" t="s">
        <v>145</v>
      </c>
      <c r="AY1989" t="s">
        <v>145</v>
      </c>
      <c r="AZ1989" t="s">
        <v>145</v>
      </c>
      <c r="BB1989">
        <v>0</v>
      </c>
    </row>
    <row r="1990" spans="1:54" x14ac:dyDescent="0.25">
      <c r="A1990">
        <v>337281</v>
      </c>
      <c r="B1990" t="s">
        <v>213</v>
      </c>
      <c r="AF1990" t="s">
        <v>148</v>
      </c>
      <c r="AI1990" t="s">
        <v>148</v>
      </c>
      <c r="AJ1990" t="s">
        <v>148</v>
      </c>
      <c r="AO1990" t="s">
        <v>145</v>
      </c>
      <c r="AP1990" t="s">
        <v>145</v>
      </c>
      <c r="AQ1990" t="s">
        <v>145</v>
      </c>
      <c r="AR1990" t="s">
        <v>145</v>
      </c>
      <c r="AS1990" t="s">
        <v>145</v>
      </c>
      <c r="AT1990" t="s">
        <v>145</v>
      </c>
      <c r="AU1990" t="s">
        <v>145</v>
      </c>
      <c r="AV1990" t="s">
        <v>145</v>
      </c>
      <c r="AW1990" t="s">
        <v>145</v>
      </c>
      <c r="AX1990" t="s">
        <v>145</v>
      </c>
      <c r="AY1990" t="s">
        <v>145</v>
      </c>
      <c r="AZ1990" t="s">
        <v>145</v>
      </c>
      <c r="BB1990">
        <v>0</v>
      </c>
    </row>
    <row r="1991" spans="1:54" x14ac:dyDescent="0.25">
      <c r="A1991">
        <v>337629</v>
      </c>
      <c r="B1991" t="s">
        <v>213</v>
      </c>
      <c r="AO1991" t="s">
        <v>145</v>
      </c>
      <c r="AP1991" t="s">
        <v>145</v>
      </c>
      <c r="AQ1991" t="s">
        <v>145</v>
      </c>
      <c r="AR1991" t="s">
        <v>145</v>
      </c>
      <c r="AS1991" t="s">
        <v>145</v>
      </c>
      <c r="AT1991" t="s">
        <v>145</v>
      </c>
      <c r="AU1991" t="s">
        <v>145</v>
      </c>
      <c r="AV1991" t="s">
        <v>145</v>
      </c>
      <c r="AW1991" t="s">
        <v>145</v>
      </c>
      <c r="AX1991" t="s">
        <v>145</v>
      </c>
      <c r="AY1991" t="s">
        <v>145</v>
      </c>
      <c r="AZ1991" t="s">
        <v>145</v>
      </c>
      <c r="BB1991">
        <v>0</v>
      </c>
    </row>
    <row r="1992" spans="1:54" x14ac:dyDescent="0.25">
      <c r="A1992">
        <v>338882</v>
      </c>
      <c r="B1992" t="s">
        <v>213</v>
      </c>
      <c r="U1992" t="s">
        <v>148</v>
      </c>
      <c r="Z1992" t="s">
        <v>148</v>
      </c>
      <c r="AD1992" t="s">
        <v>148</v>
      </c>
      <c r="AH1992" t="s">
        <v>148</v>
      </c>
      <c r="AK1992" t="s">
        <v>148</v>
      </c>
      <c r="AO1992" t="s">
        <v>145</v>
      </c>
      <c r="AP1992" t="s">
        <v>145</v>
      </c>
      <c r="AQ1992" t="s">
        <v>145</v>
      </c>
      <c r="AR1992" t="s">
        <v>145</v>
      </c>
      <c r="AS1992" t="s">
        <v>145</v>
      </c>
      <c r="AT1992" t="s">
        <v>145</v>
      </c>
      <c r="AU1992" t="s">
        <v>145</v>
      </c>
      <c r="AV1992" t="s">
        <v>145</v>
      </c>
      <c r="AW1992" t="s">
        <v>145</v>
      </c>
      <c r="AX1992" t="s">
        <v>145</v>
      </c>
      <c r="AY1992" t="s">
        <v>145</v>
      </c>
      <c r="AZ1992" t="s">
        <v>145</v>
      </c>
      <c r="BB1992">
        <v>0</v>
      </c>
    </row>
    <row r="1993" spans="1:54" x14ac:dyDescent="0.25">
      <c r="A1993">
        <v>327269</v>
      </c>
      <c r="B1993" t="s">
        <v>213</v>
      </c>
      <c r="X1993" t="s">
        <v>148</v>
      </c>
      <c r="AD1993" t="s">
        <v>148</v>
      </c>
      <c r="AH1993" t="s">
        <v>148</v>
      </c>
      <c r="AP1993" t="s">
        <v>148</v>
      </c>
      <c r="AR1993" t="s">
        <v>5742</v>
      </c>
      <c r="AS1993" t="s">
        <v>148</v>
      </c>
      <c r="AT1993" t="s">
        <v>148</v>
      </c>
      <c r="AV1993" t="s">
        <v>145</v>
      </c>
      <c r="AW1993" t="s">
        <v>147</v>
      </c>
      <c r="AY1993" t="s">
        <v>145</v>
      </c>
      <c r="AZ1993" t="s">
        <v>5743</v>
      </c>
      <c r="BB1993">
        <v>0</v>
      </c>
    </row>
    <row r="1994" spans="1:54" x14ac:dyDescent="0.25">
      <c r="A1994">
        <v>328635</v>
      </c>
      <c r="B1994" t="s">
        <v>213</v>
      </c>
      <c r="AD1994" t="s">
        <v>148</v>
      </c>
      <c r="AG1994" t="s">
        <v>147</v>
      </c>
      <c r="AN1994" t="s">
        <v>148</v>
      </c>
      <c r="AO1994" t="s">
        <v>148</v>
      </c>
      <c r="AP1994" t="s">
        <v>148</v>
      </c>
      <c r="AQ1994" t="s">
        <v>148</v>
      </c>
      <c r="AT1994" t="s">
        <v>147</v>
      </c>
      <c r="AU1994" t="s">
        <v>147</v>
      </c>
      <c r="AV1994" t="s">
        <v>148</v>
      </c>
      <c r="AW1994" t="s">
        <v>147</v>
      </c>
      <c r="AX1994" t="s">
        <v>147</v>
      </c>
      <c r="AY1994" t="s">
        <v>148</v>
      </c>
      <c r="BB1994">
        <v>0</v>
      </c>
    </row>
    <row r="1995" spans="1:54" x14ac:dyDescent="0.25">
      <c r="A1995">
        <v>331810</v>
      </c>
      <c r="B1995" t="s">
        <v>213</v>
      </c>
      <c r="AN1995" t="s">
        <v>148</v>
      </c>
      <c r="AP1995" t="s">
        <v>147</v>
      </c>
      <c r="AQ1995" t="s">
        <v>148</v>
      </c>
      <c r="AT1995" t="s">
        <v>148</v>
      </c>
      <c r="AW1995" t="s">
        <v>147</v>
      </c>
      <c r="AY1995" t="s">
        <v>147</v>
      </c>
      <c r="BB1995">
        <v>0</v>
      </c>
    </row>
    <row r="1996" spans="1:54" x14ac:dyDescent="0.25">
      <c r="A1996">
        <v>333957</v>
      </c>
      <c r="B1996" t="s">
        <v>213</v>
      </c>
      <c r="AN1996" t="s">
        <v>147</v>
      </c>
      <c r="AP1996" t="s">
        <v>148</v>
      </c>
      <c r="BB1996">
        <v>0</v>
      </c>
    </row>
    <row r="1997" spans="1:54" x14ac:dyDescent="0.25">
      <c r="A1997">
        <v>321553</v>
      </c>
      <c r="B1997" t="s">
        <v>213</v>
      </c>
      <c r="AC1997" t="s">
        <v>148</v>
      </c>
      <c r="AN1997" t="s">
        <v>148</v>
      </c>
      <c r="AP1997" t="s">
        <v>145</v>
      </c>
      <c r="AU1997" t="s">
        <v>145</v>
      </c>
      <c r="AV1997" t="s">
        <v>145</v>
      </c>
      <c r="AY1997" t="s">
        <v>147</v>
      </c>
      <c r="BB1997">
        <v>0</v>
      </c>
    </row>
    <row r="1998" spans="1:54" x14ac:dyDescent="0.25">
      <c r="A1998">
        <v>329201</v>
      </c>
      <c r="B1998" t="s">
        <v>213</v>
      </c>
      <c r="AG1998" t="s">
        <v>148</v>
      </c>
      <c r="AN1998" t="s">
        <v>148</v>
      </c>
      <c r="AP1998" t="s">
        <v>148</v>
      </c>
      <c r="AQ1998" t="s">
        <v>148</v>
      </c>
      <c r="AU1998" t="s">
        <v>148</v>
      </c>
      <c r="AV1998" t="s">
        <v>148</v>
      </c>
      <c r="AX1998" t="s">
        <v>148</v>
      </c>
      <c r="AY1998" t="s">
        <v>148</v>
      </c>
      <c r="BB1998">
        <v>0</v>
      </c>
    </row>
    <row r="1999" spans="1:54" x14ac:dyDescent="0.25">
      <c r="A1999">
        <v>331076</v>
      </c>
      <c r="B1999" t="s">
        <v>213</v>
      </c>
      <c r="AG1999" t="s">
        <v>148</v>
      </c>
      <c r="AN1999" t="s">
        <v>148</v>
      </c>
      <c r="AP1999" t="s">
        <v>145</v>
      </c>
      <c r="AQ1999" t="s">
        <v>145</v>
      </c>
      <c r="AS1999" t="s">
        <v>148</v>
      </c>
      <c r="AT1999" t="s">
        <v>148</v>
      </c>
      <c r="AU1999" t="s">
        <v>147</v>
      </c>
      <c r="AV1999" t="s">
        <v>148</v>
      </c>
      <c r="BB1999">
        <v>0</v>
      </c>
    </row>
    <row r="2000" spans="1:54" x14ac:dyDescent="0.25">
      <c r="A2000">
        <v>332133</v>
      </c>
      <c r="B2000" t="s">
        <v>213</v>
      </c>
      <c r="AH2000" t="s">
        <v>147</v>
      </c>
      <c r="AN2000" t="s">
        <v>148</v>
      </c>
      <c r="AP2000" t="s">
        <v>145</v>
      </c>
      <c r="AQ2000" t="s">
        <v>145</v>
      </c>
      <c r="AR2000" t="s">
        <v>145</v>
      </c>
      <c r="AV2000" t="s">
        <v>145</v>
      </c>
      <c r="AW2000" t="s">
        <v>147</v>
      </c>
      <c r="AX2000" t="s">
        <v>147</v>
      </c>
      <c r="AY2000" t="s">
        <v>147</v>
      </c>
      <c r="BB2000">
        <v>0</v>
      </c>
    </row>
    <row r="2001" spans="1:54" x14ac:dyDescent="0.25">
      <c r="A2001">
        <v>334522</v>
      </c>
      <c r="B2001" t="s">
        <v>213</v>
      </c>
      <c r="W2001" t="s">
        <v>148</v>
      </c>
      <c r="AN2001" t="s">
        <v>148</v>
      </c>
      <c r="AO2001" t="s">
        <v>148</v>
      </c>
      <c r="AP2001" t="s">
        <v>148</v>
      </c>
      <c r="AQ2001" t="s">
        <v>148</v>
      </c>
      <c r="AT2001" t="s">
        <v>148</v>
      </c>
      <c r="AU2001" t="s">
        <v>147</v>
      </c>
      <c r="AW2001" t="s">
        <v>148</v>
      </c>
      <c r="AX2001" t="s">
        <v>147</v>
      </c>
      <c r="AY2001" t="s">
        <v>148</v>
      </c>
      <c r="BB2001">
        <v>0</v>
      </c>
    </row>
    <row r="2002" spans="1:54" x14ac:dyDescent="0.25">
      <c r="A2002">
        <v>335676</v>
      </c>
      <c r="B2002" t="s">
        <v>213</v>
      </c>
      <c r="AN2002" t="s">
        <v>148</v>
      </c>
      <c r="AO2002" t="s">
        <v>148</v>
      </c>
      <c r="AP2002" t="s">
        <v>148</v>
      </c>
      <c r="AQ2002" t="s">
        <v>148</v>
      </c>
      <c r="AS2002" t="s">
        <v>148</v>
      </c>
      <c r="AU2002" t="s">
        <v>147</v>
      </c>
      <c r="AY2002" t="s">
        <v>147</v>
      </c>
      <c r="BB2002">
        <v>0</v>
      </c>
    </row>
    <row r="2003" spans="1:54" x14ac:dyDescent="0.25">
      <c r="A2003">
        <v>336485</v>
      </c>
      <c r="B2003" t="s">
        <v>213</v>
      </c>
      <c r="AN2003" t="s">
        <v>148</v>
      </c>
      <c r="AO2003" t="s">
        <v>148</v>
      </c>
      <c r="AP2003" t="s">
        <v>148</v>
      </c>
      <c r="AQ2003" t="s">
        <v>148</v>
      </c>
      <c r="AU2003" t="s">
        <v>147</v>
      </c>
      <c r="AW2003" t="s">
        <v>147</v>
      </c>
      <c r="AX2003" t="s">
        <v>147</v>
      </c>
      <c r="AY2003" t="s">
        <v>147</v>
      </c>
      <c r="BB2003">
        <v>0</v>
      </c>
    </row>
    <row r="2004" spans="1:54" x14ac:dyDescent="0.25">
      <c r="A2004">
        <v>336991</v>
      </c>
      <c r="B2004" t="s">
        <v>213</v>
      </c>
      <c r="AN2004" t="s">
        <v>148</v>
      </c>
      <c r="AP2004" t="s">
        <v>148</v>
      </c>
      <c r="AQ2004" t="s">
        <v>148</v>
      </c>
      <c r="AU2004" t="s">
        <v>147</v>
      </c>
      <c r="AW2004" t="s">
        <v>147</v>
      </c>
      <c r="AX2004" t="s">
        <v>147</v>
      </c>
      <c r="AY2004" t="s">
        <v>147</v>
      </c>
      <c r="BB2004">
        <v>0</v>
      </c>
    </row>
    <row r="2005" spans="1:54" x14ac:dyDescent="0.25">
      <c r="A2005">
        <v>328406</v>
      </c>
      <c r="B2005" t="s">
        <v>213</v>
      </c>
      <c r="AN2005" t="s">
        <v>145</v>
      </c>
      <c r="AT2005" t="s">
        <v>148</v>
      </c>
      <c r="AY2005" t="s">
        <v>148</v>
      </c>
      <c r="BB2005">
        <v>0</v>
      </c>
    </row>
    <row r="2006" spans="1:54" x14ac:dyDescent="0.25">
      <c r="A2006">
        <v>332205</v>
      </c>
      <c r="B2006" t="s">
        <v>213</v>
      </c>
      <c r="AN2006" t="s">
        <v>145</v>
      </c>
      <c r="AO2006" t="s">
        <v>147</v>
      </c>
      <c r="AP2006" t="s">
        <v>145</v>
      </c>
      <c r="AQ2006" t="s">
        <v>145</v>
      </c>
      <c r="AR2006" t="s">
        <v>147</v>
      </c>
      <c r="AT2006" t="s">
        <v>147</v>
      </c>
      <c r="AU2006" t="s">
        <v>145</v>
      </c>
      <c r="AV2006" t="s">
        <v>145</v>
      </c>
      <c r="AW2006" t="s">
        <v>147</v>
      </c>
      <c r="AX2006" t="s">
        <v>147</v>
      </c>
      <c r="BB2006">
        <v>0</v>
      </c>
    </row>
    <row r="2007" spans="1:54" x14ac:dyDescent="0.25">
      <c r="A2007">
        <v>316475</v>
      </c>
      <c r="B2007" t="s">
        <v>213</v>
      </c>
      <c r="AB2007" t="s">
        <v>148</v>
      </c>
      <c r="AG2007" t="s">
        <v>148</v>
      </c>
      <c r="AH2007" t="s">
        <v>148</v>
      </c>
      <c r="AK2007" t="s">
        <v>145</v>
      </c>
      <c r="AP2007" t="s">
        <v>145</v>
      </c>
      <c r="AQ2007" t="s">
        <v>147</v>
      </c>
      <c r="AU2007" t="s">
        <v>147</v>
      </c>
      <c r="AV2007" t="s">
        <v>145</v>
      </c>
      <c r="AW2007" t="s">
        <v>145</v>
      </c>
      <c r="AY2007" t="s">
        <v>145</v>
      </c>
      <c r="BB2007">
        <v>0</v>
      </c>
    </row>
    <row r="2008" spans="1:54" x14ac:dyDescent="0.25">
      <c r="A2008">
        <v>330911</v>
      </c>
      <c r="B2008" t="s">
        <v>213</v>
      </c>
      <c r="AB2008" t="s">
        <v>147</v>
      </c>
      <c r="AO2008" t="s">
        <v>148</v>
      </c>
      <c r="AP2008" t="s">
        <v>148</v>
      </c>
      <c r="AQ2008" t="s">
        <v>148</v>
      </c>
      <c r="AU2008" t="s">
        <v>147</v>
      </c>
      <c r="AV2008" t="s">
        <v>147</v>
      </c>
      <c r="AW2008" t="s">
        <v>147</v>
      </c>
      <c r="AX2008" t="s">
        <v>147</v>
      </c>
      <c r="AY2008" t="s">
        <v>147</v>
      </c>
      <c r="BB2008">
        <v>0</v>
      </c>
    </row>
    <row r="2009" spans="1:54" x14ac:dyDescent="0.25">
      <c r="A2009">
        <v>328092</v>
      </c>
      <c r="B2009" t="s">
        <v>213</v>
      </c>
      <c r="P2009" t="s">
        <v>148</v>
      </c>
      <c r="AB2009" t="s">
        <v>148</v>
      </c>
      <c r="AG2009" t="s">
        <v>148</v>
      </c>
      <c r="AJ2009" t="s">
        <v>148</v>
      </c>
      <c r="AO2009" t="s">
        <v>148</v>
      </c>
      <c r="AP2009" t="s">
        <v>145</v>
      </c>
      <c r="AQ2009" t="s">
        <v>145</v>
      </c>
      <c r="AS2009" t="s">
        <v>145</v>
      </c>
      <c r="AT2009" t="s">
        <v>147</v>
      </c>
      <c r="AU2009" t="s">
        <v>145</v>
      </c>
      <c r="AW2009" t="s">
        <v>147</v>
      </c>
      <c r="AX2009" t="s">
        <v>145</v>
      </c>
      <c r="AY2009" t="s">
        <v>147</v>
      </c>
      <c r="BB2009">
        <v>0</v>
      </c>
    </row>
    <row r="2010" spans="1:54" x14ac:dyDescent="0.25">
      <c r="A2010">
        <v>332849</v>
      </c>
      <c r="B2010" t="s">
        <v>213</v>
      </c>
      <c r="AB2010" t="s">
        <v>148</v>
      </c>
      <c r="AU2010" t="s">
        <v>147</v>
      </c>
      <c r="AW2010" t="s">
        <v>147</v>
      </c>
      <c r="AY2010" t="s">
        <v>147</v>
      </c>
      <c r="BB2010">
        <v>0</v>
      </c>
    </row>
    <row r="2011" spans="1:54" x14ac:dyDescent="0.25">
      <c r="A2011">
        <v>324954</v>
      </c>
      <c r="B2011" t="s">
        <v>213</v>
      </c>
      <c r="AB2011" t="s">
        <v>148</v>
      </c>
      <c r="AG2011" t="s">
        <v>148</v>
      </c>
      <c r="AJ2011" t="s">
        <v>148</v>
      </c>
      <c r="AK2011" t="s">
        <v>148</v>
      </c>
      <c r="AQ2011" t="s">
        <v>148</v>
      </c>
      <c r="AU2011" t="s">
        <v>147</v>
      </c>
      <c r="AV2011" t="s">
        <v>147</v>
      </c>
      <c r="AX2011" t="s">
        <v>147</v>
      </c>
      <c r="BB2011">
        <v>0</v>
      </c>
    </row>
    <row r="2012" spans="1:54" x14ac:dyDescent="0.25">
      <c r="A2012">
        <v>318018</v>
      </c>
      <c r="B2012" t="s">
        <v>213</v>
      </c>
      <c r="P2012" t="s">
        <v>147</v>
      </c>
      <c r="AG2012" t="s">
        <v>145</v>
      </c>
      <c r="AK2012" t="s">
        <v>145</v>
      </c>
      <c r="AP2012" t="s">
        <v>145</v>
      </c>
      <c r="AQ2012" t="s">
        <v>145</v>
      </c>
      <c r="BB2012">
        <v>0</v>
      </c>
    </row>
    <row r="2013" spans="1:54" x14ac:dyDescent="0.25">
      <c r="A2013">
        <v>318460</v>
      </c>
      <c r="B2013" t="s">
        <v>213</v>
      </c>
      <c r="P2013" t="s">
        <v>148</v>
      </c>
      <c r="AC2013" t="s">
        <v>148</v>
      </c>
      <c r="AI2013" t="s">
        <v>148</v>
      </c>
      <c r="AO2013" t="s">
        <v>148</v>
      </c>
      <c r="AP2013" t="s">
        <v>148</v>
      </c>
      <c r="AQ2013" t="s">
        <v>148</v>
      </c>
      <c r="AR2013" t="s">
        <v>148</v>
      </c>
      <c r="AT2013" t="s">
        <v>148</v>
      </c>
      <c r="AU2013" t="s">
        <v>148</v>
      </c>
      <c r="AW2013" t="s">
        <v>148</v>
      </c>
      <c r="AX2013" t="s">
        <v>148</v>
      </c>
      <c r="AY2013" t="s">
        <v>148</v>
      </c>
      <c r="BB2013">
        <v>0</v>
      </c>
    </row>
    <row r="2014" spans="1:54" x14ac:dyDescent="0.25">
      <c r="A2014">
        <v>319342</v>
      </c>
      <c r="B2014" t="s">
        <v>213</v>
      </c>
      <c r="P2014" t="s">
        <v>148</v>
      </c>
      <c r="AE2014" t="s">
        <v>148</v>
      </c>
      <c r="AP2014" t="s">
        <v>148</v>
      </c>
      <c r="AX2014" t="s">
        <v>148</v>
      </c>
      <c r="AY2014" t="s">
        <v>148</v>
      </c>
      <c r="BB2014">
        <v>0</v>
      </c>
    </row>
    <row r="2015" spans="1:54" x14ac:dyDescent="0.25">
      <c r="A2015">
        <v>325312</v>
      </c>
      <c r="B2015" t="s">
        <v>213</v>
      </c>
      <c r="P2015" t="s">
        <v>148</v>
      </c>
      <c r="AF2015" t="s">
        <v>147</v>
      </c>
      <c r="AI2015" t="s">
        <v>148</v>
      </c>
      <c r="AK2015" t="s">
        <v>148</v>
      </c>
      <c r="AO2015" t="s">
        <v>147</v>
      </c>
      <c r="AP2015" t="s">
        <v>145</v>
      </c>
      <c r="AQ2015" t="s">
        <v>145</v>
      </c>
      <c r="AT2015" t="s">
        <v>148</v>
      </c>
      <c r="AY2015" t="s">
        <v>148</v>
      </c>
      <c r="BB2015">
        <v>0</v>
      </c>
    </row>
    <row r="2016" spans="1:54" x14ac:dyDescent="0.25">
      <c r="A2016">
        <v>326345</v>
      </c>
      <c r="B2016" t="s">
        <v>213</v>
      </c>
      <c r="P2016" t="s">
        <v>148</v>
      </c>
      <c r="W2016" t="s">
        <v>148</v>
      </c>
      <c r="Z2016" t="s">
        <v>148</v>
      </c>
      <c r="AK2016" t="s">
        <v>148</v>
      </c>
      <c r="AQ2016" t="s">
        <v>148</v>
      </c>
      <c r="AY2016" t="s">
        <v>148</v>
      </c>
      <c r="BB2016">
        <v>0</v>
      </c>
    </row>
    <row r="2017" spans="1:54" x14ac:dyDescent="0.25">
      <c r="A2017">
        <v>326556</v>
      </c>
      <c r="B2017" t="s">
        <v>213</v>
      </c>
      <c r="P2017" t="s">
        <v>148</v>
      </c>
      <c r="AI2017" t="s">
        <v>148</v>
      </c>
      <c r="AJ2017" t="s">
        <v>148</v>
      </c>
      <c r="AO2017" t="s">
        <v>148</v>
      </c>
      <c r="AP2017" t="s">
        <v>148</v>
      </c>
      <c r="AQ2017" t="s">
        <v>148</v>
      </c>
      <c r="AR2017" t="s">
        <v>148</v>
      </c>
      <c r="AT2017" t="s">
        <v>148</v>
      </c>
      <c r="AU2017" t="s">
        <v>147</v>
      </c>
      <c r="AV2017" t="s">
        <v>147</v>
      </c>
      <c r="AW2017" t="s">
        <v>147</v>
      </c>
      <c r="AY2017" t="s">
        <v>147</v>
      </c>
      <c r="BB2017">
        <v>0</v>
      </c>
    </row>
    <row r="2018" spans="1:54" x14ac:dyDescent="0.25">
      <c r="A2018">
        <v>326674</v>
      </c>
      <c r="B2018" t="s">
        <v>213</v>
      </c>
      <c r="P2018" t="s">
        <v>148</v>
      </c>
      <c r="Y2018" t="s">
        <v>148</v>
      </c>
      <c r="AC2018" t="s">
        <v>148</v>
      </c>
      <c r="AO2018" t="s">
        <v>148</v>
      </c>
      <c r="AP2018" t="s">
        <v>147</v>
      </c>
      <c r="AQ2018" t="s">
        <v>148</v>
      </c>
      <c r="AR2018" t="s">
        <v>147</v>
      </c>
      <c r="AT2018" t="s">
        <v>148</v>
      </c>
      <c r="AU2018" t="s">
        <v>148</v>
      </c>
      <c r="AV2018" t="s">
        <v>145</v>
      </c>
      <c r="AW2018" t="s">
        <v>145</v>
      </c>
      <c r="AX2018" t="s">
        <v>147</v>
      </c>
      <c r="AY2018" t="s">
        <v>147</v>
      </c>
      <c r="BB2018">
        <v>0</v>
      </c>
    </row>
    <row r="2019" spans="1:54" x14ac:dyDescent="0.25">
      <c r="A2019">
        <v>327589</v>
      </c>
      <c r="B2019" t="s">
        <v>213</v>
      </c>
      <c r="P2019" t="s">
        <v>148</v>
      </c>
      <c r="AK2019" t="s">
        <v>148</v>
      </c>
      <c r="AO2019" t="s">
        <v>148</v>
      </c>
      <c r="AP2019" t="s">
        <v>148</v>
      </c>
      <c r="AT2019" t="s">
        <v>148</v>
      </c>
      <c r="AW2019" t="s">
        <v>148</v>
      </c>
      <c r="AX2019" t="s">
        <v>148</v>
      </c>
      <c r="AY2019" t="s">
        <v>148</v>
      </c>
      <c r="BB2019">
        <v>0</v>
      </c>
    </row>
    <row r="2020" spans="1:54" x14ac:dyDescent="0.25">
      <c r="A2020">
        <v>327850</v>
      </c>
      <c r="B2020" t="s">
        <v>213</v>
      </c>
      <c r="P2020" t="s">
        <v>148</v>
      </c>
      <c r="AC2020" t="s">
        <v>148</v>
      </c>
      <c r="AJ2020" t="s">
        <v>148</v>
      </c>
      <c r="AP2020" t="s">
        <v>148</v>
      </c>
      <c r="AQ2020" t="s">
        <v>148</v>
      </c>
      <c r="AR2020" t="s">
        <v>148</v>
      </c>
      <c r="AT2020" t="s">
        <v>148</v>
      </c>
      <c r="AU2020" t="s">
        <v>148</v>
      </c>
      <c r="AV2020" t="s">
        <v>148</v>
      </c>
      <c r="AW2020" t="s">
        <v>148</v>
      </c>
      <c r="AX2020" t="s">
        <v>148</v>
      </c>
      <c r="AY2020" t="s">
        <v>148</v>
      </c>
      <c r="BB2020">
        <v>0</v>
      </c>
    </row>
    <row r="2021" spans="1:54" x14ac:dyDescent="0.25">
      <c r="A2021">
        <v>328012</v>
      </c>
      <c r="B2021" t="s">
        <v>213</v>
      </c>
      <c r="P2021" t="s">
        <v>148</v>
      </c>
      <c r="AG2021" t="s">
        <v>148</v>
      </c>
      <c r="AO2021" t="s">
        <v>148</v>
      </c>
      <c r="AQ2021" t="s">
        <v>145</v>
      </c>
      <c r="AV2021" t="s">
        <v>145</v>
      </c>
      <c r="AW2021" t="s">
        <v>148</v>
      </c>
      <c r="AX2021" t="s">
        <v>147</v>
      </c>
      <c r="BB2021">
        <v>0</v>
      </c>
    </row>
    <row r="2022" spans="1:54" x14ac:dyDescent="0.25">
      <c r="A2022">
        <v>328564</v>
      </c>
      <c r="B2022" t="s">
        <v>213</v>
      </c>
      <c r="P2022" t="s">
        <v>148</v>
      </c>
      <c r="AI2022" t="s">
        <v>148</v>
      </c>
      <c r="AP2022" t="s">
        <v>148</v>
      </c>
      <c r="AQ2022" t="s">
        <v>148</v>
      </c>
      <c r="AS2022" t="s">
        <v>148</v>
      </c>
      <c r="AV2022" t="s">
        <v>148</v>
      </c>
      <c r="AW2022" t="s">
        <v>147</v>
      </c>
      <c r="AY2022" t="s">
        <v>148</v>
      </c>
      <c r="BB2022">
        <v>0</v>
      </c>
    </row>
    <row r="2023" spans="1:54" x14ac:dyDescent="0.25">
      <c r="A2023">
        <v>329339</v>
      </c>
      <c r="B2023" t="s">
        <v>213</v>
      </c>
      <c r="P2023" t="s">
        <v>148</v>
      </c>
      <c r="AC2023" t="s">
        <v>148</v>
      </c>
      <c r="AL2023" t="s">
        <v>148</v>
      </c>
      <c r="AO2023" t="s">
        <v>148</v>
      </c>
      <c r="AP2023" t="s">
        <v>148</v>
      </c>
      <c r="AQ2023" t="s">
        <v>148</v>
      </c>
      <c r="AR2023" t="s">
        <v>148</v>
      </c>
      <c r="AS2023" t="s">
        <v>148</v>
      </c>
      <c r="AU2023" t="s">
        <v>148</v>
      </c>
      <c r="AV2023" t="s">
        <v>148</v>
      </c>
      <c r="AX2023" t="s">
        <v>148</v>
      </c>
      <c r="AY2023" t="s">
        <v>148</v>
      </c>
      <c r="BB2023">
        <v>0</v>
      </c>
    </row>
    <row r="2024" spans="1:54" x14ac:dyDescent="0.25">
      <c r="A2024">
        <v>329506</v>
      </c>
      <c r="B2024" t="s">
        <v>213</v>
      </c>
      <c r="P2024" t="s">
        <v>148</v>
      </c>
      <c r="AC2024" t="s">
        <v>148</v>
      </c>
      <c r="AP2024" t="s">
        <v>148</v>
      </c>
      <c r="AQ2024" t="s">
        <v>148</v>
      </c>
      <c r="AT2024" t="s">
        <v>147</v>
      </c>
      <c r="AU2024" t="s">
        <v>145</v>
      </c>
      <c r="AV2024" t="s">
        <v>145</v>
      </c>
      <c r="AW2024" t="s">
        <v>147</v>
      </c>
      <c r="AY2024" t="s">
        <v>148</v>
      </c>
      <c r="BB2024">
        <v>0</v>
      </c>
    </row>
    <row r="2025" spans="1:54" x14ac:dyDescent="0.25">
      <c r="A2025">
        <v>329735</v>
      </c>
      <c r="B2025" t="s">
        <v>213</v>
      </c>
      <c r="P2025" t="s">
        <v>148</v>
      </c>
      <c r="AS2025" t="s">
        <v>148</v>
      </c>
      <c r="AV2025" t="s">
        <v>148</v>
      </c>
      <c r="BB2025">
        <v>0</v>
      </c>
    </row>
    <row r="2026" spans="1:54" x14ac:dyDescent="0.25">
      <c r="A2026">
        <v>329944</v>
      </c>
      <c r="B2026" t="s">
        <v>213</v>
      </c>
      <c r="P2026" t="s">
        <v>148</v>
      </c>
      <c r="BB2026">
        <v>0</v>
      </c>
    </row>
    <row r="2027" spans="1:54" x14ac:dyDescent="0.25">
      <c r="A2027">
        <v>330938</v>
      </c>
      <c r="B2027" t="s">
        <v>213</v>
      </c>
      <c r="P2027" t="s">
        <v>148</v>
      </c>
      <c r="AO2027" t="s">
        <v>148</v>
      </c>
      <c r="AQ2027" t="s">
        <v>148</v>
      </c>
      <c r="AT2027" t="s">
        <v>148</v>
      </c>
      <c r="BB2027">
        <v>0</v>
      </c>
    </row>
    <row r="2028" spans="1:54" x14ac:dyDescent="0.25">
      <c r="A2028">
        <v>331090</v>
      </c>
      <c r="B2028" t="s">
        <v>213</v>
      </c>
      <c r="P2028" t="s">
        <v>148</v>
      </c>
      <c r="AO2028" t="s">
        <v>148</v>
      </c>
      <c r="AU2028" t="s">
        <v>148</v>
      </c>
      <c r="AV2028" t="s">
        <v>147</v>
      </c>
      <c r="AW2028" t="s">
        <v>147</v>
      </c>
      <c r="AY2028" t="s">
        <v>148</v>
      </c>
      <c r="BB2028">
        <v>0</v>
      </c>
    </row>
    <row r="2029" spans="1:54" x14ac:dyDescent="0.25">
      <c r="A2029">
        <v>331475</v>
      </c>
      <c r="B2029" t="s">
        <v>213</v>
      </c>
      <c r="P2029" t="s">
        <v>148</v>
      </c>
      <c r="AG2029" t="s">
        <v>148</v>
      </c>
      <c r="AL2029" t="s">
        <v>148</v>
      </c>
      <c r="AW2029" t="s">
        <v>147</v>
      </c>
      <c r="AY2029" t="s">
        <v>147</v>
      </c>
      <c r="BB2029">
        <v>0</v>
      </c>
    </row>
    <row r="2030" spans="1:54" x14ac:dyDescent="0.25">
      <c r="A2030">
        <v>332444</v>
      </c>
      <c r="B2030" t="s">
        <v>213</v>
      </c>
      <c r="P2030" t="s">
        <v>148</v>
      </c>
      <c r="AK2030" t="s">
        <v>148</v>
      </c>
      <c r="AL2030" t="s">
        <v>148</v>
      </c>
      <c r="AO2030" t="s">
        <v>147</v>
      </c>
      <c r="AP2030" t="s">
        <v>145</v>
      </c>
      <c r="AQ2030" t="s">
        <v>145</v>
      </c>
      <c r="AT2030" t="s">
        <v>147</v>
      </c>
      <c r="AU2030" t="s">
        <v>147</v>
      </c>
      <c r="AV2030" t="s">
        <v>145</v>
      </c>
      <c r="AW2030" t="s">
        <v>145</v>
      </c>
      <c r="AX2030" t="s">
        <v>145</v>
      </c>
      <c r="AY2030" t="s">
        <v>145</v>
      </c>
      <c r="BB2030">
        <v>0</v>
      </c>
    </row>
    <row r="2031" spans="1:54" x14ac:dyDescent="0.25">
      <c r="A2031">
        <v>332655</v>
      </c>
      <c r="B2031" t="s">
        <v>213</v>
      </c>
      <c r="P2031" t="s">
        <v>148</v>
      </c>
      <c r="AG2031" t="s">
        <v>148</v>
      </c>
      <c r="AP2031" t="s">
        <v>147</v>
      </c>
      <c r="AQ2031" t="s">
        <v>147</v>
      </c>
      <c r="AT2031" t="s">
        <v>148</v>
      </c>
      <c r="AV2031" t="s">
        <v>147</v>
      </c>
      <c r="AW2031" t="s">
        <v>147</v>
      </c>
      <c r="BB2031">
        <v>0</v>
      </c>
    </row>
    <row r="2032" spans="1:54" x14ac:dyDescent="0.25">
      <c r="A2032">
        <v>332678</v>
      </c>
      <c r="B2032" t="s">
        <v>213</v>
      </c>
      <c r="P2032" t="s">
        <v>148</v>
      </c>
      <c r="AU2032" t="s">
        <v>147</v>
      </c>
      <c r="AW2032" t="s">
        <v>147</v>
      </c>
      <c r="AX2032" t="s">
        <v>147</v>
      </c>
      <c r="AY2032" t="s">
        <v>147</v>
      </c>
      <c r="BB2032">
        <v>0</v>
      </c>
    </row>
    <row r="2033" spans="1:54" x14ac:dyDescent="0.25">
      <c r="A2033">
        <v>333239</v>
      </c>
      <c r="B2033" t="s">
        <v>213</v>
      </c>
      <c r="P2033" t="s">
        <v>148</v>
      </c>
      <c r="AG2033" t="s">
        <v>148</v>
      </c>
      <c r="AM2033" t="s">
        <v>148</v>
      </c>
      <c r="AP2033" t="s">
        <v>148</v>
      </c>
      <c r="AQ2033" t="s">
        <v>147</v>
      </c>
      <c r="AR2033" t="s">
        <v>147</v>
      </c>
      <c r="AS2033" t="s">
        <v>148</v>
      </c>
      <c r="AT2033" t="s">
        <v>148</v>
      </c>
      <c r="AU2033" t="s">
        <v>147</v>
      </c>
      <c r="AV2033" t="s">
        <v>147</v>
      </c>
      <c r="AW2033" t="s">
        <v>147</v>
      </c>
      <c r="AX2033" t="s">
        <v>147</v>
      </c>
      <c r="AY2033" t="s">
        <v>147</v>
      </c>
      <c r="BB2033">
        <v>0</v>
      </c>
    </row>
    <row r="2034" spans="1:54" x14ac:dyDescent="0.25">
      <c r="A2034">
        <v>333907</v>
      </c>
      <c r="B2034" t="s">
        <v>213</v>
      </c>
      <c r="P2034" t="s">
        <v>148</v>
      </c>
      <c r="AK2034" t="s">
        <v>148</v>
      </c>
      <c r="AP2034" t="s">
        <v>148</v>
      </c>
      <c r="AY2034" t="s">
        <v>148</v>
      </c>
      <c r="BB2034">
        <v>0</v>
      </c>
    </row>
    <row r="2035" spans="1:54" x14ac:dyDescent="0.25">
      <c r="A2035">
        <v>334292</v>
      </c>
      <c r="B2035" t="s">
        <v>213</v>
      </c>
      <c r="P2035" t="s">
        <v>148</v>
      </c>
      <c r="AP2035" t="s">
        <v>148</v>
      </c>
      <c r="AW2035" t="s">
        <v>147</v>
      </c>
      <c r="AY2035" t="s">
        <v>147</v>
      </c>
      <c r="BB2035">
        <v>0</v>
      </c>
    </row>
    <row r="2036" spans="1:54" x14ac:dyDescent="0.25">
      <c r="A2036">
        <v>334321</v>
      </c>
      <c r="B2036" t="s">
        <v>213</v>
      </c>
      <c r="P2036" t="s">
        <v>148</v>
      </c>
      <c r="AO2036" t="s">
        <v>147</v>
      </c>
      <c r="AP2036" t="s">
        <v>147</v>
      </c>
      <c r="AQ2036" t="s">
        <v>147</v>
      </c>
      <c r="AS2036" t="s">
        <v>147</v>
      </c>
      <c r="AT2036" t="s">
        <v>147</v>
      </c>
      <c r="AU2036" t="s">
        <v>145</v>
      </c>
      <c r="AY2036" t="s">
        <v>147</v>
      </c>
      <c r="BB2036">
        <v>0</v>
      </c>
    </row>
    <row r="2037" spans="1:54" x14ac:dyDescent="0.25">
      <c r="A2037">
        <v>334381</v>
      </c>
      <c r="B2037" t="s">
        <v>213</v>
      </c>
      <c r="P2037" t="s">
        <v>148</v>
      </c>
      <c r="AI2037" t="s">
        <v>148</v>
      </c>
      <c r="AP2037" t="s">
        <v>148</v>
      </c>
      <c r="BB2037">
        <v>0</v>
      </c>
    </row>
    <row r="2038" spans="1:54" x14ac:dyDescent="0.25">
      <c r="A2038">
        <v>334422</v>
      </c>
      <c r="B2038" t="s">
        <v>213</v>
      </c>
      <c r="P2038" t="s">
        <v>148</v>
      </c>
      <c r="AW2038" t="s">
        <v>147</v>
      </c>
      <c r="AY2038" t="s">
        <v>147</v>
      </c>
      <c r="BB2038">
        <v>0</v>
      </c>
    </row>
    <row r="2039" spans="1:54" x14ac:dyDescent="0.25">
      <c r="A2039">
        <v>334693</v>
      </c>
      <c r="B2039" t="s">
        <v>213</v>
      </c>
      <c r="P2039" t="s">
        <v>148</v>
      </c>
      <c r="AG2039" t="s">
        <v>148</v>
      </c>
      <c r="AU2039" t="s">
        <v>147</v>
      </c>
      <c r="AY2039" t="s">
        <v>147</v>
      </c>
      <c r="BB2039">
        <v>0</v>
      </c>
    </row>
    <row r="2040" spans="1:54" x14ac:dyDescent="0.25">
      <c r="A2040">
        <v>335097</v>
      </c>
      <c r="B2040" t="s">
        <v>213</v>
      </c>
      <c r="P2040" t="s">
        <v>148</v>
      </c>
      <c r="AQ2040" t="s">
        <v>148</v>
      </c>
      <c r="BB2040">
        <v>0</v>
      </c>
    </row>
    <row r="2041" spans="1:54" x14ac:dyDescent="0.25">
      <c r="A2041">
        <v>335276</v>
      </c>
      <c r="B2041" t="s">
        <v>213</v>
      </c>
      <c r="P2041" t="s">
        <v>148</v>
      </c>
      <c r="AO2041" t="s">
        <v>148</v>
      </c>
      <c r="AP2041" t="s">
        <v>148</v>
      </c>
      <c r="AQ2041" t="s">
        <v>148</v>
      </c>
      <c r="AU2041" t="s">
        <v>147</v>
      </c>
      <c r="AW2041" t="s">
        <v>147</v>
      </c>
      <c r="AX2041" t="s">
        <v>147</v>
      </c>
      <c r="AY2041" t="s">
        <v>147</v>
      </c>
      <c r="BB2041">
        <v>0</v>
      </c>
    </row>
    <row r="2042" spans="1:54" x14ac:dyDescent="0.25">
      <c r="A2042">
        <v>336273</v>
      </c>
      <c r="B2042" t="s">
        <v>213</v>
      </c>
      <c r="P2042" t="s">
        <v>148</v>
      </c>
      <c r="BB2042">
        <v>0</v>
      </c>
    </row>
    <row r="2043" spans="1:54" x14ac:dyDescent="0.25">
      <c r="A2043">
        <v>336815</v>
      </c>
      <c r="B2043" t="s">
        <v>213</v>
      </c>
      <c r="P2043" t="s">
        <v>148</v>
      </c>
      <c r="AP2043" t="s">
        <v>148</v>
      </c>
      <c r="AV2043" t="s">
        <v>147</v>
      </c>
      <c r="AW2043" t="s">
        <v>147</v>
      </c>
      <c r="AY2043" t="s">
        <v>147</v>
      </c>
      <c r="BB2043">
        <v>0</v>
      </c>
    </row>
    <row r="2044" spans="1:54" x14ac:dyDescent="0.25">
      <c r="A2044">
        <v>336967</v>
      </c>
      <c r="B2044" t="s">
        <v>213</v>
      </c>
      <c r="P2044" t="s">
        <v>148</v>
      </c>
      <c r="AM2044" t="s">
        <v>148</v>
      </c>
      <c r="AP2044" t="s">
        <v>148</v>
      </c>
      <c r="AQ2044" t="s">
        <v>148</v>
      </c>
      <c r="AW2044" t="s">
        <v>147</v>
      </c>
      <c r="AX2044" t="s">
        <v>147</v>
      </c>
      <c r="AY2044" t="s">
        <v>147</v>
      </c>
      <c r="BB2044">
        <v>0</v>
      </c>
    </row>
    <row r="2045" spans="1:54" x14ac:dyDescent="0.25">
      <c r="A2045">
        <v>336986</v>
      </c>
      <c r="B2045" t="s">
        <v>213</v>
      </c>
      <c r="P2045" t="s">
        <v>148</v>
      </c>
      <c r="AC2045" t="s">
        <v>147</v>
      </c>
      <c r="AO2045" t="s">
        <v>145</v>
      </c>
      <c r="AU2045" t="s">
        <v>145</v>
      </c>
      <c r="AV2045" t="s">
        <v>145</v>
      </c>
      <c r="AX2045" t="s">
        <v>145</v>
      </c>
      <c r="AY2045" t="s">
        <v>145</v>
      </c>
      <c r="BB2045">
        <v>0</v>
      </c>
    </row>
    <row r="2046" spans="1:54" x14ac:dyDescent="0.25">
      <c r="A2046">
        <v>337086</v>
      </c>
      <c r="B2046" t="s">
        <v>213</v>
      </c>
      <c r="P2046" t="s">
        <v>148</v>
      </c>
      <c r="AC2046" t="s">
        <v>148</v>
      </c>
      <c r="AP2046" t="s">
        <v>148</v>
      </c>
      <c r="AW2046" t="s">
        <v>148</v>
      </c>
      <c r="AY2046" t="s">
        <v>148</v>
      </c>
      <c r="BB2046">
        <v>0</v>
      </c>
    </row>
    <row r="2047" spans="1:54" x14ac:dyDescent="0.25">
      <c r="A2047">
        <v>337118</v>
      </c>
      <c r="B2047" t="s">
        <v>213</v>
      </c>
      <c r="P2047" t="s">
        <v>148</v>
      </c>
      <c r="AY2047" t="s">
        <v>148</v>
      </c>
      <c r="BB2047">
        <v>0</v>
      </c>
    </row>
    <row r="2048" spans="1:54" x14ac:dyDescent="0.25">
      <c r="A2048">
        <v>338959</v>
      </c>
      <c r="B2048" t="s">
        <v>213</v>
      </c>
      <c r="O2048" t="s">
        <v>148</v>
      </c>
      <c r="AG2048" t="s">
        <v>145</v>
      </c>
      <c r="AP2048" t="s">
        <v>145</v>
      </c>
      <c r="AQ2048" t="s">
        <v>145</v>
      </c>
      <c r="AR2048" t="s">
        <v>145</v>
      </c>
      <c r="AV2048" t="s">
        <v>145</v>
      </c>
      <c r="AW2048" t="s">
        <v>145</v>
      </c>
      <c r="AX2048" t="s">
        <v>147</v>
      </c>
      <c r="AY2048" t="s">
        <v>145</v>
      </c>
      <c r="BB2048">
        <v>0</v>
      </c>
    </row>
    <row r="2049" spans="1:54" x14ac:dyDescent="0.25">
      <c r="A2049">
        <v>336782</v>
      </c>
      <c r="B2049" t="s">
        <v>213</v>
      </c>
      <c r="O2049" t="s">
        <v>147</v>
      </c>
      <c r="AG2049" t="s">
        <v>148</v>
      </c>
      <c r="AP2049" t="s">
        <v>148</v>
      </c>
      <c r="BB2049">
        <v>0</v>
      </c>
    </row>
    <row r="2050" spans="1:54" x14ac:dyDescent="0.25">
      <c r="A2050">
        <v>333137</v>
      </c>
      <c r="B2050" t="s">
        <v>213</v>
      </c>
      <c r="O2050" t="s">
        <v>148</v>
      </c>
      <c r="AG2050" t="s">
        <v>148</v>
      </c>
      <c r="BB2050">
        <v>0</v>
      </c>
    </row>
    <row r="2051" spans="1:54" x14ac:dyDescent="0.25">
      <c r="A2051">
        <v>333382</v>
      </c>
      <c r="B2051" t="s">
        <v>213</v>
      </c>
      <c r="O2051" t="s">
        <v>148</v>
      </c>
      <c r="AG2051" t="s">
        <v>148</v>
      </c>
      <c r="AL2051" t="s">
        <v>148</v>
      </c>
      <c r="AO2051" t="s">
        <v>148</v>
      </c>
      <c r="AQ2051" t="s">
        <v>145</v>
      </c>
      <c r="AT2051" t="s">
        <v>148</v>
      </c>
      <c r="AW2051" t="s">
        <v>147</v>
      </c>
      <c r="AX2051" t="s">
        <v>147</v>
      </c>
      <c r="AY2051" t="s">
        <v>145</v>
      </c>
      <c r="BB2051">
        <v>0</v>
      </c>
    </row>
    <row r="2052" spans="1:54" x14ac:dyDescent="0.25">
      <c r="A2052">
        <v>336466</v>
      </c>
      <c r="B2052" t="s">
        <v>213</v>
      </c>
      <c r="AY2052" t="s">
        <v>147</v>
      </c>
      <c r="BB2052">
        <v>0</v>
      </c>
    </row>
    <row r="2053" spans="1:54" x14ac:dyDescent="0.25">
      <c r="A2053">
        <v>302172</v>
      </c>
      <c r="B2053" t="s">
        <v>213</v>
      </c>
      <c r="N2053" t="s">
        <v>148</v>
      </c>
      <c r="AM2053" t="s">
        <v>148</v>
      </c>
      <c r="AQ2053" t="s">
        <v>148</v>
      </c>
      <c r="AW2053" t="s">
        <v>145</v>
      </c>
      <c r="AX2053" t="s">
        <v>147</v>
      </c>
      <c r="AY2053" t="s">
        <v>145</v>
      </c>
      <c r="BB2053">
        <v>0</v>
      </c>
    </row>
    <row r="2054" spans="1:54" x14ac:dyDescent="0.25">
      <c r="A2054">
        <v>303403</v>
      </c>
      <c r="B2054" t="s">
        <v>213</v>
      </c>
      <c r="AP2054" t="s">
        <v>148</v>
      </c>
      <c r="AQ2054" t="s">
        <v>148</v>
      </c>
      <c r="AU2054" t="s">
        <v>147</v>
      </c>
      <c r="AW2054" t="s">
        <v>147</v>
      </c>
      <c r="AX2054" t="s">
        <v>147</v>
      </c>
      <c r="AY2054" t="s">
        <v>147</v>
      </c>
      <c r="BB2054">
        <v>0</v>
      </c>
    </row>
    <row r="2055" spans="1:54" x14ac:dyDescent="0.25">
      <c r="A2055">
        <v>304956</v>
      </c>
      <c r="B2055" t="s">
        <v>213</v>
      </c>
      <c r="AK2055" t="s">
        <v>148</v>
      </c>
      <c r="AP2055" t="s">
        <v>148</v>
      </c>
      <c r="AY2055" t="s">
        <v>148</v>
      </c>
      <c r="BB2055">
        <v>0</v>
      </c>
    </row>
    <row r="2056" spans="1:54" x14ac:dyDescent="0.25">
      <c r="A2056">
        <v>305282</v>
      </c>
      <c r="B2056" t="s">
        <v>213</v>
      </c>
      <c r="AQ2056" t="s">
        <v>148</v>
      </c>
      <c r="BB2056">
        <v>0</v>
      </c>
    </row>
    <row r="2057" spans="1:54" x14ac:dyDescent="0.25">
      <c r="A2057">
        <v>305314</v>
      </c>
      <c r="B2057" t="s">
        <v>213</v>
      </c>
      <c r="AU2057" t="s">
        <v>147</v>
      </c>
      <c r="AY2057" t="s">
        <v>147</v>
      </c>
      <c r="BB2057">
        <v>0</v>
      </c>
    </row>
    <row r="2058" spans="1:54" x14ac:dyDescent="0.25">
      <c r="A2058">
        <v>305508</v>
      </c>
      <c r="B2058" t="s">
        <v>213</v>
      </c>
      <c r="AM2058" t="s">
        <v>148</v>
      </c>
      <c r="AP2058" t="s">
        <v>148</v>
      </c>
      <c r="AQ2058" t="s">
        <v>148</v>
      </c>
      <c r="AV2058" t="s">
        <v>147</v>
      </c>
      <c r="AW2058" t="s">
        <v>147</v>
      </c>
      <c r="AX2058" t="s">
        <v>148</v>
      </c>
      <c r="AY2058" t="s">
        <v>148</v>
      </c>
      <c r="BB2058">
        <v>0</v>
      </c>
    </row>
    <row r="2059" spans="1:54" x14ac:dyDescent="0.25">
      <c r="A2059">
        <v>305702</v>
      </c>
      <c r="B2059" t="s">
        <v>213</v>
      </c>
      <c r="AO2059" t="s">
        <v>148</v>
      </c>
      <c r="AP2059" t="s">
        <v>148</v>
      </c>
      <c r="AQ2059" t="s">
        <v>148</v>
      </c>
      <c r="AV2059" t="s">
        <v>147</v>
      </c>
      <c r="AW2059" t="s">
        <v>147</v>
      </c>
      <c r="AX2059" t="s">
        <v>147</v>
      </c>
      <c r="AY2059" t="s">
        <v>147</v>
      </c>
      <c r="BB2059">
        <v>0</v>
      </c>
    </row>
    <row r="2060" spans="1:54" x14ac:dyDescent="0.25">
      <c r="A2060">
        <v>307684</v>
      </c>
      <c r="B2060" t="s">
        <v>213</v>
      </c>
      <c r="AY2060" t="s">
        <v>148</v>
      </c>
      <c r="BB2060">
        <v>0</v>
      </c>
    </row>
    <row r="2061" spans="1:54" x14ac:dyDescent="0.25">
      <c r="A2061">
        <v>308574</v>
      </c>
      <c r="B2061" t="s">
        <v>213</v>
      </c>
      <c r="AK2061" t="s">
        <v>148</v>
      </c>
      <c r="AQ2061" t="s">
        <v>148</v>
      </c>
      <c r="AR2061" t="s">
        <v>148</v>
      </c>
      <c r="AT2061" t="s">
        <v>147</v>
      </c>
      <c r="AV2061" t="s">
        <v>148</v>
      </c>
      <c r="BB2061">
        <v>0</v>
      </c>
    </row>
    <row r="2062" spans="1:54" x14ac:dyDescent="0.25">
      <c r="A2062">
        <v>308860</v>
      </c>
      <c r="B2062" t="s">
        <v>213</v>
      </c>
      <c r="AQ2062" t="s">
        <v>148</v>
      </c>
      <c r="AW2062" t="s">
        <v>147</v>
      </c>
      <c r="BB2062">
        <v>0</v>
      </c>
    </row>
    <row r="2063" spans="1:54" x14ac:dyDescent="0.25">
      <c r="A2063">
        <v>308883</v>
      </c>
      <c r="B2063" t="s">
        <v>213</v>
      </c>
      <c r="AC2063" t="s">
        <v>147</v>
      </c>
      <c r="BB2063">
        <v>0</v>
      </c>
    </row>
    <row r="2064" spans="1:54" x14ac:dyDescent="0.25">
      <c r="A2064">
        <v>309290</v>
      </c>
      <c r="B2064" t="s">
        <v>213</v>
      </c>
      <c r="AQ2064" t="s">
        <v>148</v>
      </c>
      <c r="BB2064">
        <v>0</v>
      </c>
    </row>
    <row r="2065" spans="1:54" x14ac:dyDescent="0.25">
      <c r="A2065">
        <v>309668</v>
      </c>
      <c r="B2065" t="s">
        <v>213</v>
      </c>
      <c r="AP2065" t="s">
        <v>145</v>
      </c>
      <c r="AQ2065" t="s">
        <v>145</v>
      </c>
      <c r="BB2065">
        <v>0</v>
      </c>
    </row>
    <row r="2066" spans="1:54" x14ac:dyDescent="0.25">
      <c r="A2066">
        <v>309732</v>
      </c>
      <c r="B2066" t="s">
        <v>213</v>
      </c>
      <c r="AP2066" t="s">
        <v>148</v>
      </c>
      <c r="AQ2066" t="s">
        <v>148</v>
      </c>
      <c r="AX2066" t="s">
        <v>147</v>
      </c>
      <c r="AY2066" t="s">
        <v>147</v>
      </c>
      <c r="BB2066">
        <v>0</v>
      </c>
    </row>
    <row r="2067" spans="1:54" x14ac:dyDescent="0.25">
      <c r="A2067">
        <v>310460</v>
      </c>
      <c r="B2067" t="s">
        <v>213</v>
      </c>
      <c r="AQ2067" t="s">
        <v>148</v>
      </c>
      <c r="BB2067">
        <v>0</v>
      </c>
    </row>
    <row r="2068" spans="1:54" x14ac:dyDescent="0.25">
      <c r="A2068">
        <v>312083</v>
      </c>
      <c r="B2068" t="s">
        <v>213</v>
      </c>
      <c r="AV2068" t="s">
        <v>147</v>
      </c>
      <c r="BB2068">
        <v>0</v>
      </c>
    </row>
    <row r="2069" spans="1:54" x14ac:dyDescent="0.25">
      <c r="A2069">
        <v>313463</v>
      </c>
      <c r="B2069" t="s">
        <v>213</v>
      </c>
      <c r="AY2069" t="s">
        <v>148</v>
      </c>
      <c r="BB2069">
        <v>0</v>
      </c>
    </row>
    <row r="2070" spans="1:54" x14ac:dyDescent="0.25">
      <c r="A2070">
        <v>313821</v>
      </c>
      <c r="B2070" t="s">
        <v>213</v>
      </c>
      <c r="AG2070" t="s">
        <v>148</v>
      </c>
      <c r="AQ2070" t="s">
        <v>148</v>
      </c>
      <c r="BB2070">
        <v>0</v>
      </c>
    </row>
    <row r="2071" spans="1:54" x14ac:dyDescent="0.25">
      <c r="A2071">
        <v>315716</v>
      </c>
      <c r="B2071" t="s">
        <v>213</v>
      </c>
      <c r="W2071" t="s">
        <v>148</v>
      </c>
      <c r="AO2071" t="s">
        <v>148</v>
      </c>
      <c r="AQ2071" t="s">
        <v>148</v>
      </c>
      <c r="AU2071" t="s">
        <v>147</v>
      </c>
      <c r="AW2071" t="s">
        <v>147</v>
      </c>
      <c r="AY2071" t="s">
        <v>147</v>
      </c>
      <c r="BB2071">
        <v>0</v>
      </c>
    </row>
    <row r="2072" spans="1:54" x14ac:dyDescent="0.25">
      <c r="A2072">
        <v>315791</v>
      </c>
      <c r="B2072" t="s">
        <v>213</v>
      </c>
      <c r="AF2072" t="s">
        <v>148</v>
      </c>
      <c r="AH2072" t="s">
        <v>147</v>
      </c>
      <c r="AJ2072" t="s">
        <v>148</v>
      </c>
      <c r="AK2072" t="s">
        <v>148</v>
      </c>
      <c r="AO2072" t="s">
        <v>148</v>
      </c>
      <c r="AP2072" t="s">
        <v>148</v>
      </c>
      <c r="AQ2072" t="s">
        <v>148</v>
      </c>
      <c r="AR2072" t="s">
        <v>148</v>
      </c>
      <c r="AT2072" t="s">
        <v>148</v>
      </c>
      <c r="AU2072" t="s">
        <v>145</v>
      </c>
      <c r="AV2072" t="s">
        <v>147</v>
      </c>
      <c r="AW2072" t="s">
        <v>145</v>
      </c>
      <c r="AX2072" t="s">
        <v>145</v>
      </c>
      <c r="AY2072" t="s">
        <v>147</v>
      </c>
      <c r="BB2072">
        <v>0</v>
      </c>
    </row>
    <row r="2073" spans="1:54" x14ac:dyDescent="0.25">
      <c r="A2073">
        <v>315964</v>
      </c>
      <c r="B2073" t="s">
        <v>213</v>
      </c>
      <c r="W2073" t="s">
        <v>148</v>
      </c>
      <c r="AG2073" t="s">
        <v>148</v>
      </c>
      <c r="AP2073" t="s">
        <v>148</v>
      </c>
      <c r="AT2073" t="s">
        <v>147</v>
      </c>
      <c r="AV2073" t="s">
        <v>145</v>
      </c>
      <c r="AW2073" t="s">
        <v>147</v>
      </c>
      <c r="AX2073" t="s">
        <v>148</v>
      </c>
      <c r="AY2073" t="s">
        <v>148</v>
      </c>
      <c r="BB2073">
        <v>0</v>
      </c>
    </row>
    <row r="2074" spans="1:54" x14ac:dyDescent="0.25">
      <c r="A2074">
        <v>316102</v>
      </c>
      <c r="B2074" t="s">
        <v>213</v>
      </c>
      <c r="AG2074" t="s">
        <v>148</v>
      </c>
      <c r="AQ2074" t="s">
        <v>148</v>
      </c>
      <c r="AY2074" t="s">
        <v>148</v>
      </c>
      <c r="BB2074">
        <v>0</v>
      </c>
    </row>
    <row r="2075" spans="1:54" x14ac:dyDescent="0.25">
      <c r="A2075">
        <v>316217</v>
      </c>
      <c r="B2075" t="s">
        <v>213</v>
      </c>
      <c r="W2075" t="s">
        <v>148</v>
      </c>
      <c r="AK2075" t="s">
        <v>148</v>
      </c>
      <c r="AP2075" t="s">
        <v>148</v>
      </c>
      <c r="AQ2075" t="s">
        <v>148</v>
      </c>
      <c r="AS2075" t="s">
        <v>148</v>
      </c>
      <c r="AT2075" t="s">
        <v>148</v>
      </c>
      <c r="AY2075" t="s">
        <v>148</v>
      </c>
      <c r="BB2075">
        <v>0</v>
      </c>
    </row>
    <row r="2076" spans="1:54" x14ac:dyDescent="0.25">
      <c r="A2076">
        <v>316733</v>
      </c>
      <c r="B2076" t="s">
        <v>213</v>
      </c>
      <c r="M2076" t="s">
        <v>147</v>
      </c>
      <c r="W2076" t="s">
        <v>148</v>
      </c>
      <c r="AQ2076" t="s">
        <v>148</v>
      </c>
      <c r="AR2076" t="s">
        <v>145</v>
      </c>
      <c r="BB2076">
        <v>0</v>
      </c>
    </row>
    <row r="2077" spans="1:54" x14ac:dyDescent="0.25">
      <c r="A2077">
        <v>316941</v>
      </c>
      <c r="B2077" t="s">
        <v>213</v>
      </c>
      <c r="AG2077" t="s">
        <v>147</v>
      </c>
      <c r="AH2077" t="s">
        <v>148</v>
      </c>
      <c r="AP2077" t="s">
        <v>147</v>
      </c>
      <c r="AQ2077" t="s">
        <v>148</v>
      </c>
      <c r="BB2077">
        <v>0</v>
      </c>
    </row>
    <row r="2078" spans="1:54" x14ac:dyDescent="0.25">
      <c r="A2078">
        <v>317095</v>
      </c>
      <c r="B2078" t="s">
        <v>213</v>
      </c>
      <c r="AV2078" t="s">
        <v>147</v>
      </c>
      <c r="AY2078" t="s">
        <v>147</v>
      </c>
      <c r="BB2078">
        <v>0</v>
      </c>
    </row>
    <row r="2079" spans="1:54" x14ac:dyDescent="0.25">
      <c r="A2079">
        <v>317131</v>
      </c>
      <c r="B2079" t="s">
        <v>213</v>
      </c>
      <c r="AW2079" t="s">
        <v>148</v>
      </c>
      <c r="BB2079">
        <v>0</v>
      </c>
    </row>
    <row r="2080" spans="1:54" x14ac:dyDescent="0.25">
      <c r="A2080">
        <v>317312</v>
      </c>
      <c r="B2080" t="s">
        <v>213</v>
      </c>
      <c r="AH2080" t="s">
        <v>148</v>
      </c>
      <c r="AJ2080" t="s">
        <v>148</v>
      </c>
      <c r="AO2080" t="s">
        <v>148</v>
      </c>
      <c r="AP2080" t="s">
        <v>148</v>
      </c>
      <c r="AQ2080" t="s">
        <v>148</v>
      </c>
      <c r="AR2080" t="s">
        <v>148</v>
      </c>
      <c r="AT2080" t="s">
        <v>148</v>
      </c>
      <c r="AW2080" t="s">
        <v>148</v>
      </c>
      <c r="AX2080" t="s">
        <v>148</v>
      </c>
      <c r="BB2080">
        <v>0</v>
      </c>
    </row>
    <row r="2081" spans="1:54" x14ac:dyDescent="0.25">
      <c r="A2081">
        <v>317414</v>
      </c>
      <c r="B2081" t="s">
        <v>213</v>
      </c>
      <c r="AG2081" t="s">
        <v>148</v>
      </c>
      <c r="AP2081" t="s">
        <v>148</v>
      </c>
      <c r="BB2081">
        <v>0</v>
      </c>
    </row>
    <row r="2082" spans="1:54" x14ac:dyDescent="0.25">
      <c r="A2082">
        <v>317947</v>
      </c>
      <c r="B2082" t="s">
        <v>213</v>
      </c>
      <c r="AM2082" t="s">
        <v>148</v>
      </c>
      <c r="AQ2082" t="s">
        <v>148</v>
      </c>
      <c r="AT2082" t="s">
        <v>148</v>
      </c>
      <c r="AV2082" t="s">
        <v>147</v>
      </c>
      <c r="AY2082" t="s">
        <v>148</v>
      </c>
      <c r="BB2082">
        <v>0</v>
      </c>
    </row>
    <row r="2083" spans="1:54" x14ac:dyDescent="0.25">
      <c r="A2083">
        <v>318342</v>
      </c>
      <c r="B2083" t="s">
        <v>213</v>
      </c>
      <c r="AG2083" t="s">
        <v>148</v>
      </c>
      <c r="AP2083" t="s">
        <v>147</v>
      </c>
      <c r="AQ2083" t="s">
        <v>148</v>
      </c>
      <c r="AX2083" t="s">
        <v>147</v>
      </c>
      <c r="AY2083" t="s">
        <v>148</v>
      </c>
      <c r="BB2083">
        <v>0</v>
      </c>
    </row>
    <row r="2084" spans="1:54" x14ac:dyDescent="0.25">
      <c r="A2084">
        <v>318661</v>
      </c>
      <c r="B2084" t="s">
        <v>213</v>
      </c>
      <c r="AG2084" t="s">
        <v>148</v>
      </c>
      <c r="AQ2084" t="s">
        <v>148</v>
      </c>
      <c r="AY2084" t="s">
        <v>148</v>
      </c>
      <c r="BB2084">
        <v>0</v>
      </c>
    </row>
    <row r="2085" spans="1:54" x14ac:dyDescent="0.25">
      <c r="A2085">
        <v>318775</v>
      </c>
      <c r="B2085" t="s">
        <v>213</v>
      </c>
      <c r="AP2085" t="s">
        <v>148</v>
      </c>
      <c r="AQ2085" t="s">
        <v>148</v>
      </c>
      <c r="AW2085" t="s">
        <v>148</v>
      </c>
      <c r="BB2085">
        <v>0</v>
      </c>
    </row>
    <row r="2086" spans="1:54" x14ac:dyDescent="0.25">
      <c r="A2086">
        <v>318918</v>
      </c>
      <c r="B2086" t="s">
        <v>213</v>
      </c>
      <c r="AG2086" t="s">
        <v>148</v>
      </c>
      <c r="AP2086" t="s">
        <v>147</v>
      </c>
      <c r="AR2086" t="s">
        <v>148</v>
      </c>
      <c r="AW2086" t="s">
        <v>147</v>
      </c>
      <c r="BB2086">
        <v>0</v>
      </c>
    </row>
    <row r="2087" spans="1:54" x14ac:dyDescent="0.25">
      <c r="A2087">
        <v>318983</v>
      </c>
      <c r="B2087" t="s">
        <v>213</v>
      </c>
      <c r="AW2087" t="s">
        <v>147</v>
      </c>
      <c r="AY2087" t="s">
        <v>147</v>
      </c>
      <c r="BB2087">
        <v>0</v>
      </c>
    </row>
    <row r="2088" spans="1:54" x14ac:dyDescent="0.25">
      <c r="A2088">
        <v>319139</v>
      </c>
      <c r="B2088" t="s">
        <v>213</v>
      </c>
      <c r="AG2088" t="s">
        <v>147</v>
      </c>
      <c r="AW2088" t="s">
        <v>148</v>
      </c>
      <c r="BB2088">
        <v>0</v>
      </c>
    </row>
    <row r="2089" spans="1:54" x14ac:dyDescent="0.25">
      <c r="A2089">
        <v>319282</v>
      </c>
      <c r="B2089" t="s">
        <v>213</v>
      </c>
      <c r="AP2089" t="s">
        <v>147</v>
      </c>
      <c r="BB2089">
        <v>0</v>
      </c>
    </row>
    <row r="2090" spans="1:54" x14ac:dyDescent="0.25">
      <c r="A2090">
        <v>319457</v>
      </c>
      <c r="B2090" t="s">
        <v>213</v>
      </c>
      <c r="AQ2090" t="s">
        <v>148</v>
      </c>
      <c r="AT2090" t="s">
        <v>148</v>
      </c>
      <c r="BB2090">
        <v>0</v>
      </c>
    </row>
    <row r="2091" spans="1:54" x14ac:dyDescent="0.25">
      <c r="A2091">
        <v>319534</v>
      </c>
      <c r="B2091" t="s">
        <v>213</v>
      </c>
      <c r="G2091" t="s">
        <v>148</v>
      </c>
      <c r="AQ2091" t="s">
        <v>148</v>
      </c>
      <c r="AW2091" t="s">
        <v>148</v>
      </c>
      <c r="BB2091">
        <v>0</v>
      </c>
    </row>
    <row r="2092" spans="1:54" x14ac:dyDescent="0.25">
      <c r="A2092">
        <v>319748</v>
      </c>
      <c r="B2092" t="s">
        <v>213</v>
      </c>
      <c r="AG2092" t="s">
        <v>148</v>
      </c>
      <c r="AH2092" t="s">
        <v>147</v>
      </c>
      <c r="AP2092" t="s">
        <v>145</v>
      </c>
      <c r="AQ2092" t="s">
        <v>145</v>
      </c>
      <c r="AR2092" t="s">
        <v>145</v>
      </c>
      <c r="AW2092" t="s">
        <v>148</v>
      </c>
      <c r="AX2092" t="s">
        <v>148</v>
      </c>
      <c r="BB2092">
        <v>0</v>
      </c>
    </row>
    <row r="2093" spans="1:54" x14ac:dyDescent="0.25">
      <c r="A2093">
        <v>319781</v>
      </c>
      <c r="B2093" t="s">
        <v>213</v>
      </c>
      <c r="AH2093" t="s">
        <v>148</v>
      </c>
      <c r="AK2093" t="s">
        <v>148</v>
      </c>
      <c r="AO2093" t="s">
        <v>148</v>
      </c>
      <c r="AP2093" t="s">
        <v>147</v>
      </c>
      <c r="AQ2093" t="s">
        <v>147</v>
      </c>
      <c r="AR2093" t="s">
        <v>148</v>
      </c>
      <c r="AT2093" t="s">
        <v>148</v>
      </c>
      <c r="AU2093" t="s">
        <v>148</v>
      </c>
      <c r="AV2093" t="s">
        <v>145</v>
      </c>
      <c r="AW2093" t="s">
        <v>145</v>
      </c>
      <c r="BB2093">
        <v>0</v>
      </c>
    </row>
    <row r="2094" spans="1:54" x14ac:dyDescent="0.25">
      <c r="A2094">
        <v>319835</v>
      </c>
      <c r="B2094" t="s">
        <v>213</v>
      </c>
      <c r="AG2094" t="s">
        <v>147</v>
      </c>
      <c r="AI2094" t="s">
        <v>148</v>
      </c>
      <c r="AP2094" t="s">
        <v>148</v>
      </c>
      <c r="AQ2094" t="s">
        <v>145</v>
      </c>
      <c r="AW2094" t="s">
        <v>147</v>
      </c>
      <c r="AY2094" t="s">
        <v>148</v>
      </c>
      <c r="BB2094">
        <v>0</v>
      </c>
    </row>
    <row r="2095" spans="1:54" x14ac:dyDescent="0.25">
      <c r="A2095">
        <v>320213</v>
      </c>
      <c r="B2095" t="s">
        <v>213</v>
      </c>
      <c r="W2095" t="s">
        <v>148</v>
      </c>
      <c r="AM2095" t="s">
        <v>148</v>
      </c>
      <c r="AO2095" t="s">
        <v>148</v>
      </c>
      <c r="AQ2095" t="s">
        <v>147</v>
      </c>
      <c r="AY2095" t="s">
        <v>145</v>
      </c>
      <c r="BB2095">
        <v>0</v>
      </c>
    </row>
    <row r="2096" spans="1:54" x14ac:dyDescent="0.25">
      <c r="A2096">
        <v>320251</v>
      </c>
      <c r="B2096" t="s">
        <v>213</v>
      </c>
      <c r="AP2096" t="s">
        <v>148</v>
      </c>
      <c r="BB2096">
        <v>0</v>
      </c>
    </row>
    <row r="2097" spans="1:54" x14ac:dyDescent="0.25">
      <c r="A2097">
        <v>320304</v>
      </c>
      <c r="B2097" t="s">
        <v>213</v>
      </c>
      <c r="AG2097" t="s">
        <v>148</v>
      </c>
      <c r="AQ2097" t="s">
        <v>148</v>
      </c>
      <c r="AR2097" t="s">
        <v>148</v>
      </c>
      <c r="AW2097" t="s">
        <v>148</v>
      </c>
      <c r="BB2097">
        <v>0</v>
      </c>
    </row>
    <row r="2098" spans="1:54" x14ac:dyDescent="0.25">
      <c r="A2098">
        <v>320336</v>
      </c>
      <c r="B2098" t="s">
        <v>213</v>
      </c>
      <c r="AC2098" t="s">
        <v>148</v>
      </c>
      <c r="AP2098" t="s">
        <v>148</v>
      </c>
      <c r="AW2098" t="s">
        <v>148</v>
      </c>
      <c r="BB2098">
        <v>0</v>
      </c>
    </row>
    <row r="2099" spans="1:54" x14ac:dyDescent="0.25">
      <c r="A2099">
        <v>320399</v>
      </c>
      <c r="B2099" t="s">
        <v>213</v>
      </c>
      <c r="AC2099" t="s">
        <v>148</v>
      </c>
      <c r="AQ2099" t="s">
        <v>148</v>
      </c>
      <c r="BB2099">
        <v>0</v>
      </c>
    </row>
    <row r="2100" spans="1:54" x14ac:dyDescent="0.25">
      <c r="A2100">
        <v>320631</v>
      </c>
      <c r="B2100" t="s">
        <v>213</v>
      </c>
      <c r="AP2100" t="s">
        <v>148</v>
      </c>
      <c r="AU2100" t="s">
        <v>147</v>
      </c>
      <c r="AX2100" t="s">
        <v>147</v>
      </c>
      <c r="AY2100" t="s">
        <v>147</v>
      </c>
      <c r="BB2100">
        <v>0</v>
      </c>
    </row>
    <row r="2101" spans="1:54" x14ac:dyDescent="0.25">
      <c r="A2101">
        <v>320711</v>
      </c>
      <c r="B2101" t="s">
        <v>213</v>
      </c>
      <c r="AY2101" t="s">
        <v>148</v>
      </c>
      <c r="BB2101">
        <v>0</v>
      </c>
    </row>
    <row r="2102" spans="1:54" x14ac:dyDescent="0.25">
      <c r="A2102">
        <v>321229</v>
      </c>
      <c r="B2102" t="s">
        <v>213</v>
      </c>
      <c r="AQ2102" t="s">
        <v>147</v>
      </c>
      <c r="BB2102">
        <v>0</v>
      </c>
    </row>
    <row r="2103" spans="1:54" x14ac:dyDescent="0.25">
      <c r="A2103">
        <v>321303</v>
      </c>
      <c r="B2103" t="s">
        <v>213</v>
      </c>
      <c r="AO2103" t="s">
        <v>148</v>
      </c>
      <c r="BB2103">
        <v>0</v>
      </c>
    </row>
    <row r="2104" spans="1:54" x14ac:dyDescent="0.25">
      <c r="A2104">
        <v>321408</v>
      </c>
      <c r="B2104" t="s">
        <v>213</v>
      </c>
      <c r="AP2104" t="s">
        <v>148</v>
      </c>
      <c r="AQ2104" t="s">
        <v>148</v>
      </c>
      <c r="AU2104" t="s">
        <v>147</v>
      </c>
      <c r="AW2104" t="s">
        <v>147</v>
      </c>
      <c r="AY2104" t="s">
        <v>147</v>
      </c>
      <c r="BB2104">
        <v>0</v>
      </c>
    </row>
    <row r="2105" spans="1:54" x14ac:dyDescent="0.25">
      <c r="A2105">
        <v>321640</v>
      </c>
      <c r="B2105" t="s">
        <v>213</v>
      </c>
      <c r="AA2105" t="s">
        <v>148</v>
      </c>
      <c r="AV2105" t="s">
        <v>147</v>
      </c>
      <c r="BB2105">
        <v>0</v>
      </c>
    </row>
    <row r="2106" spans="1:54" x14ac:dyDescent="0.25">
      <c r="A2106">
        <v>321747</v>
      </c>
      <c r="B2106" t="s">
        <v>213</v>
      </c>
      <c r="N2106" t="s">
        <v>148</v>
      </c>
      <c r="AM2106" t="s">
        <v>148</v>
      </c>
      <c r="AP2106" t="s">
        <v>145</v>
      </c>
      <c r="AQ2106" t="s">
        <v>147</v>
      </c>
      <c r="AT2106" t="s">
        <v>148</v>
      </c>
      <c r="AV2106" t="s">
        <v>147</v>
      </c>
      <c r="AX2106" t="s">
        <v>148</v>
      </c>
      <c r="AY2106" t="s">
        <v>148</v>
      </c>
      <c r="BB2106">
        <v>0</v>
      </c>
    </row>
    <row r="2107" spans="1:54" x14ac:dyDescent="0.25">
      <c r="A2107">
        <v>321894</v>
      </c>
      <c r="B2107" t="s">
        <v>213</v>
      </c>
      <c r="I2107" t="s">
        <v>148</v>
      </c>
      <c r="AM2107" t="s">
        <v>148</v>
      </c>
      <c r="BB2107">
        <v>0</v>
      </c>
    </row>
    <row r="2108" spans="1:54" x14ac:dyDescent="0.25">
      <c r="A2108">
        <v>321976</v>
      </c>
      <c r="B2108" t="s">
        <v>213</v>
      </c>
      <c r="W2108" t="s">
        <v>148</v>
      </c>
      <c r="AH2108" t="s">
        <v>145</v>
      </c>
      <c r="AQ2108" t="s">
        <v>145</v>
      </c>
      <c r="AU2108" t="s">
        <v>147</v>
      </c>
      <c r="AW2108" t="s">
        <v>147</v>
      </c>
      <c r="BB2108">
        <v>0</v>
      </c>
    </row>
    <row r="2109" spans="1:54" x14ac:dyDescent="0.25">
      <c r="A2109">
        <v>322091</v>
      </c>
      <c r="B2109" t="s">
        <v>213</v>
      </c>
      <c r="AC2109" t="s">
        <v>148</v>
      </c>
      <c r="AU2109" t="s">
        <v>145</v>
      </c>
      <c r="AV2109" t="s">
        <v>147</v>
      </c>
      <c r="AY2109" t="s">
        <v>147</v>
      </c>
      <c r="BB2109">
        <v>0</v>
      </c>
    </row>
    <row r="2110" spans="1:54" x14ac:dyDescent="0.25">
      <c r="A2110">
        <v>322244</v>
      </c>
      <c r="B2110" t="s">
        <v>213</v>
      </c>
      <c r="AC2110" t="s">
        <v>148</v>
      </c>
      <c r="AH2110" t="s">
        <v>148</v>
      </c>
      <c r="AO2110" t="s">
        <v>148</v>
      </c>
      <c r="AP2110" t="s">
        <v>147</v>
      </c>
      <c r="AV2110" t="s">
        <v>147</v>
      </c>
      <c r="AW2110" t="s">
        <v>147</v>
      </c>
      <c r="AY2110" t="s">
        <v>148</v>
      </c>
      <c r="BB2110">
        <v>0</v>
      </c>
    </row>
    <row r="2111" spans="1:54" x14ac:dyDescent="0.25">
      <c r="A2111">
        <v>322291</v>
      </c>
      <c r="B2111" t="s">
        <v>213</v>
      </c>
      <c r="AG2111" t="s">
        <v>148</v>
      </c>
      <c r="AP2111" t="s">
        <v>148</v>
      </c>
      <c r="AY2111" t="s">
        <v>147</v>
      </c>
      <c r="BB2111">
        <v>0</v>
      </c>
    </row>
    <row r="2112" spans="1:54" x14ac:dyDescent="0.25">
      <c r="A2112">
        <v>322420</v>
      </c>
      <c r="B2112" t="s">
        <v>213</v>
      </c>
      <c r="AG2112" t="s">
        <v>148</v>
      </c>
      <c r="AH2112" t="s">
        <v>148</v>
      </c>
      <c r="AP2112" t="s">
        <v>145</v>
      </c>
      <c r="AQ2112" t="s">
        <v>145</v>
      </c>
      <c r="AR2112" t="s">
        <v>145</v>
      </c>
      <c r="AT2112" t="s">
        <v>147</v>
      </c>
      <c r="AV2112" t="s">
        <v>145</v>
      </c>
      <c r="AW2112" t="s">
        <v>145</v>
      </c>
      <c r="AX2112" t="s">
        <v>147</v>
      </c>
      <c r="BB2112">
        <v>0</v>
      </c>
    </row>
    <row r="2113" spans="1:54" x14ac:dyDescent="0.25">
      <c r="A2113">
        <v>322464</v>
      </c>
      <c r="B2113" t="s">
        <v>213</v>
      </c>
      <c r="AM2113" t="s">
        <v>148</v>
      </c>
      <c r="AQ2113" t="s">
        <v>148</v>
      </c>
      <c r="AS2113" t="s">
        <v>148</v>
      </c>
      <c r="BB2113">
        <v>0</v>
      </c>
    </row>
    <row r="2114" spans="1:54" x14ac:dyDescent="0.25">
      <c r="A2114">
        <v>322697</v>
      </c>
      <c r="B2114" t="s">
        <v>213</v>
      </c>
      <c r="AM2114" t="s">
        <v>148</v>
      </c>
      <c r="AO2114" t="s">
        <v>148</v>
      </c>
      <c r="AP2114" t="s">
        <v>148</v>
      </c>
      <c r="AQ2114" t="s">
        <v>148</v>
      </c>
      <c r="AR2114" t="s">
        <v>148</v>
      </c>
      <c r="AS2114" t="s">
        <v>148</v>
      </c>
      <c r="AT2114" t="s">
        <v>148</v>
      </c>
      <c r="AX2114" t="s">
        <v>147</v>
      </c>
      <c r="AY2114" t="s">
        <v>147</v>
      </c>
      <c r="BB2114">
        <v>0</v>
      </c>
    </row>
    <row r="2115" spans="1:54" x14ac:dyDescent="0.25">
      <c r="A2115">
        <v>322753</v>
      </c>
      <c r="B2115" t="s">
        <v>213</v>
      </c>
      <c r="R2115" t="s">
        <v>147</v>
      </c>
      <c r="AM2115" t="s">
        <v>148</v>
      </c>
      <c r="AO2115" t="s">
        <v>148</v>
      </c>
      <c r="AP2115" t="s">
        <v>148</v>
      </c>
      <c r="AX2115" t="s">
        <v>148</v>
      </c>
      <c r="AY2115" t="s">
        <v>148</v>
      </c>
      <c r="BB2115">
        <v>0</v>
      </c>
    </row>
    <row r="2116" spans="1:54" x14ac:dyDescent="0.25">
      <c r="A2116">
        <v>322974</v>
      </c>
      <c r="B2116" t="s">
        <v>213</v>
      </c>
      <c r="AP2116" t="s">
        <v>148</v>
      </c>
      <c r="AQ2116" t="s">
        <v>148</v>
      </c>
      <c r="BB2116">
        <v>0</v>
      </c>
    </row>
    <row r="2117" spans="1:54" x14ac:dyDescent="0.25">
      <c r="A2117">
        <v>323061</v>
      </c>
      <c r="B2117" t="s">
        <v>213</v>
      </c>
      <c r="AP2117" t="s">
        <v>148</v>
      </c>
      <c r="AQ2117" t="s">
        <v>148</v>
      </c>
      <c r="AR2117" t="s">
        <v>148</v>
      </c>
      <c r="AV2117" t="s">
        <v>147</v>
      </c>
      <c r="AY2117" t="s">
        <v>147</v>
      </c>
      <c r="BB2117">
        <v>0</v>
      </c>
    </row>
    <row r="2118" spans="1:54" x14ac:dyDescent="0.25">
      <c r="A2118">
        <v>323235</v>
      </c>
      <c r="B2118" t="s">
        <v>213</v>
      </c>
      <c r="AO2118" t="s">
        <v>148</v>
      </c>
      <c r="AP2118" t="s">
        <v>148</v>
      </c>
      <c r="AQ2118" t="s">
        <v>148</v>
      </c>
      <c r="AR2118" t="s">
        <v>148</v>
      </c>
      <c r="AX2118" t="s">
        <v>148</v>
      </c>
      <c r="BB2118">
        <v>0</v>
      </c>
    </row>
    <row r="2119" spans="1:54" x14ac:dyDescent="0.25">
      <c r="A2119">
        <v>323375</v>
      </c>
      <c r="B2119" t="s">
        <v>213</v>
      </c>
      <c r="AW2119" t="s">
        <v>148</v>
      </c>
      <c r="BB2119">
        <v>0</v>
      </c>
    </row>
    <row r="2120" spans="1:54" x14ac:dyDescent="0.25">
      <c r="A2120">
        <v>323385</v>
      </c>
      <c r="B2120" t="s">
        <v>213</v>
      </c>
      <c r="AJ2120" t="s">
        <v>148</v>
      </c>
      <c r="AM2120" t="s">
        <v>148</v>
      </c>
      <c r="AO2120" t="s">
        <v>148</v>
      </c>
      <c r="AP2120" t="s">
        <v>148</v>
      </c>
      <c r="AQ2120" t="s">
        <v>148</v>
      </c>
      <c r="AR2120" t="s">
        <v>148</v>
      </c>
      <c r="AV2120" t="s">
        <v>147</v>
      </c>
      <c r="AY2120" t="s">
        <v>148</v>
      </c>
      <c r="BB2120">
        <v>0</v>
      </c>
    </row>
    <row r="2121" spans="1:54" x14ac:dyDescent="0.25">
      <c r="A2121">
        <v>323388</v>
      </c>
      <c r="B2121" t="s">
        <v>213</v>
      </c>
      <c r="AX2121" t="s">
        <v>148</v>
      </c>
      <c r="AY2121" t="s">
        <v>148</v>
      </c>
      <c r="BB2121">
        <v>0</v>
      </c>
    </row>
    <row r="2122" spans="1:54" x14ac:dyDescent="0.25">
      <c r="A2122">
        <v>323402</v>
      </c>
      <c r="B2122" t="s">
        <v>213</v>
      </c>
      <c r="W2122" t="s">
        <v>148</v>
      </c>
      <c r="AG2122" t="s">
        <v>148</v>
      </c>
      <c r="AK2122" t="s">
        <v>148</v>
      </c>
      <c r="AP2122" t="s">
        <v>147</v>
      </c>
      <c r="AQ2122" t="s">
        <v>147</v>
      </c>
      <c r="AU2122" t="s">
        <v>148</v>
      </c>
      <c r="AY2122" t="s">
        <v>148</v>
      </c>
      <c r="BB2122">
        <v>0</v>
      </c>
    </row>
    <row r="2123" spans="1:54" x14ac:dyDescent="0.25">
      <c r="A2123">
        <v>323615</v>
      </c>
      <c r="B2123" t="s">
        <v>213</v>
      </c>
      <c r="AP2123" t="s">
        <v>148</v>
      </c>
      <c r="AW2123" t="s">
        <v>148</v>
      </c>
      <c r="AY2123" t="s">
        <v>148</v>
      </c>
      <c r="BB2123">
        <v>0</v>
      </c>
    </row>
    <row r="2124" spans="1:54" x14ac:dyDescent="0.25">
      <c r="A2124">
        <v>323949</v>
      </c>
      <c r="B2124" t="s">
        <v>213</v>
      </c>
      <c r="H2124" t="s">
        <v>148</v>
      </c>
      <c r="BB2124">
        <v>0</v>
      </c>
    </row>
    <row r="2125" spans="1:54" x14ac:dyDescent="0.25">
      <c r="A2125">
        <v>324001</v>
      </c>
      <c r="B2125" t="s">
        <v>213</v>
      </c>
      <c r="AJ2125" t="s">
        <v>147</v>
      </c>
      <c r="BB2125">
        <v>0</v>
      </c>
    </row>
    <row r="2126" spans="1:54" x14ac:dyDescent="0.25">
      <c r="A2126">
        <v>324106</v>
      </c>
      <c r="B2126" t="s">
        <v>213</v>
      </c>
      <c r="AY2126" t="s">
        <v>148</v>
      </c>
      <c r="BB2126">
        <v>0</v>
      </c>
    </row>
    <row r="2127" spans="1:54" x14ac:dyDescent="0.25">
      <c r="A2127">
        <v>324167</v>
      </c>
      <c r="B2127" t="s">
        <v>213</v>
      </c>
      <c r="AW2127" t="s">
        <v>147</v>
      </c>
      <c r="AY2127" t="s">
        <v>147</v>
      </c>
      <c r="BB2127">
        <v>0</v>
      </c>
    </row>
    <row r="2128" spans="1:54" x14ac:dyDescent="0.25">
      <c r="A2128">
        <v>324232</v>
      </c>
      <c r="B2128" t="s">
        <v>213</v>
      </c>
      <c r="AG2128" t="s">
        <v>148</v>
      </c>
      <c r="AH2128" t="s">
        <v>148</v>
      </c>
      <c r="AM2128" t="s">
        <v>148</v>
      </c>
      <c r="AO2128" t="s">
        <v>148</v>
      </c>
      <c r="AQ2128" t="s">
        <v>148</v>
      </c>
      <c r="AU2128" t="s">
        <v>148</v>
      </c>
      <c r="AV2128" t="s">
        <v>148</v>
      </c>
      <c r="BB2128">
        <v>0</v>
      </c>
    </row>
    <row r="2129" spans="1:54" x14ac:dyDescent="0.25">
      <c r="A2129">
        <v>324620</v>
      </c>
      <c r="B2129" t="s">
        <v>213</v>
      </c>
      <c r="AQ2129" t="s">
        <v>148</v>
      </c>
      <c r="AY2129" t="s">
        <v>148</v>
      </c>
      <c r="BB2129">
        <v>0</v>
      </c>
    </row>
    <row r="2130" spans="1:54" x14ac:dyDescent="0.25">
      <c r="A2130">
        <v>324705</v>
      </c>
      <c r="B2130" t="s">
        <v>213</v>
      </c>
      <c r="AY2130" t="s">
        <v>148</v>
      </c>
      <c r="BB2130">
        <v>0</v>
      </c>
    </row>
    <row r="2131" spans="1:54" x14ac:dyDescent="0.25">
      <c r="A2131">
        <v>324707</v>
      </c>
      <c r="B2131" t="s">
        <v>213</v>
      </c>
      <c r="AM2131" t="s">
        <v>148</v>
      </c>
      <c r="AP2131" t="s">
        <v>148</v>
      </c>
      <c r="AY2131" t="s">
        <v>148</v>
      </c>
      <c r="BB2131">
        <v>0</v>
      </c>
    </row>
    <row r="2132" spans="1:54" x14ac:dyDescent="0.25">
      <c r="A2132">
        <v>324715</v>
      </c>
      <c r="B2132" t="s">
        <v>213</v>
      </c>
      <c r="W2132" t="s">
        <v>148</v>
      </c>
      <c r="AU2132" t="s">
        <v>148</v>
      </c>
      <c r="AY2132" t="s">
        <v>148</v>
      </c>
      <c r="BB2132">
        <v>0</v>
      </c>
    </row>
    <row r="2133" spans="1:54" x14ac:dyDescent="0.25">
      <c r="A2133">
        <v>324953</v>
      </c>
      <c r="B2133" t="s">
        <v>213</v>
      </c>
      <c r="AG2133" t="s">
        <v>147</v>
      </c>
      <c r="AP2133" t="s">
        <v>145</v>
      </c>
      <c r="AQ2133" t="s">
        <v>145</v>
      </c>
      <c r="AR2133" t="s">
        <v>147</v>
      </c>
      <c r="AT2133" t="s">
        <v>147</v>
      </c>
      <c r="AU2133" t="s">
        <v>145</v>
      </c>
      <c r="AW2133" t="s">
        <v>145</v>
      </c>
      <c r="AX2133" t="s">
        <v>145</v>
      </c>
      <c r="AY2133" t="s">
        <v>147</v>
      </c>
      <c r="BB2133">
        <v>0</v>
      </c>
    </row>
    <row r="2134" spans="1:54" x14ac:dyDescent="0.25">
      <c r="A2134">
        <v>324989</v>
      </c>
      <c r="B2134" t="s">
        <v>213</v>
      </c>
      <c r="AG2134" t="s">
        <v>148</v>
      </c>
      <c r="AY2134" t="s">
        <v>148</v>
      </c>
      <c r="BB2134">
        <v>0</v>
      </c>
    </row>
    <row r="2135" spans="1:54" x14ac:dyDescent="0.25">
      <c r="A2135">
        <v>325031</v>
      </c>
      <c r="B2135" t="s">
        <v>213</v>
      </c>
      <c r="AG2135" t="s">
        <v>148</v>
      </c>
      <c r="AO2135" t="s">
        <v>148</v>
      </c>
      <c r="AP2135" t="s">
        <v>147</v>
      </c>
      <c r="BB2135">
        <v>0</v>
      </c>
    </row>
    <row r="2136" spans="1:54" x14ac:dyDescent="0.25">
      <c r="A2136">
        <v>325216</v>
      </c>
      <c r="B2136" t="s">
        <v>213</v>
      </c>
      <c r="AG2136" t="s">
        <v>148</v>
      </c>
      <c r="AP2136" t="s">
        <v>148</v>
      </c>
      <c r="AQ2136" t="s">
        <v>148</v>
      </c>
      <c r="AW2136" t="s">
        <v>148</v>
      </c>
      <c r="BB2136">
        <v>0</v>
      </c>
    </row>
    <row r="2137" spans="1:54" x14ac:dyDescent="0.25">
      <c r="A2137">
        <v>325288</v>
      </c>
      <c r="B2137" t="s">
        <v>213</v>
      </c>
      <c r="AC2137" t="s">
        <v>148</v>
      </c>
      <c r="AP2137" t="s">
        <v>148</v>
      </c>
      <c r="AQ2137" t="s">
        <v>148</v>
      </c>
      <c r="AR2137" t="s">
        <v>148</v>
      </c>
      <c r="AT2137" t="s">
        <v>148</v>
      </c>
      <c r="AU2137" t="s">
        <v>147</v>
      </c>
      <c r="AV2137" t="s">
        <v>147</v>
      </c>
      <c r="AW2137" t="s">
        <v>147</v>
      </c>
      <c r="AX2137" t="s">
        <v>147</v>
      </c>
      <c r="AY2137" t="s">
        <v>147</v>
      </c>
      <c r="BB2137">
        <v>0</v>
      </c>
    </row>
    <row r="2138" spans="1:54" x14ac:dyDescent="0.25">
      <c r="A2138">
        <v>325307</v>
      </c>
      <c r="B2138" t="s">
        <v>213</v>
      </c>
      <c r="AY2138" t="s">
        <v>148</v>
      </c>
      <c r="BB2138">
        <v>0</v>
      </c>
    </row>
    <row r="2139" spans="1:54" x14ac:dyDescent="0.25">
      <c r="A2139">
        <v>325516</v>
      </c>
      <c r="B2139" t="s">
        <v>213</v>
      </c>
      <c r="AP2139" t="s">
        <v>148</v>
      </c>
      <c r="AQ2139" t="s">
        <v>148</v>
      </c>
      <c r="BB2139">
        <v>0</v>
      </c>
    </row>
    <row r="2140" spans="1:54" x14ac:dyDescent="0.25">
      <c r="A2140">
        <v>325680</v>
      </c>
      <c r="B2140" t="s">
        <v>213</v>
      </c>
      <c r="AG2140" t="s">
        <v>148</v>
      </c>
      <c r="AQ2140" t="s">
        <v>148</v>
      </c>
      <c r="AR2140" t="s">
        <v>148</v>
      </c>
      <c r="AV2140" t="s">
        <v>148</v>
      </c>
      <c r="AW2140" t="s">
        <v>147</v>
      </c>
      <c r="BB2140">
        <v>0</v>
      </c>
    </row>
    <row r="2141" spans="1:54" x14ac:dyDescent="0.25">
      <c r="A2141">
        <v>325717</v>
      </c>
      <c r="B2141" t="s">
        <v>213</v>
      </c>
      <c r="AC2141" t="s">
        <v>148</v>
      </c>
      <c r="AM2141" t="s">
        <v>147</v>
      </c>
      <c r="AP2141" t="s">
        <v>145</v>
      </c>
      <c r="AU2141" t="s">
        <v>147</v>
      </c>
      <c r="AW2141" t="s">
        <v>145</v>
      </c>
      <c r="AY2141" t="s">
        <v>145</v>
      </c>
      <c r="BB2141">
        <v>0</v>
      </c>
    </row>
    <row r="2142" spans="1:54" x14ac:dyDescent="0.25">
      <c r="A2142">
        <v>325751</v>
      </c>
      <c r="B2142" t="s">
        <v>213</v>
      </c>
      <c r="AP2142" t="s">
        <v>148</v>
      </c>
      <c r="AQ2142" t="s">
        <v>147</v>
      </c>
      <c r="BB2142">
        <v>0</v>
      </c>
    </row>
    <row r="2143" spans="1:54" x14ac:dyDescent="0.25">
      <c r="A2143">
        <v>325821</v>
      </c>
      <c r="B2143" t="s">
        <v>213</v>
      </c>
      <c r="AO2143" t="s">
        <v>148</v>
      </c>
      <c r="AQ2143" t="s">
        <v>148</v>
      </c>
      <c r="AV2143" t="s">
        <v>148</v>
      </c>
      <c r="AY2143" t="s">
        <v>148</v>
      </c>
      <c r="BB2143">
        <v>0</v>
      </c>
    </row>
    <row r="2144" spans="1:54" x14ac:dyDescent="0.25">
      <c r="A2144">
        <v>325967</v>
      </c>
      <c r="B2144" t="s">
        <v>213</v>
      </c>
      <c r="AM2144" t="s">
        <v>148</v>
      </c>
      <c r="AP2144" t="s">
        <v>147</v>
      </c>
      <c r="AW2144" t="s">
        <v>147</v>
      </c>
      <c r="AY2144" t="s">
        <v>145</v>
      </c>
      <c r="BB2144">
        <v>0</v>
      </c>
    </row>
    <row r="2145" spans="1:54" x14ac:dyDescent="0.25">
      <c r="A2145">
        <v>325982</v>
      </c>
      <c r="B2145" t="s">
        <v>213</v>
      </c>
      <c r="N2145" t="s">
        <v>147</v>
      </c>
      <c r="AK2145" t="s">
        <v>148</v>
      </c>
      <c r="AM2145" t="s">
        <v>147</v>
      </c>
      <c r="AP2145" t="s">
        <v>147</v>
      </c>
      <c r="AQ2145" t="s">
        <v>148</v>
      </c>
      <c r="AS2145" t="s">
        <v>148</v>
      </c>
      <c r="AU2145" t="s">
        <v>148</v>
      </c>
      <c r="AV2145" t="s">
        <v>147</v>
      </c>
      <c r="AY2145" t="s">
        <v>145</v>
      </c>
      <c r="BB2145">
        <v>0</v>
      </c>
    </row>
    <row r="2146" spans="1:54" x14ac:dyDescent="0.25">
      <c r="A2146">
        <v>326020</v>
      </c>
      <c r="B2146" t="s">
        <v>213</v>
      </c>
      <c r="AI2146" t="s">
        <v>148</v>
      </c>
      <c r="AM2146" t="s">
        <v>147</v>
      </c>
      <c r="AP2146" t="s">
        <v>148</v>
      </c>
      <c r="AQ2146" t="s">
        <v>148</v>
      </c>
      <c r="AT2146" t="s">
        <v>148</v>
      </c>
      <c r="AY2146" t="s">
        <v>148</v>
      </c>
      <c r="BB2146">
        <v>0</v>
      </c>
    </row>
    <row r="2147" spans="1:54" x14ac:dyDescent="0.25">
      <c r="A2147">
        <v>326059</v>
      </c>
      <c r="B2147" t="s">
        <v>213</v>
      </c>
      <c r="W2147" t="s">
        <v>147</v>
      </c>
      <c r="AC2147" t="s">
        <v>148</v>
      </c>
      <c r="AF2147" t="s">
        <v>148</v>
      </c>
      <c r="AO2147" t="s">
        <v>148</v>
      </c>
      <c r="AU2147" t="s">
        <v>147</v>
      </c>
      <c r="AV2147" t="s">
        <v>145</v>
      </c>
      <c r="AY2147" t="s">
        <v>145</v>
      </c>
      <c r="BB2147">
        <v>0</v>
      </c>
    </row>
    <row r="2148" spans="1:54" x14ac:dyDescent="0.25">
      <c r="A2148">
        <v>326154</v>
      </c>
      <c r="B2148" t="s">
        <v>213</v>
      </c>
      <c r="H2148" t="s">
        <v>148</v>
      </c>
      <c r="AQ2148" t="s">
        <v>148</v>
      </c>
      <c r="BB2148">
        <v>0</v>
      </c>
    </row>
    <row r="2149" spans="1:54" x14ac:dyDescent="0.25">
      <c r="A2149">
        <v>326187</v>
      </c>
      <c r="B2149" t="s">
        <v>213</v>
      </c>
      <c r="AY2149" t="s">
        <v>148</v>
      </c>
      <c r="BB2149">
        <v>0</v>
      </c>
    </row>
    <row r="2150" spans="1:54" x14ac:dyDescent="0.25">
      <c r="A2150">
        <v>326297</v>
      </c>
      <c r="B2150" t="s">
        <v>213</v>
      </c>
      <c r="AQ2150" t="s">
        <v>145</v>
      </c>
      <c r="AY2150" t="s">
        <v>147</v>
      </c>
      <c r="BB2150">
        <v>0</v>
      </c>
    </row>
    <row r="2151" spans="1:54" x14ac:dyDescent="0.25">
      <c r="A2151">
        <v>326306</v>
      </c>
      <c r="B2151" t="s">
        <v>213</v>
      </c>
      <c r="AE2151" t="s">
        <v>148</v>
      </c>
      <c r="AO2151" t="s">
        <v>147</v>
      </c>
      <c r="AP2151" t="s">
        <v>147</v>
      </c>
      <c r="AU2151" t="s">
        <v>147</v>
      </c>
      <c r="AW2151" t="s">
        <v>147</v>
      </c>
      <c r="BB2151">
        <v>0</v>
      </c>
    </row>
    <row r="2152" spans="1:54" x14ac:dyDescent="0.25">
      <c r="A2152">
        <v>326330</v>
      </c>
      <c r="B2152" t="s">
        <v>213</v>
      </c>
      <c r="AQ2152" t="s">
        <v>145</v>
      </c>
      <c r="AR2152" t="s">
        <v>147</v>
      </c>
      <c r="AX2152" t="s">
        <v>148</v>
      </c>
      <c r="AY2152" t="s">
        <v>145</v>
      </c>
      <c r="BB2152">
        <v>0</v>
      </c>
    </row>
    <row r="2153" spans="1:54" x14ac:dyDescent="0.25">
      <c r="A2153">
        <v>326367</v>
      </c>
      <c r="B2153" t="s">
        <v>213</v>
      </c>
      <c r="AG2153" t="s">
        <v>147</v>
      </c>
      <c r="AQ2153" t="s">
        <v>147</v>
      </c>
      <c r="AT2153" t="s">
        <v>148</v>
      </c>
      <c r="BB2153">
        <v>0</v>
      </c>
    </row>
    <row r="2154" spans="1:54" x14ac:dyDescent="0.25">
      <c r="A2154">
        <v>326449</v>
      </c>
      <c r="B2154" t="s">
        <v>213</v>
      </c>
      <c r="AI2154" t="s">
        <v>148</v>
      </c>
      <c r="AO2154" t="s">
        <v>147</v>
      </c>
      <c r="AP2154" t="s">
        <v>147</v>
      </c>
      <c r="AU2154" t="s">
        <v>147</v>
      </c>
      <c r="AV2154" t="s">
        <v>145</v>
      </c>
      <c r="AW2154" t="s">
        <v>147</v>
      </c>
      <c r="AX2154" t="s">
        <v>145</v>
      </c>
      <c r="AY2154" t="s">
        <v>147</v>
      </c>
      <c r="BB2154">
        <v>0</v>
      </c>
    </row>
    <row r="2155" spans="1:54" x14ac:dyDescent="0.25">
      <c r="A2155">
        <v>326573</v>
      </c>
      <c r="B2155" t="s">
        <v>213</v>
      </c>
      <c r="W2155" t="s">
        <v>148</v>
      </c>
      <c r="AO2155" t="s">
        <v>148</v>
      </c>
      <c r="AP2155" t="s">
        <v>148</v>
      </c>
      <c r="AU2155" t="s">
        <v>147</v>
      </c>
      <c r="AW2155" t="s">
        <v>147</v>
      </c>
      <c r="AY2155" t="s">
        <v>147</v>
      </c>
      <c r="BB2155">
        <v>0</v>
      </c>
    </row>
    <row r="2156" spans="1:54" x14ac:dyDescent="0.25">
      <c r="A2156">
        <v>326670</v>
      </c>
      <c r="B2156" t="s">
        <v>213</v>
      </c>
      <c r="AG2156" t="s">
        <v>148</v>
      </c>
      <c r="AQ2156" t="s">
        <v>147</v>
      </c>
      <c r="AR2156" t="s">
        <v>148</v>
      </c>
      <c r="AT2156" t="s">
        <v>148</v>
      </c>
      <c r="AU2156" t="s">
        <v>147</v>
      </c>
      <c r="AW2156" t="s">
        <v>147</v>
      </c>
      <c r="AX2156" t="s">
        <v>147</v>
      </c>
      <c r="AY2156" t="s">
        <v>147</v>
      </c>
      <c r="BB2156">
        <v>0</v>
      </c>
    </row>
    <row r="2157" spans="1:54" x14ac:dyDescent="0.25">
      <c r="A2157">
        <v>326756</v>
      </c>
      <c r="B2157" t="s">
        <v>213</v>
      </c>
      <c r="AC2157" t="s">
        <v>148</v>
      </c>
      <c r="AG2157" t="s">
        <v>148</v>
      </c>
      <c r="AI2157" t="s">
        <v>148</v>
      </c>
      <c r="AP2157" t="s">
        <v>145</v>
      </c>
      <c r="AQ2157" t="s">
        <v>145</v>
      </c>
      <c r="AR2157" t="s">
        <v>148</v>
      </c>
      <c r="AT2157" t="s">
        <v>145</v>
      </c>
      <c r="AU2157" t="s">
        <v>145</v>
      </c>
      <c r="AW2157" t="s">
        <v>147</v>
      </c>
      <c r="AX2157" t="s">
        <v>145</v>
      </c>
      <c r="BB2157">
        <v>0</v>
      </c>
    </row>
    <row r="2158" spans="1:54" x14ac:dyDescent="0.25">
      <c r="A2158">
        <v>326762</v>
      </c>
      <c r="B2158" t="s">
        <v>213</v>
      </c>
      <c r="AG2158" t="s">
        <v>148</v>
      </c>
      <c r="AU2158" t="s">
        <v>147</v>
      </c>
      <c r="AW2158" t="s">
        <v>147</v>
      </c>
      <c r="BB2158">
        <v>0</v>
      </c>
    </row>
    <row r="2159" spans="1:54" x14ac:dyDescent="0.25">
      <c r="A2159">
        <v>326769</v>
      </c>
      <c r="B2159" t="s">
        <v>213</v>
      </c>
      <c r="AK2159" t="s">
        <v>148</v>
      </c>
      <c r="AY2159" t="s">
        <v>148</v>
      </c>
      <c r="BB2159">
        <v>0</v>
      </c>
    </row>
    <row r="2160" spans="1:54" x14ac:dyDescent="0.25">
      <c r="A2160">
        <v>326780</v>
      </c>
      <c r="B2160" t="s">
        <v>213</v>
      </c>
      <c r="AY2160" t="s">
        <v>148</v>
      </c>
      <c r="BB2160">
        <v>0</v>
      </c>
    </row>
    <row r="2161" spans="1:54" x14ac:dyDescent="0.25">
      <c r="A2161">
        <v>326821</v>
      </c>
      <c r="B2161" t="s">
        <v>213</v>
      </c>
      <c r="AG2161" t="s">
        <v>148</v>
      </c>
      <c r="AQ2161" t="s">
        <v>148</v>
      </c>
      <c r="AU2161" t="s">
        <v>148</v>
      </c>
      <c r="AW2161" t="s">
        <v>148</v>
      </c>
      <c r="AX2161" t="s">
        <v>148</v>
      </c>
      <c r="BB2161">
        <v>0</v>
      </c>
    </row>
    <row r="2162" spans="1:54" x14ac:dyDescent="0.25">
      <c r="A2162">
        <v>326831</v>
      </c>
      <c r="B2162" t="s">
        <v>213</v>
      </c>
      <c r="AP2162" t="s">
        <v>148</v>
      </c>
      <c r="AU2162" t="s">
        <v>148</v>
      </c>
      <c r="AY2162" t="s">
        <v>148</v>
      </c>
      <c r="BB2162">
        <v>0</v>
      </c>
    </row>
    <row r="2163" spans="1:54" x14ac:dyDescent="0.25">
      <c r="A2163">
        <v>326854</v>
      </c>
      <c r="B2163" t="s">
        <v>213</v>
      </c>
      <c r="AM2163" t="s">
        <v>148</v>
      </c>
      <c r="AQ2163" t="s">
        <v>148</v>
      </c>
      <c r="AY2163" t="s">
        <v>148</v>
      </c>
      <c r="BB2163">
        <v>0</v>
      </c>
    </row>
    <row r="2164" spans="1:54" x14ac:dyDescent="0.25">
      <c r="A2164">
        <v>326865</v>
      </c>
      <c r="B2164" t="s">
        <v>213</v>
      </c>
      <c r="AG2164" t="s">
        <v>148</v>
      </c>
      <c r="AW2164" t="s">
        <v>148</v>
      </c>
      <c r="BB2164">
        <v>0</v>
      </c>
    </row>
    <row r="2165" spans="1:54" x14ac:dyDescent="0.25">
      <c r="A2165">
        <v>326866</v>
      </c>
      <c r="B2165" t="s">
        <v>213</v>
      </c>
      <c r="AM2165" t="s">
        <v>148</v>
      </c>
      <c r="AP2165" t="s">
        <v>148</v>
      </c>
      <c r="AQ2165" t="s">
        <v>148</v>
      </c>
      <c r="AU2165" t="s">
        <v>148</v>
      </c>
      <c r="AY2165" t="s">
        <v>148</v>
      </c>
      <c r="BB2165">
        <v>0</v>
      </c>
    </row>
    <row r="2166" spans="1:54" x14ac:dyDescent="0.25">
      <c r="A2166">
        <v>326893</v>
      </c>
      <c r="B2166" t="s">
        <v>213</v>
      </c>
      <c r="AP2166" t="s">
        <v>147</v>
      </c>
      <c r="AQ2166" t="s">
        <v>148</v>
      </c>
      <c r="AV2166" t="s">
        <v>145</v>
      </c>
      <c r="AW2166" t="s">
        <v>145</v>
      </c>
      <c r="AX2166" t="s">
        <v>145</v>
      </c>
      <c r="AY2166" t="s">
        <v>147</v>
      </c>
      <c r="BB2166">
        <v>0</v>
      </c>
    </row>
    <row r="2167" spans="1:54" x14ac:dyDescent="0.25">
      <c r="A2167">
        <v>326897</v>
      </c>
      <c r="B2167" t="s">
        <v>213</v>
      </c>
      <c r="AK2167" t="s">
        <v>148</v>
      </c>
      <c r="AP2167" t="s">
        <v>147</v>
      </c>
      <c r="AQ2167" t="s">
        <v>148</v>
      </c>
      <c r="AR2167" t="s">
        <v>147</v>
      </c>
      <c r="AT2167" t="s">
        <v>147</v>
      </c>
      <c r="AY2167" t="s">
        <v>147</v>
      </c>
      <c r="BB2167">
        <v>0</v>
      </c>
    </row>
    <row r="2168" spans="1:54" x14ac:dyDescent="0.25">
      <c r="A2168">
        <v>326921</v>
      </c>
      <c r="B2168" t="s">
        <v>213</v>
      </c>
      <c r="AC2168" t="s">
        <v>148</v>
      </c>
      <c r="AG2168" t="s">
        <v>148</v>
      </c>
      <c r="AP2168" t="s">
        <v>148</v>
      </c>
      <c r="AW2168" t="s">
        <v>148</v>
      </c>
      <c r="BB2168">
        <v>0</v>
      </c>
    </row>
    <row r="2169" spans="1:54" x14ac:dyDescent="0.25">
      <c r="A2169">
        <v>326946</v>
      </c>
      <c r="B2169" t="s">
        <v>213</v>
      </c>
      <c r="AR2169" t="s">
        <v>148</v>
      </c>
      <c r="AW2169" t="s">
        <v>148</v>
      </c>
      <c r="BB2169">
        <v>0</v>
      </c>
    </row>
    <row r="2170" spans="1:54" x14ac:dyDescent="0.25">
      <c r="A2170">
        <v>326951</v>
      </c>
      <c r="B2170" t="s">
        <v>213</v>
      </c>
      <c r="AM2170" t="s">
        <v>148</v>
      </c>
      <c r="BB2170">
        <v>0</v>
      </c>
    </row>
    <row r="2171" spans="1:54" x14ac:dyDescent="0.25">
      <c r="A2171">
        <v>327012</v>
      </c>
      <c r="B2171" t="s">
        <v>213</v>
      </c>
      <c r="AP2171" t="s">
        <v>148</v>
      </c>
      <c r="BB2171">
        <v>0</v>
      </c>
    </row>
    <row r="2172" spans="1:54" x14ac:dyDescent="0.25">
      <c r="A2172">
        <v>327082</v>
      </c>
      <c r="B2172" t="s">
        <v>213</v>
      </c>
      <c r="AG2172" t="s">
        <v>147</v>
      </c>
      <c r="AO2172" t="s">
        <v>148</v>
      </c>
      <c r="AP2172" t="s">
        <v>145</v>
      </c>
      <c r="AY2172" t="s">
        <v>148</v>
      </c>
      <c r="BB2172">
        <v>0</v>
      </c>
    </row>
    <row r="2173" spans="1:54" x14ac:dyDescent="0.25">
      <c r="A2173">
        <v>327090</v>
      </c>
      <c r="B2173" t="s">
        <v>213</v>
      </c>
      <c r="AY2173" t="s">
        <v>147</v>
      </c>
      <c r="BB2173">
        <v>0</v>
      </c>
    </row>
    <row r="2174" spans="1:54" x14ac:dyDescent="0.25">
      <c r="A2174">
        <v>327135</v>
      </c>
      <c r="B2174" t="s">
        <v>213</v>
      </c>
      <c r="AV2174" t="s">
        <v>148</v>
      </c>
      <c r="BB2174">
        <v>0</v>
      </c>
    </row>
    <row r="2175" spans="1:54" x14ac:dyDescent="0.25">
      <c r="A2175">
        <v>327147</v>
      </c>
      <c r="B2175" t="s">
        <v>213</v>
      </c>
      <c r="AM2175" t="s">
        <v>148</v>
      </c>
      <c r="AP2175" t="s">
        <v>148</v>
      </c>
      <c r="BB2175">
        <v>0</v>
      </c>
    </row>
    <row r="2176" spans="1:54" x14ac:dyDescent="0.25">
      <c r="A2176">
        <v>327178</v>
      </c>
      <c r="B2176" t="s">
        <v>213</v>
      </c>
      <c r="AP2176" t="s">
        <v>145</v>
      </c>
      <c r="AQ2176" t="s">
        <v>145</v>
      </c>
      <c r="AR2176" t="s">
        <v>145</v>
      </c>
      <c r="AT2176" t="s">
        <v>148</v>
      </c>
      <c r="AU2176" t="s">
        <v>147</v>
      </c>
      <c r="AW2176" t="s">
        <v>147</v>
      </c>
      <c r="AY2176" t="s">
        <v>147</v>
      </c>
      <c r="BB2176">
        <v>0</v>
      </c>
    </row>
    <row r="2177" spans="1:54" x14ac:dyDescent="0.25">
      <c r="A2177">
        <v>327229</v>
      </c>
      <c r="B2177" t="s">
        <v>213</v>
      </c>
      <c r="AM2177" t="s">
        <v>148</v>
      </c>
      <c r="AP2177" t="s">
        <v>147</v>
      </c>
      <c r="AQ2177" t="s">
        <v>147</v>
      </c>
      <c r="AW2177" t="s">
        <v>147</v>
      </c>
      <c r="AY2177" t="s">
        <v>147</v>
      </c>
      <c r="BB2177">
        <v>0</v>
      </c>
    </row>
    <row r="2178" spans="1:54" x14ac:dyDescent="0.25">
      <c r="A2178">
        <v>327265</v>
      </c>
      <c r="B2178" t="s">
        <v>213</v>
      </c>
      <c r="AO2178" t="s">
        <v>148</v>
      </c>
      <c r="AU2178" t="s">
        <v>147</v>
      </c>
      <c r="BB2178">
        <v>0</v>
      </c>
    </row>
    <row r="2179" spans="1:54" x14ac:dyDescent="0.25">
      <c r="A2179">
        <v>327275</v>
      </c>
      <c r="B2179" t="s">
        <v>213</v>
      </c>
      <c r="N2179" t="s">
        <v>148</v>
      </c>
      <c r="AO2179" t="s">
        <v>148</v>
      </c>
      <c r="AY2179" t="s">
        <v>148</v>
      </c>
      <c r="BB2179">
        <v>0</v>
      </c>
    </row>
    <row r="2180" spans="1:54" x14ac:dyDescent="0.25">
      <c r="A2180">
        <v>327311</v>
      </c>
      <c r="B2180" t="s">
        <v>213</v>
      </c>
      <c r="AQ2180" t="s">
        <v>148</v>
      </c>
      <c r="AU2180" t="s">
        <v>148</v>
      </c>
      <c r="AV2180" t="s">
        <v>148</v>
      </c>
      <c r="AW2180" t="s">
        <v>147</v>
      </c>
      <c r="AY2180" t="s">
        <v>148</v>
      </c>
      <c r="BB2180">
        <v>0</v>
      </c>
    </row>
    <row r="2181" spans="1:54" x14ac:dyDescent="0.25">
      <c r="A2181">
        <v>327334</v>
      </c>
      <c r="B2181" t="s">
        <v>213</v>
      </c>
      <c r="AP2181" t="s">
        <v>148</v>
      </c>
      <c r="AQ2181" t="s">
        <v>147</v>
      </c>
      <c r="AW2181" t="s">
        <v>148</v>
      </c>
      <c r="AY2181" t="s">
        <v>148</v>
      </c>
      <c r="BB2181">
        <v>0</v>
      </c>
    </row>
    <row r="2182" spans="1:54" x14ac:dyDescent="0.25">
      <c r="A2182">
        <v>327381</v>
      </c>
      <c r="B2182" t="s">
        <v>213</v>
      </c>
      <c r="W2182" t="s">
        <v>148</v>
      </c>
      <c r="AK2182" t="s">
        <v>148</v>
      </c>
      <c r="AM2182" t="s">
        <v>148</v>
      </c>
      <c r="AQ2182" t="s">
        <v>148</v>
      </c>
      <c r="AY2182" t="s">
        <v>148</v>
      </c>
      <c r="BB2182">
        <v>0</v>
      </c>
    </row>
    <row r="2183" spans="1:54" x14ac:dyDescent="0.25">
      <c r="A2183">
        <v>327400</v>
      </c>
      <c r="B2183" t="s">
        <v>213</v>
      </c>
      <c r="AP2183" t="s">
        <v>147</v>
      </c>
      <c r="AQ2183" t="s">
        <v>147</v>
      </c>
      <c r="AR2183" t="s">
        <v>148</v>
      </c>
      <c r="AT2183" t="s">
        <v>148</v>
      </c>
      <c r="AU2183" t="s">
        <v>148</v>
      </c>
      <c r="AW2183" t="s">
        <v>147</v>
      </c>
      <c r="BB2183">
        <v>0</v>
      </c>
    </row>
    <row r="2184" spans="1:54" x14ac:dyDescent="0.25">
      <c r="A2184">
        <v>327455</v>
      </c>
      <c r="B2184" t="s">
        <v>213</v>
      </c>
      <c r="AP2184" t="s">
        <v>148</v>
      </c>
      <c r="AT2184" t="s">
        <v>148</v>
      </c>
      <c r="AY2184" t="s">
        <v>148</v>
      </c>
      <c r="BB2184">
        <v>0</v>
      </c>
    </row>
    <row r="2185" spans="1:54" x14ac:dyDescent="0.25">
      <c r="A2185">
        <v>327512</v>
      </c>
      <c r="B2185" t="s">
        <v>213</v>
      </c>
      <c r="AW2185" t="s">
        <v>148</v>
      </c>
      <c r="AY2185" t="s">
        <v>148</v>
      </c>
      <c r="BB2185">
        <v>0</v>
      </c>
    </row>
    <row r="2186" spans="1:54" x14ac:dyDescent="0.25">
      <c r="A2186">
        <v>327535</v>
      </c>
      <c r="B2186" t="s">
        <v>213</v>
      </c>
      <c r="AH2186" t="s">
        <v>148</v>
      </c>
      <c r="AJ2186" t="s">
        <v>148</v>
      </c>
      <c r="AP2186" t="s">
        <v>148</v>
      </c>
      <c r="AQ2186" t="s">
        <v>147</v>
      </c>
      <c r="AU2186" t="s">
        <v>147</v>
      </c>
      <c r="AV2186" t="s">
        <v>147</v>
      </c>
      <c r="AW2186" t="s">
        <v>148</v>
      </c>
      <c r="AX2186" t="s">
        <v>147</v>
      </c>
      <c r="AY2186" t="s">
        <v>148</v>
      </c>
      <c r="BB2186">
        <v>0</v>
      </c>
    </row>
    <row r="2187" spans="1:54" x14ac:dyDescent="0.25">
      <c r="A2187">
        <v>327538</v>
      </c>
      <c r="B2187" t="s">
        <v>213</v>
      </c>
      <c r="AM2187" t="s">
        <v>148</v>
      </c>
      <c r="AW2187" t="s">
        <v>148</v>
      </c>
      <c r="AY2187" t="s">
        <v>148</v>
      </c>
      <c r="BB2187">
        <v>0</v>
      </c>
    </row>
    <row r="2188" spans="1:54" x14ac:dyDescent="0.25">
      <c r="A2188">
        <v>327550</v>
      </c>
      <c r="B2188" t="s">
        <v>213</v>
      </c>
      <c r="AP2188" t="s">
        <v>148</v>
      </c>
      <c r="BB2188">
        <v>0</v>
      </c>
    </row>
    <row r="2189" spans="1:54" x14ac:dyDescent="0.25">
      <c r="A2189">
        <v>327582</v>
      </c>
      <c r="B2189" t="s">
        <v>213</v>
      </c>
      <c r="AG2189" t="s">
        <v>148</v>
      </c>
      <c r="BB2189">
        <v>0</v>
      </c>
    </row>
    <row r="2190" spans="1:54" x14ac:dyDescent="0.25">
      <c r="A2190">
        <v>327594</v>
      </c>
      <c r="B2190" t="s">
        <v>213</v>
      </c>
      <c r="AA2190" t="s">
        <v>148</v>
      </c>
      <c r="AE2190" t="s">
        <v>148</v>
      </c>
      <c r="AX2190" t="s">
        <v>148</v>
      </c>
      <c r="BB2190">
        <v>0</v>
      </c>
    </row>
    <row r="2191" spans="1:54" x14ac:dyDescent="0.25">
      <c r="A2191">
        <v>327618</v>
      </c>
      <c r="B2191" t="s">
        <v>213</v>
      </c>
      <c r="AY2191" t="s">
        <v>148</v>
      </c>
      <c r="BB2191">
        <v>0</v>
      </c>
    </row>
    <row r="2192" spans="1:54" x14ac:dyDescent="0.25">
      <c r="A2192">
        <v>327646</v>
      </c>
      <c r="B2192" t="s">
        <v>213</v>
      </c>
      <c r="AG2192" t="s">
        <v>148</v>
      </c>
      <c r="AI2192" t="s">
        <v>148</v>
      </c>
      <c r="AK2192" t="s">
        <v>148</v>
      </c>
      <c r="AP2192" t="s">
        <v>148</v>
      </c>
      <c r="AY2192" t="s">
        <v>148</v>
      </c>
      <c r="BB2192">
        <v>0</v>
      </c>
    </row>
    <row r="2193" spans="1:54" x14ac:dyDescent="0.25">
      <c r="A2193">
        <v>327649</v>
      </c>
      <c r="B2193" t="s">
        <v>213</v>
      </c>
      <c r="AG2193" t="s">
        <v>148</v>
      </c>
      <c r="AP2193" t="s">
        <v>148</v>
      </c>
      <c r="AQ2193" t="s">
        <v>148</v>
      </c>
      <c r="AT2193" t="s">
        <v>148</v>
      </c>
      <c r="AW2193" t="s">
        <v>148</v>
      </c>
      <c r="AY2193" t="s">
        <v>148</v>
      </c>
      <c r="BB2193">
        <v>0</v>
      </c>
    </row>
    <row r="2194" spans="1:54" x14ac:dyDescent="0.25">
      <c r="A2194">
        <v>327668</v>
      </c>
      <c r="B2194" t="s">
        <v>213</v>
      </c>
      <c r="AY2194" t="s">
        <v>148</v>
      </c>
      <c r="BB2194">
        <v>0</v>
      </c>
    </row>
    <row r="2195" spans="1:54" x14ac:dyDescent="0.25">
      <c r="A2195">
        <v>327736</v>
      </c>
      <c r="B2195" t="s">
        <v>213</v>
      </c>
      <c r="AQ2195" t="s">
        <v>148</v>
      </c>
      <c r="AV2195" t="s">
        <v>145</v>
      </c>
      <c r="AW2195" t="s">
        <v>145</v>
      </c>
      <c r="AX2195" t="s">
        <v>147</v>
      </c>
      <c r="AY2195" t="s">
        <v>147</v>
      </c>
      <c r="BB2195">
        <v>0</v>
      </c>
    </row>
    <row r="2196" spans="1:54" x14ac:dyDescent="0.25">
      <c r="A2196">
        <v>327760</v>
      </c>
      <c r="B2196" t="s">
        <v>213</v>
      </c>
      <c r="AK2196" t="s">
        <v>148</v>
      </c>
      <c r="AP2196" t="s">
        <v>148</v>
      </c>
      <c r="BB2196">
        <v>0</v>
      </c>
    </row>
    <row r="2197" spans="1:54" x14ac:dyDescent="0.25">
      <c r="A2197">
        <v>327784</v>
      </c>
      <c r="B2197" t="s">
        <v>213</v>
      </c>
      <c r="AT2197" t="s">
        <v>148</v>
      </c>
      <c r="AU2197" t="s">
        <v>147</v>
      </c>
      <c r="AV2197" t="s">
        <v>145</v>
      </c>
      <c r="AW2197" t="s">
        <v>147</v>
      </c>
      <c r="AY2197" t="s">
        <v>147</v>
      </c>
      <c r="BB2197">
        <v>0</v>
      </c>
    </row>
    <row r="2198" spans="1:54" x14ac:dyDescent="0.25">
      <c r="A2198">
        <v>327790</v>
      </c>
      <c r="B2198" t="s">
        <v>213</v>
      </c>
      <c r="AG2198" t="s">
        <v>148</v>
      </c>
      <c r="AJ2198" t="s">
        <v>147</v>
      </c>
      <c r="AP2198" t="s">
        <v>145</v>
      </c>
      <c r="AQ2198" t="s">
        <v>145</v>
      </c>
      <c r="AR2198" t="s">
        <v>145</v>
      </c>
      <c r="AT2198" t="s">
        <v>145</v>
      </c>
      <c r="AW2198" t="s">
        <v>148</v>
      </c>
      <c r="AY2198" t="s">
        <v>148</v>
      </c>
      <c r="BB2198">
        <v>0</v>
      </c>
    </row>
    <row r="2199" spans="1:54" x14ac:dyDescent="0.25">
      <c r="A2199">
        <v>327794</v>
      </c>
      <c r="B2199" t="s">
        <v>213</v>
      </c>
      <c r="W2199" t="s">
        <v>148</v>
      </c>
      <c r="AJ2199" t="s">
        <v>148</v>
      </c>
      <c r="AP2199" t="s">
        <v>147</v>
      </c>
      <c r="AQ2199" t="s">
        <v>148</v>
      </c>
      <c r="AT2199" t="s">
        <v>147</v>
      </c>
      <c r="AV2199" t="s">
        <v>145</v>
      </c>
      <c r="AW2199" t="s">
        <v>148</v>
      </c>
      <c r="AX2199" t="s">
        <v>148</v>
      </c>
      <c r="AY2199" t="s">
        <v>147</v>
      </c>
      <c r="BB2199">
        <v>0</v>
      </c>
    </row>
    <row r="2200" spans="1:54" x14ac:dyDescent="0.25">
      <c r="A2200">
        <v>327812</v>
      </c>
      <c r="B2200" t="s">
        <v>213</v>
      </c>
      <c r="AY2200" t="s">
        <v>147</v>
      </c>
      <c r="BB2200">
        <v>0</v>
      </c>
    </row>
    <row r="2201" spans="1:54" x14ac:dyDescent="0.25">
      <c r="A2201">
        <v>327829</v>
      </c>
      <c r="B2201" t="s">
        <v>213</v>
      </c>
      <c r="AG2201" t="s">
        <v>145</v>
      </c>
      <c r="AP2201" t="s">
        <v>147</v>
      </c>
      <c r="AQ2201" t="s">
        <v>145</v>
      </c>
      <c r="AV2201" t="s">
        <v>145</v>
      </c>
      <c r="AY2201" t="s">
        <v>147</v>
      </c>
      <c r="BB2201">
        <v>0</v>
      </c>
    </row>
    <row r="2202" spans="1:54" x14ac:dyDescent="0.25">
      <c r="A2202">
        <v>327956</v>
      </c>
      <c r="B2202" t="s">
        <v>213</v>
      </c>
      <c r="AA2202" t="s">
        <v>148</v>
      </c>
      <c r="AG2202" t="s">
        <v>147</v>
      </c>
      <c r="AP2202" t="s">
        <v>145</v>
      </c>
      <c r="AQ2202" t="s">
        <v>145</v>
      </c>
      <c r="AR2202" t="s">
        <v>145</v>
      </c>
      <c r="AV2202" t="s">
        <v>145</v>
      </c>
      <c r="AW2202" t="s">
        <v>147</v>
      </c>
      <c r="AY2202" t="s">
        <v>148</v>
      </c>
      <c r="BB2202">
        <v>0</v>
      </c>
    </row>
    <row r="2203" spans="1:54" x14ac:dyDescent="0.25">
      <c r="A2203">
        <v>327963</v>
      </c>
      <c r="B2203" t="s">
        <v>213</v>
      </c>
      <c r="H2203" t="s">
        <v>148</v>
      </c>
      <c r="AP2203" t="s">
        <v>148</v>
      </c>
      <c r="AY2203" t="s">
        <v>148</v>
      </c>
      <c r="BB2203">
        <v>0</v>
      </c>
    </row>
    <row r="2204" spans="1:54" x14ac:dyDescent="0.25">
      <c r="A2204">
        <v>328017</v>
      </c>
      <c r="B2204" t="s">
        <v>213</v>
      </c>
      <c r="AM2204" t="s">
        <v>148</v>
      </c>
      <c r="AY2204" t="s">
        <v>148</v>
      </c>
      <c r="BB2204">
        <v>0</v>
      </c>
    </row>
    <row r="2205" spans="1:54" x14ac:dyDescent="0.25">
      <c r="A2205">
        <v>328061</v>
      </c>
      <c r="B2205" t="s">
        <v>213</v>
      </c>
      <c r="AM2205" t="s">
        <v>148</v>
      </c>
      <c r="AX2205" t="s">
        <v>148</v>
      </c>
      <c r="AY2205" t="s">
        <v>148</v>
      </c>
      <c r="BB2205">
        <v>0</v>
      </c>
    </row>
    <row r="2206" spans="1:54" x14ac:dyDescent="0.25">
      <c r="A2206">
        <v>328070</v>
      </c>
      <c r="B2206" t="s">
        <v>213</v>
      </c>
      <c r="AV2206" t="s">
        <v>147</v>
      </c>
      <c r="AW2206" t="s">
        <v>147</v>
      </c>
      <c r="AY2206" t="s">
        <v>147</v>
      </c>
      <c r="BB2206">
        <v>0</v>
      </c>
    </row>
    <row r="2207" spans="1:54" x14ac:dyDescent="0.25">
      <c r="A2207">
        <v>328198</v>
      </c>
      <c r="B2207" t="s">
        <v>213</v>
      </c>
      <c r="AU2207" t="s">
        <v>148</v>
      </c>
      <c r="AY2207" t="s">
        <v>148</v>
      </c>
      <c r="BB2207">
        <v>0</v>
      </c>
    </row>
    <row r="2208" spans="1:54" x14ac:dyDescent="0.25">
      <c r="A2208">
        <v>328219</v>
      </c>
      <c r="B2208" t="s">
        <v>213</v>
      </c>
      <c r="AP2208" t="s">
        <v>148</v>
      </c>
      <c r="AR2208" t="s">
        <v>148</v>
      </c>
      <c r="AT2208" t="s">
        <v>148</v>
      </c>
      <c r="AV2208" t="s">
        <v>148</v>
      </c>
      <c r="AY2208" t="s">
        <v>148</v>
      </c>
      <c r="BB2208">
        <v>0</v>
      </c>
    </row>
    <row r="2209" spans="1:54" x14ac:dyDescent="0.25">
      <c r="A2209">
        <v>328270</v>
      </c>
      <c r="B2209" t="s">
        <v>213</v>
      </c>
      <c r="AC2209" t="s">
        <v>148</v>
      </c>
      <c r="AG2209" t="s">
        <v>148</v>
      </c>
      <c r="AH2209" t="s">
        <v>147</v>
      </c>
      <c r="AK2209" t="s">
        <v>148</v>
      </c>
      <c r="AQ2209" t="s">
        <v>147</v>
      </c>
      <c r="AT2209" t="s">
        <v>148</v>
      </c>
      <c r="AV2209" t="s">
        <v>145</v>
      </c>
      <c r="AX2209" t="s">
        <v>145</v>
      </c>
      <c r="BB2209">
        <v>0</v>
      </c>
    </row>
    <row r="2210" spans="1:54" x14ac:dyDescent="0.25">
      <c r="A2210">
        <v>328272</v>
      </c>
      <c r="B2210" t="s">
        <v>213</v>
      </c>
      <c r="AM2210" t="s">
        <v>148</v>
      </c>
      <c r="BB2210">
        <v>0</v>
      </c>
    </row>
    <row r="2211" spans="1:54" x14ac:dyDescent="0.25">
      <c r="A2211">
        <v>328280</v>
      </c>
      <c r="B2211" t="s">
        <v>213</v>
      </c>
      <c r="AX2211" t="s">
        <v>148</v>
      </c>
      <c r="BB2211">
        <v>0</v>
      </c>
    </row>
    <row r="2212" spans="1:54" x14ac:dyDescent="0.25">
      <c r="A2212">
        <v>328295</v>
      </c>
      <c r="B2212" t="s">
        <v>213</v>
      </c>
      <c r="AP2212" t="s">
        <v>148</v>
      </c>
      <c r="AQ2212" t="s">
        <v>148</v>
      </c>
      <c r="AW2212" t="s">
        <v>148</v>
      </c>
      <c r="AY2212" t="s">
        <v>148</v>
      </c>
      <c r="BB2212">
        <v>0</v>
      </c>
    </row>
    <row r="2213" spans="1:54" x14ac:dyDescent="0.25">
      <c r="A2213">
        <v>328316</v>
      </c>
      <c r="B2213" t="s">
        <v>213</v>
      </c>
      <c r="AG2213" t="s">
        <v>148</v>
      </c>
      <c r="AP2213" t="s">
        <v>148</v>
      </c>
      <c r="AQ2213" t="s">
        <v>148</v>
      </c>
      <c r="AW2213" t="s">
        <v>148</v>
      </c>
      <c r="BB2213">
        <v>0</v>
      </c>
    </row>
    <row r="2214" spans="1:54" x14ac:dyDescent="0.25">
      <c r="A2214">
        <v>328349</v>
      </c>
      <c r="B2214" t="s">
        <v>213</v>
      </c>
      <c r="AP2214" t="s">
        <v>148</v>
      </c>
      <c r="AV2214" t="s">
        <v>148</v>
      </c>
      <c r="AW2214" t="s">
        <v>147</v>
      </c>
      <c r="AY2214" t="s">
        <v>147</v>
      </c>
      <c r="BB2214">
        <v>0</v>
      </c>
    </row>
    <row r="2215" spans="1:54" x14ac:dyDescent="0.25">
      <c r="A2215">
        <v>328404</v>
      </c>
      <c r="B2215" t="s">
        <v>213</v>
      </c>
      <c r="AG2215" t="s">
        <v>148</v>
      </c>
      <c r="AP2215" t="s">
        <v>148</v>
      </c>
      <c r="BB2215">
        <v>0</v>
      </c>
    </row>
    <row r="2216" spans="1:54" x14ac:dyDescent="0.25">
      <c r="A2216">
        <v>328419</v>
      </c>
      <c r="B2216" t="s">
        <v>213</v>
      </c>
      <c r="AM2216" t="s">
        <v>148</v>
      </c>
      <c r="AP2216" t="s">
        <v>147</v>
      </c>
      <c r="AT2216" t="s">
        <v>147</v>
      </c>
      <c r="AU2216" t="s">
        <v>147</v>
      </c>
      <c r="AW2216" t="s">
        <v>147</v>
      </c>
      <c r="AX2216" t="s">
        <v>147</v>
      </c>
      <c r="AY2216" t="s">
        <v>148</v>
      </c>
      <c r="BB2216">
        <v>0</v>
      </c>
    </row>
    <row r="2217" spans="1:54" x14ac:dyDescent="0.25">
      <c r="A2217">
        <v>328426</v>
      </c>
      <c r="B2217" t="s">
        <v>213</v>
      </c>
      <c r="AC2217" t="s">
        <v>148</v>
      </c>
      <c r="AI2217" t="s">
        <v>148</v>
      </c>
      <c r="AM2217" t="s">
        <v>148</v>
      </c>
      <c r="AP2217" t="s">
        <v>148</v>
      </c>
      <c r="AQ2217" t="s">
        <v>148</v>
      </c>
      <c r="AS2217" t="s">
        <v>148</v>
      </c>
      <c r="AU2217" t="s">
        <v>145</v>
      </c>
      <c r="AW2217" t="s">
        <v>148</v>
      </c>
      <c r="AX2217" t="s">
        <v>147</v>
      </c>
      <c r="AY2217" t="s">
        <v>148</v>
      </c>
      <c r="BB2217">
        <v>0</v>
      </c>
    </row>
    <row r="2218" spans="1:54" x14ac:dyDescent="0.25">
      <c r="A2218">
        <v>328440</v>
      </c>
      <c r="B2218" t="s">
        <v>213</v>
      </c>
      <c r="AP2218" t="s">
        <v>148</v>
      </c>
      <c r="AQ2218" t="s">
        <v>148</v>
      </c>
      <c r="AW2218" t="s">
        <v>148</v>
      </c>
      <c r="AY2218" t="s">
        <v>148</v>
      </c>
      <c r="BB2218">
        <v>0</v>
      </c>
    </row>
    <row r="2219" spans="1:54" x14ac:dyDescent="0.25">
      <c r="A2219">
        <v>328480</v>
      </c>
      <c r="B2219" t="s">
        <v>213</v>
      </c>
      <c r="AY2219" t="s">
        <v>148</v>
      </c>
      <c r="BB2219">
        <v>0</v>
      </c>
    </row>
    <row r="2220" spans="1:54" x14ac:dyDescent="0.25">
      <c r="A2220">
        <v>328618</v>
      </c>
      <c r="B2220" t="s">
        <v>213</v>
      </c>
      <c r="AW2220" t="s">
        <v>148</v>
      </c>
      <c r="BB2220">
        <v>0</v>
      </c>
    </row>
    <row r="2221" spans="1:54" x14ac:dyDescent="0.25">
      <c r="A2221">
        <v>328622</v>
      </c>
      <c r="B2221" t="s">
        <v>213</v>
      </c>
      <c r="AK2221" t="s">
        <v>148</v>
      </c>
      <c r="AP2221" t="s">
        <v>148</v>
      </c>
      <c r="AW2221" t="s">
        <v>148</v>
      </c>
      <c r="AY2221" t="s">
        <v>148</v>
      </c>
      <c r="BB2221">
        <v>0</v>
      </c>
    </row>
    <row r="2222" spans="1:54" x14ac:dyDescent="0.25">
      <c r="A2222">
        <v>328648</v>
      </c>
      <c r="B2222" t="s">
        <v>213</v>
      </c>
      <c r="AG2222" t="s">
        <v>148</v>
      </c>
      <c r="AO2222" t="s">
        <v>148</v>
      </c>
      <c r="AP2222" t="s">
        <v>147</v>
      </c>
      <c r="AQ2222" t="s">
        <v>147</v>
      </c>
      <c r="AR2222" t="s">
        <v>147</v>
      </c>
      <c r="AT2222" t="s">
        <v>148</v>
      </c>
      <c r="AV2222" t="s">
        <v>145</v>
      </c>
      <c r="AW2222" t="s">
        <v>145</v>
      </c>
      <c r="AY2222" t="s">
        <v>148</v>
      </c>
      <c r="BB2222">
        <v>0</v>
      </c>
    </row>
    <row r="2223" spans="1:54" x14ac:dyDescent="0.25">
      <c r="A2223">
        <v>328652</v>
      </c>
      <c r="B2223" t="s">
        <v>213</v>
      </c>
      <c r="AR2223" t="s">
        <v>148</v>
      </c>
      <c r="AU2223" t="s">
        <v>147</v>
      </c>
      <c r="AV2223" t="s">
        <v>147</v>
      </c>
      <c r="AW2223" t="s">
        <v>147</v>
      </c>
      <c r="AX2223" t="s">
        <v>147</v>
      </c>
      <c r="AY2223" t="s">
        <v>147</v>
      </c>
      <c r="BB2223">
        <v>0</v>
      </c>
    </row>
    <row r="2224" spans="1:54" x14ac:dyDescent="0.25">
      <c r="A2224">
        <v>328663</v>
      </c>
      <c r="B2224" t="s">
        <v>213</v>
      </c>
      <c r="AY2224" t="s">
        <v>148</v>
      </c>
      <c r="BB2224">
        <v>0</v>
      </c>
    </row>
    <row r="2225" spans="1:54" x14ac:dyDescent="0.25">
      <c r="A2225">
        <v>328681</v>
      </c>
      <c r="B2225" t="s">
        <v>213</v>
      </c>
      <c r="AC2225" t="s">
        <v>148</v>
      </c>
      <c r="AL2225" t="s">
        <v>148</v>
      </c>
      <c r="AO2225" t="s">
        <v>148</v>
      </c>
      <c r="AT2225" t="s">
        <v>148</v>
      </c>
      <c r="AU2225" t="s">
        <v>147</v>
      </c>
      <c r="AV2225" t="s">
        <v>147</v>
      </c>
      <c r="AW2225" t="s">
        <v>147</v>
      </c>
      <c r="AX2225" t="s">
        <v>147</v>
      </c>
      <c r="AY2225" t="s">
        <v>147</v>
      </c>
      <c r="BB2225">
        <v>0</v>
      </c>
    </row>
    <row r="2226" spans="1:54" x14ac:dyDescent="0.25">
      <c r="A2226">
        <v>328689</v>
      </c>
      <c r="B2226" t="s">
        <v>213</v>
      </c>
      <c r="AG2226" t="s">
        <v>147</v>
      </c>
      <c r="AL2226" t="s">
        <v>148</v>
      </c>
      <c r="AO2226" t="s">
        <v>147</v>
      </c>
      <c r="AP2226" t="s">
        <v>145</v>
      </c>
      <c r="AQ2226" t="s">
        <v>145</v>
      </c>
      <c r="AR2226" t="s">
        <v>145</v>
      </c>
      <c r="AU2226" t="s">
        <v>145</v>
      </c>
      <c r="AV2226" t="s">
        <v>145</v>
      </c>
      <c r="AW2226" t="s">
        <v>145</v>
      </c>
      <c r="AX2226" t="s">
        <v>147</v>
      </c>
      <c r="AY2226" t="s">
        <v>145</v>
      </c>
      <c r="BB2226">
        <v>0</v>
      </c>
    </row>
    <row r="2227" spans="1:54" x14ac:dyDescent="0.25">
      <c r="A2227">
        <v>328758</v>
      </c>
      <c r="B2227" t="s">
        <v>213</v>
      </c>
      <c r="AG2227" t="s">
        <v>148</v>
      </c>
      <c r="AP2227" t="s">
        <v>148</v>
      </c>
      <c r="AY2227" t="s">
        <v>148</v>
      </c>
      <c r="BB2227">
        <v>0</v>
      </c>
    </row>
    <row r="2228" spans="1:54" x14ac:dyDescent="0.25">
      <c r="A2228">
        <v>328761</v>
      </c>
      <c r="B2228" t="s">
        <v>213</v>
      </c>
      <c r="N2228" t="s">
        <v>147</v>
      </c>
      <c r="AM2228" t="s">
        <v>148</v>
      </c>
      <c r="AY2228" t="s">
        <v>147</v>
      </c>
      <c r="BB2228">
        <v>0</v>
      </c>
    </row>
    <row r="2229" spans="1:54" x14ac:dyDescent="0.25">
      <c r="A2229">
        <v>328794</v>
      </c>
      <c r="B2229" t="s">
        <v>213</v>
      </c>
      <c r="W2229" t="s">
        <v>148</v>
      </c>
      <c r="AI2229" t="s">
        <v>148</v>
      </c>
      <c r="AL2229" t="s">
        <v>148</v>
      </c>
      <c r="AO2229" t="s">
        <v>148</v>
      </c>
      <c r="AR2229" t="s">
        <v>148</v>
      </c>
      <c r="AS2229" t="s">
        <v>148</v>
      </c>
      <c r="AU2229" t="s">
        <v>147</v>
      </c>
      <c r="AV2229" t="s">
        <v>147</v>
      </c>
      <c r="AW2229" t="s">
        <v>147</v>
      </c>
      <c r="BB2229">
        <v>0</v>
      </c>
    </row>
    <row r="2230" spans="1:54" x14ac:dyDescent="0.25">
      <c r="A2230">
        <v>328847</v>
      </c>
      <c r="B2230" t="s">
        <v>213</v>
      </c>
      <c r="H2230" t="s">
        <v>147</v>
      </c>
      <c r="AO2230" t="s">
        <v>147</v>
      </c>
      <c r="AQ2230" t="s">
        <v>145</v>
      </c>
      <c r="AT2230" t="s">
        <v>147</v>
      </c>
      <c r="AW2230" t="s">
        <v>147</v>
      </c>
      <c r="AX2230" t="s">
        <v>147</v>
      </c>
      <c r="AY2230" t="s">
        <v>145</v>
      </c>
      <c r="BB2230">
        <v>0</v>
      </c>
    </row>
    <row r="2231" spans="1:54" x14ac:dyDescent="0.25">
      <c r="A2231">
        <v>328888</v>
      </c>
      <c r="B2231" t="s">
        <v>213</v>
      </c>
      <c r="Y2231" t="s">
        <v>148</v>
      </c>
      <c r="AX2231" t="s">
        <v>148</v>
      </c>
      <c r="BB2231">
        <v>0</v>
      </c>
    </row>
    <row r="2232" spans="1:54" x14ac:dyDescent="0.25">
      <c r="A2232">
        <v>328890</v>
      </c>
      <c r="B2232" t="s">
        <v>213</v>
      </c>
      <c r="AW2232" t="s">
        <v>147</v>
      </c>
      <c r="AY2232" t="s">
        <v>147</v>
      </c>
      <c r="BB2232">
        <v>0</v>
      </c>
    </row>
    <row r="2233" spans="1:54" x14ac:dyDescent="0.25">
      <c r="A2233">
        <v>328907</v>
      </c>
      <c r="B2233" t="s">
        <v>213</v>
      </c>
      <c r="V2233" t="s">
        <v>148</v>
      </c>
      <c r="AG2233" t="s">
        <v>147</v>
      </c>
      <c r="AO2233" t="s">
        <v>147</v>
      </c>
      <c r="AW2233" t="s">
        <v>147</v>
      </c>
      <c r="AX2233" t="s">
        <v>147</v>
      </c>
      <c r="BB2233">
        <v>0</v>
      </c>
    </row>
    <row r="2234" spans="1:54" x14ac:dyDescent="0.25">
      <c r="A2234">
        <v>328924</v>
      </c>
      <c r="B2234" t="s">
        <v>213</v>
      </c>
      <c r="AW2234" t="s">
        <v>148</v>
      </c>
      <c r="BB2234">
        <v>0</v>
      </c>
    </row>
    <row r="2235" spans="1:54" x14ac:dyDescent="0.25">
      <c r="A2235">
        <v>328930</v>
      </c>
      <c r="B2235" t="s">
        <v>213</v>
      </c>
      <c r="AC2235" t="s">
        <v>148</v>
      </c>
      <c r="AJ2235" t="s">
        <v>148</v>
      </c>
      <c r="AO2235" t="s">
        <v>148</v>
      </c>
      <c r="AP2235" t="s">
        <v>148</v>
      </c>
      <c r="AQ2235" t="s">
        <v>148</v>
      </c>
      <c r="AT2235" t="s">
        <v>148</v>
      </c>
      <c r="AU2235" t="s">
        <v>148</v>
      </c>
      <c r="BB2235">
        <v>0</v>
      </c>
    </row>
    <row r="2236" spans="1:54" x14ac:dyDescent="0.25">
      <c r="A2236">
        <v>328937</v>
      </c>
      <c r="B2236" t="s">
        <v>213</v>
      </c>
      <c r="AG2236" t="s">
        <v>148</v>
      </c>
      <c r="AP2236" t="s">
        <v>148</v>
      </c>
      <c r="AQ2236" t="s">
        <v>148</v>
      </c>
      <c r="AU2236" t="s">
        <v>147</v>
      </c>
      <c r="AV2236" t="s">
        <v>147</v>
      </c>
      <c r="AW2236" t="s">
        <v>147</v>
      </c>
      <c r="AX2236" t="s">
        <v>147</v>
      </c>
      <c r="AY2236" t="s">
        <v>147</v>
      </c>
      <c r="BB2236">
        <v>0</v>
      </c>
    </row>
    <row r="2237" spans="1:54" x14ac:dyDescent="0.25">
      <c r="A2237">
        <v>328957</v>
      </c>
      <c r="B2237" t="s">
        <v>213</v>
      </c>
      <c r="AY2237" t="s">
        <v>148</v>
      </c>
      <c r="BB2237">
        <v>0</v>
      </c>
    </row>
    <row r="2238" spans="1:54" x14ac:dyDescent="0.25">
      <c r="A2238">
        <v>328969</v>
      </c>
      <c r="B2238" t="s">
        <v>213</v>
      </c>
      <c r="AG2238" t="s">
        <v>147</v>
      </c>
      <c r="AP2238" t="s">
        <v>148</v>
      </c>
      <c r="AQ2238" t="s">
        <v>147</v>
      </c>
      <c r="AR2238" t="s">
        <v>148</v>
      </c>
      <c r="BB2238">
        <v>0</v>
      </c>
    </row>
    <row r="2239" spans="1:54" x14ac:dyDescent="0.25">
      <c r="A2239">
        <v>329027</v>
      </c>
      <c r="B2239" t="s">
        <v>213</v>
      </c>
      <c r="AP2239" t="s">
        <v>148</v>
      </c>
      <c r="AV2239" t="s">
        <v>147</v>
      </c>
      <c r="AW2239" t="s">
        <v>147</v>
      </c>
      <c r="AY2239" t="s">
        <v>147</v>
      </c>
      <c r="BB2239">
        <v>0</v>
      </c>
    </row>
    <row r="2240" spans="1:54" x14ac:dyDescent="0.25">
      <c r="A2240">
        <v>329061</v>
      </c>
      <c r="B2240" t="s">
        <v>213</v>
      </c>
      <c r="AG2240" t="s">
        <v>148</v>
      </c>
      <c r="AQ2240" t="s">
        <v>145</v>
      </c>
      <c r="AU2240" t="s">
        <v>147</v>
      </c>
      <c r="AX2240" t="s">
        <v>147</v>
      </c>
      <c r="AY2240" t="s">
        <v>147</v>
      </c>
      <c r="BB2240">
        <v>0</v>
      </c>
    </row>
    <row r="2241" spans="1:54" x14ac:dyDescent="0.25">
      <c r="A2241">
        <v>329080</v>
      </c>
      <c r="B2241" t="s">
        <v>213</v>
      </c>
      <c r="AO2241" t="s">
        <v>148</v>
      </c>
      <c r="AT2241" t="s">
        <v>148</v>
      </c>
      <c r="BB2241">
        <v>0</v>
      </c>
    </row>
    <row r="2242" spans="1:54" x14ac:dyDescent="0.25">
      <c r="A2242">
        <v>329147</v>
      </c>
      <c r="B2242" t="s">
        <v>213</v>
      </c>
      <c r="AY2242" t="s">
        <v>148</v>
      </c>
      <c r="BB2242">
        <v>0</v>
      </c>
    </row>
    <row r="2243" spans="1:54" x14ac:dyDescent="0.25">
      <c r="A2243">
        <v>329159</v>
      </c>
      <c r="B2243" t="s">
        <v>213</v>
      </c>
      <c r="AP2243" t="s">
        <v>148</v>
      </c>
      <c r="AU2243" t="s">
        <v>147</v>
      </c>
      <c r="AW2243" t="s">
        <v>147</v>
      </c>
      <c r="AY2243" t="s">
        <v>147</v>
      </c>
      <c r="BB2243">
        <v>0</v>
      </c>
    </row>
    <row r="2244" spans="1:54" x14ac:dyDescent="0.25">
      <c r="A2244">
        <v>329163</v>
      </c>
      <c r="B2244" t="s">
        <v>213</v>
      </c>
      <c r="AM2244" t="s">
        <v>148</v>
      </c>
      <c r="AY2244" t="s">
        <v>148</v>
      </c>
      <c r="BB2244">
        <v>0</v>
      </c>
    </row>
    <row r="2245" spans="1:54" x14ac:dyDescent="0.25">
      <c r="A2245">
        <v>329175</v>
      </c>
      <c r="B2245" t="s">
        <v>213</v>
      </c>
      <c r="AP2245" t="s">
        <v>148</v>
      </c>
      <c r="BB2245">
        <v>0</v>
      </c>
    </row>
    <row r="2246" spans="1:54" x14ac:dyDescent="0.25">
      <c r="A2246">
        <v>329178</v>
      </c>
      <c r="B2246" t="s">
        <v>213</v>
      </c>
      <c r="AC2246" t="s">
        <v>148</v>
      </c>
      <c r="AM2246" t="s">
        <v>148</v>
      </c>
      <c r="AO2246" t="s">
        <v>148</v>
      </c>
      <c r="AP2246" t="s">
        <v>148</v>
      </c>
      <c r="AQ2246" t="s">
        <v>148</v>
      </c>
      <c r="AT2246" t="s">
        <v>148</v>
      </c>
      <c r="AW2246" t="s">
        <v>147</v>
      </c>
      <c r="AX2246" t="s">
        <v>147</v>
      </c>
      <c r="AY2246" t="s">
        <v>147</v>
      </c>
      <c r="BB2246">
        <v>0</v>
      </c>
    </row>
    <row r="2247" spans="1:54" x14ac:dyDescent="0.25">
      <c r="A2247">
        <v>329200</v>
      </c>
      <c r="B2247" t="s">
        <v>213</v>
      </c>
      <c r="AJ2247" t="s">
        <v>148</v>
      </c>
      <c r="AO2247" t="s">
        <v>148</v>
      </c>
      <c r="AP2247" t="s">
        <v>148</v>
      </c>
      <c r="AR2247" t="s">
        <v>148</v>
      </c>
      <c r="AS2247" t="s">
        <v>148</v>
      </c>
      <c r="AT2247" t="s">
        <v>148</v>
      </c>
      <c r="AU2247" t="s">
        <v>147</v>
      </c>
      <c r="AW2247" t="s">
        <v>147</v>
      </c>
      <c r="AX2247" t="s">
        <v>147</v>
      </c>
      <c r="AY2247" t="s">
        <v>147</v>
      </c>
      <c r="BB2247">
        <v>0</v>
      </c>
    </row>
    <row r="2248" spans="1:54" x14ac:dyDescent="0.25">
      <c r="A2248">
        <v>329255</v>
      </c>
      <c r="B2248" t="s">
        <v>213</v>
      </c>
      <c r="AP2248" t="s">
        <v>148</v>
      </c>
      <c r="BB2248">
        <v>0</v>
      </c>
    </row>
    <row r="2249" spans="1:54" x14ac:dyDescent="0.25">
      <c r="A2249">
        <v>329371</v>
      </c>
      <c r="B2249" t="s">
        <v>213</v>
      </c>
      <c r="AM2249" t="s">
        <v>147</v>
      </c>
      <c r="AT2249" t="s">
        <v>148</v>
      </c>
      <c r="AU2249" t="s">
        <v>145</v>
      </c>
      <c r="AV2249" t="s">
        <v>145</v>
      </c>
      <c r="AW2249" t="s">
        <v>148</v>
      </c>
      <c r="AY2249" t="s">
        <v>145</v>
      </c>
      <c r="BB2249">
        <v>0</v>
      </c>
    </row>
    <row r="2250" spans="1:54" x14ac:dyDescent="0.25">
      <c r="A2250">
        <v>329396</v>
      </c>
      <c r="B2250" t="s">
        <v>213</v>
      </c>
      <c r="AP2250" t="s">
        <v>145</v>
      </c>
      <c r="AQ2250" t="s">
        <v>148</v>
      </c>
      <c r="AT2250" t="s">
        <v>145</v>
      </c>
      <c r="AU2250" t="s">
        <v>145</v>
      </c>
      <c r="AX2250" t="s">
        <v>145</v>
      </c>
      <c r="BB2250">
        <v>0</v>
      </c>
    </row>
    <row r="2251" spans="1:54" x14ac:dyDescent="0.25">
      <c r="A2251">
        <v>329427</v>
      </c>
      <c r="B2251" t="s">
        <v>213</v>
      </c>
      <c r="AG2251" t="s">
        <v>148</v>
      </c>
      <c r="AP2251" t="s">
        <v>145</v>
      </c>
      <c r="AQ2251" t="s">
        <v>147</v>
      </c>
      <c r="AR2251" t="s">
        <v>147</v>
      </c>
      <c r="AU2251" t="s">
        <v>147</v>
      </c>
      <c r="AV2251" t="s">
        <v>145</v>
      </c>
      <c r="AX2251" t="s">
        <v>145</v>
      </c>
      <c r="BB2251">
        <v>0</v>
      </c>
    </row>
    <row r="2252" spans="1:54" x14ac:dyDescent="0.25">
      <c r="A2252">
        <v>329442</v>
      </c>
      <c r="B2252" t="s">
        <v>213</v>
      </c>
      <c r="AG2252" t="s">
        <v>148</v>
      </c>
      <c r="AX2252" t="s">
        <v>148</v>
      </c>
      <c r="BB2252">
        <v>0</v>
      </c>
    </row>
    <row r="2253" spans="1:54" x14ac:dyDescent="0.25">
      <c r="A2253">
        <v>329456</v>
      </c>
      <c r="B2253" t="s">
        <v>213</v>
      </c>
      <c r="I2253" t="s">
        <v>148</v>
      </c>
      <c r="AO2253" t="s">
        <v>148</v>
      </c>
      <c r="AP2253" t="s">
        <v>148</v>
      </c>
      <c r="AT2253" t="s">
        <v>148</v>
      </c>
      <c r="AU2253" t="s">
        <v>147</v>
      </c>
      <c r="AW2253" t="s">
        <v>147</v>
      </c>
      <c r="AX2253" t="s">
        <v>147</v>
      </c>
      <c r="BB2253">
        <v>0</v>
      </c>
    </row>
    <row r="2254" spans="1:54" x14ac:dyDescent="0.25">
      <c r="A2254">
        <v>329503</v>
      </c>
      <c r="B2254" t="s">
        <v>213</v>
      </c>
      <c r="AG2254" t="s">
        <v>148</v>
      </c>
      <c r="AJ2254" t="s">
        <v>148</v>
      </c>
      <c r="AQ2254" t="s">
        <v>148</v>
      </c>
      <c r="BB2254">
        <v>0</v>
      </c>
    </row>
    <row r="2255" spans="1:54" x14ac:dyDescent="0.25">
      <c r="A2255">
        <v>329547</v>
      </c>
      <c r="B2255" t="s">
        <v>213</v>
      </c>
      <c r="AY2255" t="s">
        <v>147</v>
      </c>
      <c r="BB2255">
        <v>0</v>
      </c>
    </row>
    <row r="2256" spans="1:54" x14ac:dyDescent="0.25">
      <c r="A2256">
        <v>329550</v>
      </c>
      <c r="B2256" t="s">
        <v>213</v>
      </c>
      <c r="AM2256" t="s">
        <v>148</v>
      </c>
      <c r="AP2256" t="s">
        <v>148</v>
      </c>
      <c r="BB2256">
        <v>0</v>
      </c>
    </row>
    <row r="2257" spans="1:54" x14ac:dyDescent="0.25">
      <c r="A2257">
        <v>329569</v>
      </c>
      <c r="B2257" t="s">
        <v>213</v>
      </c>
      <c r="H2257" t="s">
        <v>147</v>
      </c>
      <c r="Z2257" t="s">
        <v>148</v>
      </c>
      <c r="AC2257" t="s">
        <v>148</v>
      </c>
      <c r="AP2257" t="s">
        <v>147</v>
      </c>
      <c r="AQ2257" t="s">
        <v>148</v>
      </c>
      <c r="AU2257" t="s">
        <v>145</v>
      </c>
      <c r="AX2257" t="s">
        <v>145</v>
      </c>
      <c r="BB2257">
        <v>0</v>
      </c>
    </row>
    <row r="2258" spans="1:54" x14ac:dyDescent="0.25">
      <c r="A2258">
        <v>329611</v>
      </c>
      <c r="B2258" t="s">
        <v>213</v>
      </c>
      <c r="AF2258" t="s">
        <v>148</v>
      </c>
      <c r="AG2258" t="s">
        <v>147</v>
      </c>
      <c r="AL2258" t="s">
        <v>148</v>
      </c>
      <c r="AP2258" t="s">
        <v>147</v>
      </c>
      <c r="AQ2258" t="s">
        <v>145</v>
      </c>
      <c r="AW2258" t="s">
        <v>147</v>
      </c>
      <c r="AY2258" t="s">
        <v>147</v>
      </c>
      <c r="BB2258">
        <v>0</v>
      </c>
    </row>
    <row r="2259" spans="1:54" x14ac:dyDescent="0.25">
      <c r="A2259">
        <v>329627</v>
      </c>
      <c r="B2259" t="s">
        <v>213</v>
      </c>
      <c r="AY2259" t="s">
        <v>148</v>
      </c>
      <c r="BB2259">
        <v>0</v>
      </c>
    </row>
    <row r="2260" spans="1:54" x14ac:dyDescent="0.25">
      <c r="A2260">
        <v>329640</v>
      </c>
      <c r="B2260" t="s">
        <v>213</v>
      </c>
      <c r="AM2260" t="s">
        <v>148</v>
      </c>
      <c r="AP2260" t="s">
        <v>147</v>
      </c>
      <c r="AU2260" t="s">
        <v>145</v>
      </c>
      <c r="AW2260" t="s">
        <v>147</v>
      </c>
      <c r="AX2260" t="s">
        <v>145</v>
      </c>
      <c r="AY2260" t="s">
        <v>145</v>
      </c>
      <c r="BB2260">
        <v>0</v>
      </c>
    </row>
    <row r="2261" spans="1:54" x14ac:dyDescent="0.25">
      <c r="A2261">
        <v>329661</v>
      </c>
      <c r="B2261" t="s">
        <v>213</v>
      </c>
      <c r="AC2261" t="s">
        <v>148</v>
      </c>
      <c r="AO2261" t="s">
        <v>147</v>
      </c>
      <c r="AP2261" t="s">
        <v>148</v>
      </c>
      <c r="AR2261" t="s">
        <v>145</v>
      </c>
      <c r="AT2261" t="s">
        <v>147</v>
      </c>
      <c r="AU2261" t="s">
        <v>145</v>
      </c>
      <c r="AV2261" t="s">
        <v>145</v>
      </c>
      <c r="AW2261" t="s">
        <v>147</v>
      </c>
      <c r="BB2261">
        <v>0</v>
      </c>
    </row>
    <row r="2262" spans="1:54" x14ac:dyDescent="0.25">
      <c r="A2262">
        <v>329676</v>
      </c>
      <c r="B2262" t="s">
        <v>213</v>
      </c>
      <c r="AK2262" t="s">
        <v>148</v>
      </c>
      <c r="AM2262" t="s">
        <v>148</v>
      </c>
      <c r="AO2262" t="s">
        <v>148</v>
      </c>
      <c r="AP2262" t="s">
        <v>148</v>
      </c>
      <c r="AX2262" t="s">
        <v>147</v>
      </c>
      <c r="BB2262">
        <v>0</v>
      </c>
    </row>
    <row r="2263" spans="1:54" x14ac:dyDescent="0.25">
      <c r="A2263">
        <v>329732</v>
      </c>
      <c r="B2263" t="s">
        <v>213</v>
      </c>
      <c r="AC2263" t="s">
        <v>148</v>
      </c>
      <c r="AM2263" t="s">
        <v>148</v>
      </c>
      <c r="AO2263" t="s">
        <v>148</v>
      </c>
      <c r="AP2263" t="s">
        <v>148</v>
      </c>
      <c r="AQ2263" t="s">
        <v>148</v>
      </c>
      <c r="AT2263" t="s">
        <v>148</v>
      </c>
      <c r="AU2263" t="s">
        <v>148</v>
      </c>
      <c r="AV2263" t="s">
        <v>148</v>
      </c>
      <c r="AX2263" t="s">
        <v>148</v>
      </c>
      <c r="AY2263" t="s">
        <v>148</v>
      </c>
      <c r="BB2263">
        <v>0</v>
      </c>
    </row>
    <row r="2264" spans="1:54" x14ac:dyDescent="0.25">
      <c r="A2264">
        <v>329768</v>
      </c>
      <c r="B2264" t="s">
        <v>213</v>
      </c>
      <c r="AC2264" t="s">
        <v>147</v>
      </c>
      <c r="AO2264" t="s">
        <v>148</v>
      </c>
      <c r="AP2264" t="s">
        <v>148</v>
      </c>
      <c r="AQ2264" t="s">
        <v>148</v>
      </c>
      <c r="BB2264">
        <v>0</v>
      </c>
    </row>
    <row r="2265" spans="1:54" x14ac:dyDescent="0.25">
      <c r="A2265">
        <v>329785</v>
      </c>
      <c r="B2265" t="s">
        <v>213</v>
      </c>
      <c r="AO2265" t="s">
        <v>147</v>
      </c>
      <c r="AP2265" t="s">
        <v>147</v>
      </c>
      <c r="AQ2265" t="s">
        <v>148</v>
      </c>
      <c r="AR2265" t="s">
        <v>147</v>
      </c>
      <c r="AT2265" t="s">
        <v>148</v>
      </c>
      <c r="AU2265" t="s">
        <v>147</v>
      </c>
      <c r="AV2265" t="s">
        <v>145</v>
      </c>
      <c r="AX2265" t="s">
        <v>147</v>
      </c>
      <c r="AY2265" t="s">
        <v>147</v>
      </c>
      <c r="BB2265">
        <v>0</v>
      </c>
    </row>
    <row r="2266" spans="1:54" x14ac:dyDescent="0.25">
      <c r="A2266">
        <v>329797</v>
      </c>
      <c r="B2266" t="s">
        <v>213</v>
      </c>
      <c r="X2266" t="s">
        <v>148</v>
      </c>
      <c r="AP2266" t="s">
        <v>148</v>
      </c>
      <c r="AY2266" t="s">
        <v>148</v>
      </c>
      <c r="BB2266">
        <v>0</v>
      </c>
    </row>
    <row r="2267" spans="1:54" x14ac:dyDescent="0.25">
      <c r="A2267">
        <v>329893</v>
      </c>
      <c r="B2267" t="s">
        <v>213</v>
      </c>
      <c r="AG2267" t="s">
        <v>148</v>
      </c>
      <c r="AM2267" t="s">
        <v>148</v>
      </c>
      <c r="AU2267" t="s">
        <v>147</v>
      </c>
      <c r="AW2267" t="s">
        <v>147</v>
      </c>
      <c r="AX2267" t="s">
        <v>147</v>
      </c>
      <c r="AY2267" t="s">
        <v>147</v>
      </c>
      <c r="BB2267">
        <v>0</v>
      </c>
    </row>
    <row r="2268" spans="1:54" x14ac:dyDescent="0.25">
      <c r="A2268">
        <v>329896</v>
      </c>
      <c r="B2268" t="s">
        <v>213</v>
      </c>
      <c r="AM2268" t="s">
        <v>148</v>
      </c>
      <c r="AO2268" t="s">
        <v>148</v>
      </c>
      <c r="AW2268" t="s">
        <v>148</v>
      </c>
      <c r="BB2268">
        <v>0</v>
      </c>
    </row>
    <row r="2269" spans="1:54" x14ac:dyDescent="0.25">
      <c r="A2269">
        <v>329988</v>
      </c>
      <c r="B2269" t="s">
        <v>213</v>
      </c>
      <c r="W2269" t="s">
        <v>148</v>
      </c>
      <c r="AC2269" t="s">
        <v>148</v>
      </c>
      <c r="AG2269" t="s">
        <v>148</v>
      </c>
      <c r="AM2269" t="s">
        <v>148</v>
      </c>
      <c r="AO2269" t="s">
        <v>148</v>
      </c>
      <c r="AP2269" t="s">
        <v>145</v>
      </c>
      <c r="AQ2269" t="s">
        <v>145</v>
      </c>
      <c r="AT2269" t="s">
        <v>148</v>
      </c>
      <c r="AU2269" t="s">
        <v>147</v>
      </c>
      <c r="AW2269" t="s">
        <v>145</v>
      </c>
      <c r="AX2269" t="s">
        <v>145</v>
      </c>
      <c r="AY2269" t="s">
        <v>145</v>
      </c>
      <c r="BB2269">
        <v>0</v>
      </c>
    </row>
    <row r="2270" spans="1:54" x14ac:dyDescent="0.25">
      <c r="A2270">
        <v>330130</v>
      </c>
      <c r="B2270" t="s">
        <v>213</v>
      </c>
      <c r="AM2270" t="s">
        <v>148</v>
      </c>
      <c r="BB2270">
        <v>0</v>
      </c>
    </row>
    <row r="2271" spans="1:54" x14ac:dyDescent="0.25">
      <c r="A2271">
        <v>330150</v>
      </c>
      <c r="B2271" t="s">
        <v>213</v>
      </c>
      <c r="AC2271" t="s">
        <v>148</v>
      </c>
      <c r="AF2271" t="s">
        <v>148</v>
      </c>
      <c r="AG2271" t="s">
        <v>148</v>
      </c>
      <c r="AJ2271" t="s">
        <v>147</v>
      </c>
      <c r="AP2271" t="s">
        <v>145</v>
      </c>
      <c r="AQ2271" t="s">
        <v>145</v>
      </c>
      <c r="AS2271" t="s">
        <v>148</v>
      </c>
      <c r="AT2271" t="s">
        <v>148</v>
      </c>
      <c r="AU2271" t="s">
        <v>145</v>
      </c>
      <c r="AV2271" t="s">
        <v>145</v>
      </c>
      <c r="AW2271" t="s">
        <v>145</v>
      </c>
      <c r="AX2271" t="s">
        <v>145</v>
      </c>
      <c r="BB2271">
        <v>0</v>
      </c>
    </row>
    <row r="2272" spans="1:54" x14ac:dyDescent="0.25">
      <c r="A2272">
        <v>330157</v>
      </c>
      <c r="B2272" t="s">
        <v>213</v>
      </c>
      <c r="N2272" t="s">
        <v>148</v>
      </c>
      <c r="AA2272" t="s">
        <v>148</v>
      </c>
      <c r="AG2272" t="s">
        <v>148</v>
      </c>
      <c r="AP2272" t="s">
        <v>145</v>
      </c>
      <c r="AQ2272" t="s">
        <v>145</v>
      </c>
      <c r="AU2272" t="s">
        <v>147</v>
      </c>
      <c r="AV2272" t="s">
        <v>147</v>
      </c>
      <c r="AX2272" t="s">
        <v>147</v>
      </c>
      <c r="AY2272" t="s">
        <v>147</v>
      </c>
      <c r="BB2272">
        <v>0</v>
      </c>
    </row>
    <row r="2273" spans="1:54" x14ac:dyDescent="0.25">
      <c r="A2273">
        <v>330214</v>
      </c>
      <c r="B2273" t="s">
        <v>213</v>
      </c>
      <c r="AJ2273" t="s">
        <v>148</v>
      </c>
      <c r="AO2273" t="s">
        <v>147</v>
      </c>
      <c r="AP2273" t="s">
        <v>147</v>
      </c>
      <c r="AQ2273" t="s">
        <v>147</v>
      </c>
      <c r="AR2273" t="s">
        <v>147</v>
      </c>
      <c r="AT2273" t="s">
        <v>147</v>
      </c>
      <c r="AU2273" t="s">
        <v>147</v>
      </c>
      <c r="AV2273" t="s">
        <v>147</v>
      </c>
      <c r="AW2273" t="s">
        <v>147</v>
      </c>
      <c r="BB2273">
        <v>0</v>
      </c>
    </row>
    <row r="2274" spans="1:54" x14ac:dyDescent="0.25">
      <c r="A2274">
        <v>330219</v>
      </c>
      <c r="B2274" t="s">
        <v>213</v>
      </c>
      <c r="AP2274" t="s">
        <v>148</v>
      </c>
      <c r="BB2274">
        <v>0</v>
      </c>
    </row>
    <row r="2275" spans="1:54" x14ac:dyDescent="0.25">
      <c r="A2275">
        <v>330239</v>
      </c>
      <c r="B2275" t="s">
        <v>213</v>
      </c>
      <c r="AF2275" t="s">
        <v>148</v>
      </c>
      <c r="AI2275" t="s">
        <v>148</v>
      </c>
      <c r="AK2275" t="s">
        <v>148</v>
      </c>
      <c r="AP2275" t="s">
        <v>148</v>
      </c>
      <c r="AS2275" t="s">
        <v>148</v>
      </c>
      <c r="AU2275" t="s">
        <v>147</v>
      </c>
      <c r="AV2275" t="s">
        <v>147</v>
      </c>
      <c r="AX2275" t="s">
        <v>148</v>
      </c>
      <c r="AY2275" t="s">
        <v>147</v>
      </c>
      <c r="BB2275">
        <v>0</v>
      </c>
    </row>
    <row r="2276" spans="1:54" x14ac:dyDescent="0.25">
      <c r="A2276">
        <v>330326</v>
      </c>
      <c r="B2276" t="s">
        <v>213</v>
      </c>
      <c r="AK2276" t="s">
        <v>148</v>
      </c>
      <c r="AP2276" t="s">
        <v>148</v>
      </c>
      <c r="AQ2276" t="s">
        <v>147</v>
      </c>
      <c r="AU2276" t="s">
        <v>147</v>
      </c>
      <c r="AW2276" t="s">
        <v>147</v>
      </c>
      <c r="AY2276" t="s">
        <v>147</v>
      </c>
      <c r="BB2276">
        <v>0</v>
      </c>
    </row>
    <row r="2277" spans="1:54" x14ac:dyDescent="0.25">
      <c r="A2277">
        <v>330372</v>
      </c>
      <c r="B2277" t="s">
        <v>213</v>
      </c>
      <c r="AM2277" t="s">
        <v>148</v>
      </c>
      <c r="BB2277">
        <v>0</v>
      </c>
    </row>
    <row r="2278" spans="1:54" x14ac:dyDescent="0.25">
      <c r="A2278">
        <v>330415</v>
      </c>
      <c r="B2278" t="s">
        <v>213</v>
      </c>
      <c r="AC2278" t="s">
        <v>148</v>
      </c>
      <c r="AI2278" t="s">
        <v>148</v>
      </c>
      <c r="AK2278" t="s">
        <v>148</v>
      </c>
      <c r="AP2278" t="s">
        <v>148</v>
      </c>
      <c r="AS2278" t="s">
        <v>148</v>
      </c>
      <c r="AX2278" t="s">
        <v>148</v>
      </c>
      <c r="BB2278">
        <v>0</v>
      </c>
    </row>
    <row r="2279" spans="1:54" x14ac:dyDescent="0.25">
      <c r="A2279">
        <v>330426</v>
      </c>
      <c r="B2279" t="s">
        <v>213</v>
      </c>
      <c r="AC2279" t="s">
        <v>148</v>
      </c>
      <c r="AO2279" t="s">
        <v>148</v>
      </c>
      <c r="AT2279" t="s">
        <v>148</v>
      </c>
      <c r="BB2279">
        <v>0</v>
      </c>
    </row>
    <row r="2280" spans="1:54" x14ac:dyDescent="0.25">
      <c r="A2280">
        <v>330428</v>
      </c>
      <c r="B2280" t="s">
        <v>213</v>
      </c>
      <c r="Z2280" t="s">
        <v>148</v>
      </c>
      <c r="AP2280" t="s">
        <v>148</v>
      </c>
      <c r="AQ2280" t="s">
        <v>148</v>
      </c>
      <c r="AY2280" t="s">
        <v>147</v>
      </c>
      <c r="BB2280">
        <v>0</v>
      </c>
    </row>
    <row r="2281" spans="1:54" x14ac:dyDescent="0.25">
      <c r="A2281">
        <v>330431</v>
      </c>
      <c r="B2281" t="s">
        <v>213</v>
      </c>
      <c r="AI2281" t="s">
        <v>148</v>
      </c>
      <c r="AQ2281" t="s">
        <v>148</v>
      </c>
      <c r="BB2281">
        <v>0</v>
      </c>
    </row>
    <row r="2282" spans="1:54" x14ac:dyDescent="0.25">
      <c r="A2282">
        <v>330449</v>
      </c>
      <c r="B2282" t="s">
        <v>213</v>
      </c>
      <c r="AI2282" t="s">
        <v>148</v>
      </c>
      <c r="BB2282">
        <v>0</v>
      </c>
    </row>
    <row r="2283" spans="1:54" x14ac:dyDescent="0.25">
      <c r="A2283">
        <v>330473</v>
      </c>
      <c r="B2283" t="s">
        <v>213</v>
      </c>
      <c r="AU2283" t="s">
        <v>148</v>
      </c>
      <c r="AY2283" t="s">
        <v>148</v>
      </c>
      <c r="BB2283">
        <v>0</v>
      </c>
    </row>
    <row r="2284" spans="1:54" x14ac:dyDescent="0.25">
      <c r="A2284">
        <v>330492</v>
      </c>
      <c r="B2284" t="s">
        <v>213</v>
      </c>
      <c r="N2284" t="s">
        <v>148</v>
      </c>
      <c r="AM2284" t="s">
        <v>148</v>
      </c>
      <c r="AP2284" t="s">
        <v>147</v>
      </c>
      <c r="AW2284" t="s">
        <v>148</v>
      </c>
      <c r="AY2284" t="s">
        <v>148</v>
      </c>
      <c r="BB2284">
        <v>0</v>
      </c>
    </row>
    <row r="2285" spans="1:54" x14ac:dyDescent="0.25">
      <c r="A2285">
        <v>330500</v>
      </c>
      <c r="B2285" t="s">
        <v>213</v>
      </c>
      <c r="AG2285" t="s">
        <v>148</v>
      </c>
      <c r="AJ2285" t="s">
        <v>148</v>
      </c>
      <c r="BB2285">
        <v>0</v>
      </c>
    </row>
    <row r="2286" spans="1:54" x14ac:dyDescent="0.25">
      <c r="A2286">
        <v>330537</v>
      </c>
      <c r="B2286" t="s">
        <v>213</v>
      </c>
      <c r="AC2286" t="s">
        <v>148</v>
      </c>
      <c r="AG2286" t="s">
        <v>148</v>
      </c>
      <c r="AQ2286" t="s">
        <v>147</v>
      </c>
      <c r="AT2286" t="s">
        <v>147</v>
      </c>
      <c r="AU2286" t="s">
        <v>147</v>
      </c>
      <c r="AV2286" t="s">
        <v>147</v>
      </c>
      <c r="AW2286" t="s">
        <v>145</v>
      </c>
      <c r="AX2286" t="s">
        <v>147</v>
      </c>
      <c r="AY2286" t="s">
        <v>147</v>
      </c>
      <c r="BB2286">
        <v>0</v>
      </c>
    </row>
    <row r="2287" spans="1:54" x14ac:dyDescent="0.25">
      <c r="A2287">
        <v>330555</v>
      </c>
      <c r="B2287" t="s">
        <v>213</v>
      </c>
      <c r="AG2287" t="s">
        <v>148</v>
      </c>
      <c r="AP2287" t="s">
        <v>145</v>
      </c>
      <c r="AQ2287" t="s">
        <v>145</v>
      </c>
      <c r="AS2287" t="s">
        <v>147</v>
      </c>
      <c r="AT2287" t="s">
        <v>148</v>
      </c>
      <c r="AU2287" t="s">
        <v>147</v>
      </c>
      <c r="AV2287" t="s">
        <v>145</v>
      </c>
      <c r="AW2287" t="s">
        <v>145</v>
      </c>
      <c r="AX2287" t="s">
        <v>147</v>
      </c>
      <c r="AY2287" t="s">
        <v>147</v>
      </c>
      <c r="BB2287">
        <v>0</v>
      </c>
    </row>
    <row r="2288" spans="1:54" x14ac:dyDescent="0.25">
      <c r="A2288">
        <v>330586</v>
      </c>
      <c r="B2288" t="s">
        <v>213</v>
      </c>
      <c r="Z2288" t="s">
        <v>148</v>
      </c>
      <c r="AE2288" t="s">
        <v>148</v>
      </c>
      <c r="AI2288" t="s">
        <v>148</v>
      </c>
      <c r="AK2288" t="s">
        <v>148</v>
      </c>
      <c r="AO2288" t="s">
        <v>148</v>
      </c>
      <c r="AQ2288" t="s">
        <v>147</v>
      </c>
      <c r="AS2288" t="s">
        <v>147</v>
      </c>
      <c r="AT2288" t="s">
        <v>147</v>
      </c>
      <c r="AU2288" t="s">
        <v>145</v>
      </c>
      <c r="AW2288" t="s">
        <v>145</v>
      </c>
      <c r="AX2288" t="s">
        <v>145</v>
      </c>
      <c r="BB2288">
        <v>0</v>
      </c>
    </row>
    <row r="2289" spans="1:54" x14ac:dyDescent="0.25">
      <c r="A2289">
        <v>330616</v>
      </c>
      <c r="B2289" t="s">
        <v>213</v>
      </c>
      <c r="AE2289" t="s">
        <v>148</v>
      </c>
      <c r="AG2289" t="s">
        <v>145</v>
      </c>
      <c r="AQ2289" t="s">
        <v>147</v>
      </c>
      <c r="AW2289" t="s">
        <v>147</v>
      </c>
      <c r="BB2289">
        <v>0</v>
      </c>
    </row>
    <row r="2290" spans="1:54" x14ac:dyDescent="0.25">
      <c r="A2290">
        <v>330617</v>
      </c>
      <c r="B2290" t="s">
        <v>213</v>
      </c>
      <c r="AC2290" t="s">
        <v>148</v>
      </c>
      <c r="BB2290">
        <v>0</v>
      </c>
    </row>
    <row r="2291" spans="1:54" x14ac:dyDescent="0.25">
      <c r="A2291">
        <v>330665</v>
      </c>
      <c r="B2291" t="s">
        <v>213</v>
      </c>
      <c r="AQ2291" t="s">
        <v>148</v>
      </c>
      <c r="BB2291">
        <v>0</v>
      </c>
    </row>
    <row r="2292" spans="1:54" x14ac:dyDescent="0.25">
      <c r="A2292">
        <v>330681</v>
      </c>
      <c r="B2292" t="s">
        <v>213</v>
      </c>
      <c r="W2292" t="s">
        <v>148</v>
      </c>
      <c r="AJ2292" t="s">
        <v>148</v>
      </c>
      <c r="AK2292" t="s">
        <v>148</v>
      </c>
      <c r="AP2292" t="s">
        <v>147</v>
      </c>
      <c r="AU2292" t="s">
        <v>147</v>
      </c>
      <c r="AV2292" t="s">
        <v>147</v>
      </c>
      <c r="AY2292" t="s">
        <v>147</v>
      </c>
      <c r="BB2292">
        <v>0</v>
      </c>
    </row>
    <row r="2293" spans="1:54" x14ac:dyDescent="0.25">
      <c r="A2293">
        <v>330716</v>
      </c>
      <c r="B2293" t="s">
        <v>213</v>
      </c>
      <c r="I2293" t="s">
        <v>148</v>
      </c>
      <c r="AK2293" t="s">
        <v>148</v>
      </c>
      <c r="AP2293" t="s">
        <v>148</v>
      </c>
      <c r="AQ2293" t="s">
        <v>148</v>
      </c>
      <c r="BB2293">
        <v>0</v>
      </c>
    </row>
    <row r="2294" spans="1:54" x14ac:dyDescent="0.25">
      <c r="A2294">
        <v>330725</v>
      </c>
      <c r="B2294" t="s">
        <v>213</v>
      </c>
      <c r="AQ2294" t="s">
        <v>148</v>
      </c>
      <c r="AW2294" t="s">
        <v>148</v>
      </c>
      <c r="BB2294">
        <v>0</v>
      </c>
    </row>
    <row r="2295" spans="1:54" x14ac:dyDescent="0.25">
      <c r="A2295">
        <v>330733</v>
      </c>
      <c r="B2295" t="s">
        <v>213</v>
      </c>
      <c r="AC2295" t="s">
        <v>148</v>
      </c>
      <c r="BB2295">
        <v>0</v>
      </c>
    </row>
    <row r="2296" spans="1:54" x14ac:dyDescent="0.25">
      <c r="A2296">
        <v>330752</v>
      </c>
      <c r="B2296" t="s">
        <v>213</v>
      </c>
      <c r="AS2296" t="s">
        <v>148</v>
      </c>
      <c r="AY2296" t="s">
        <v>148</v>
      </c>
      <c r="BB2296">
        <v>0</v>
      </c>
    </row>
    <row r="2297" spans="1:54" x14ac:dyDescent="0.25">
      <c r="A2297">
        <v>330757</v>
      </c>
      <c r="B2297" t="s">
        <v>213</v>
      </c>
      <c r="AR2297" t="s">
        <v>148</v>
      </c>
      <c r="AV2297" t="s">
        <v>147</v>
      </c>
      <c r="AW2297" t="s">
        <v>147</v>
      </c>
      <c r="BB2297">
        <v>0</v>
      </c>
    </row>
    <row r="2298" spans="1:54" x14ac:dyDescent="0.25">
      <c r="A2298">
        <v>330763</v>
      </c>
      <c r="B2298" t="s">
        <v>213</v>
      </c>
      <c r="AY2298" t="s">
        <v>148</v>
      </c>
      <c r="BB2298">
        <v>0</v>
      </c>
    </row>
    <row r="2299" spans="1:54" x14ac:dyDescent="0.25">
      <c r="A2299">
        <v>330777</v>
      </c>
      <c r="B2299" t="s">
        <v>213</v>
      </c>
      <c r="AG2299" t="s">
        <v>145</v>
      </c>
      <c r="AP2299" t="s">
        <v>147</v>
      </c>
      <c r="AQ2299" t="s">
        <v>145</v>
      </c>
      <c r="AR2299" t="s">
        <v>145</v>
      </c>
      <c r="AW2299" t="s">
        <v>145</v>
      </c>
      <c r="AX2299" t="s">
        <v>147</v>
      </c>
      <c r="AY2299" t="s">
        <v>148</v>
      </c>
      <c r="BB2299">
        <v>0</v>
      </c>
    </row>
    <row r="2300" spans="1:54" x14ac:dyDescent="0.25">
      <c r="A2300">
        <v>330800</v>
      </c>
      <c r="B2300" t="s">
        <v>213</v>
      </c>
      <c r="AU2300" t="s">
        <v>148</v>
      </c>
      <c r="AW2300" t="s">
        <v>148</v>
      </c>
      <c r="BB2300">
        <v>0</v>
      </c>
    </row>
    <row r="2301" spans="1:54" x14ac:dyDescent="0.25">
      <c r="A2301">
        <v>330819</v>
      </c>
      <c r="B2301" t="s">
        <v>213</v>
      </c>
      <c r="AY2301" t="s">
        <v>148</v>
      </c>
      <c r="BB2301">
        <v>0</v>
      </c>
    </row>
    <row r="2302" spans="1:54" x14ac:dyDescent="0.25">
      <c r="A2302">
        <v>330859</v>
      </c>
      <c r="B2302" t="s">
        <v>213</v>
      </c>
      <c r="AW2302" t="s">
        <v>147</v>
      </c>
      <c r="AX2302" t="s">
        <v>147</v>
      </c>
      <c r="AY2302" t="s">
        <v>147</v>
      </c>
      <c r="BB2302">
        <v>0</v>
      </c>
    </row>
    <row r="2303" spans="1:54" x14ac:dyDescent="0.25">
      <c r="A2303">
        <v>330876</v>
      </c>
      <c r="B2303" t="s">
        <v>213</v>
      </c>
      <c r="AC2303" t="s">
        <v>148</v>
      </c>
      <c r="AO2303" t="s">
        <v>148</v>
      </c>
      <c r="AP2303" t="s">
        <v>148</v>
      </c>
      <c r="AQ2303" t="s">
        <v>148</v>
      </c>
      <c r="AV2303" t="s">
        <v>148</v>
      </c>
      <c r="AW2303" t="s">
        <v>148</v>
      </c>
      <c r="AY2303" t="s">
        <v>148</v>
      </c>
      <c r="BB2303">
        <v>0</v>
      </c>
    </row>
    <row r="2304" spans="1:54" x14ac:dyDescent="0.25">
      <c r="A2304">
        <v>330884</v>
      </c>
      <c r="B2304" t="s">
        <v>213</v>
      </c>
      <c r="AQ2304" t="s">
        <v>148</v>
      </c>
      <c r="BB2304">
        <v>0</v>
      </c>
    </row>
    <row r="2305" spans="1:54" x14ac:dyDescent="0.25">
      <c r="A2305">
        <v>330903</v>
      </c>
      <c r="B2305" t="s">
        <v>213</v>
      </c>
      <c r="W2305" t="s">
        <v>148</v>
      </c>
      <c r="AC2305" t="s">
        <v>148</v>
      </c>
      <c r="AE2305" t="s">
        <v>148</v>
      </c>
      <c r="AO2305" t="s">
        <v>148</v>
      </c>
      <c r="AP2305" t="s">
        <v>148</v>
      </c>
      <c r="AS2305" t="s">
        <v>148</v>
      </c>
      <c r="AT2305" t="s">
        <v>148</v>
      </c>
      <c r="AU2305" t="s">
        <v>148</v>
      </c>
      <c r="AW2305" t="s">
        <v>148</v>
      </c>
      <c r="BB2305">
        <v>0</v>
      </c>
    </row>
    <row r="2306" spans="1:54" x14ac:dyDescent="0.25">
      <c r="A2306">
        <v>330923</v>
      </c>
      <c r="B2306" t="s">
        <v>213</v>
      </c>
      <c r="AP2306" t="s">
        <v>148</v>
      </c>
      <c r="BB2306">
        <v>0</v>
      </c>
    </row>
    <row r="2307" spans="1:54" x14ac:dyDescent="0.25">
      <c r="A2307">
        <v>330925</v>
      </c>
      <c r="B2307" t="s">
        <v>213</v>
      </c>
      <c r="AP2307" t="s">
        <v>148</v>
      </c>
      <c r="AQ2307" t="s">
        <v>148</v>
      </c>
      <c r="BB2307">
        <v>0</v>
      </c>
    </row>
    <row r="2308" spans="1:54" x14ac:dyDescent="0.25">
      <c r="A2308">
        <v>330974</v>
      </c>
      <c r="B2308" t="s">
        <v>213</v>
      </c>
      <c r="AG2308" t="s">
        <v>148</v>
      </c>
      <c r="BB2308">
        <v>0</v>
      </c>
    </row>
    <row r="2309" spans="1:54" x14ac:dyDescent="0.25">
      <c r="A2309">
        <v>330995</v>
      </c>
      <c r="B2309" t="s">
        <v>213</v>
      </c>
      <c r="AM2309" t="s">
        <v>148</v>
      </c>
      <c r="AP2309" t="s">
        <v>145</v>
      </c>
      <c r="AQ2309" t="s">
        <v>148</v>
      </c>
      <c r="AV2309" t="s">
        <v>145</v>
      </c>
      <c r="AW2309" t="s">
        <v>147</v>
      </c>
      <c r="AY2309" t="s">
        <v>148</v>
      </c>
      <c r="BB2309">
        <v>0</v>
      </c>
    </row>
    <row r="2310" spans="1:54" x14ac:dyDescent="0.25">
      <c r="A2310">
        <v>330997</v>
      </c>
      <c r="B2310" t="s">
        <v>213</v>
      </c>
      <c r="AQ2310" t="s">
        <v>148</v>
      </c>
      <c r="AX2310" t="s">
        <v>148</v>
      </c>
      <c r="AY2310" t="s">
        <v>148</v>
      </c>
      <c r="BB2310">
        <v>0</v>
      </c>
    </row>
    <row r="2311" spans="1:54" x14ac:dyDescent="0.25">
      <c r="A2311">
        <v>331002</v>
      </c>
      <c r="B2311" t="s">
        <v>213</v>
      </c>
      <c r="W2311" t="s">
        <v>148</v>
      </c>
      <c r="AP2311" t="s">
        <v>148</v>
      </c>
      <c r="AQ2311" t="s">
        <v>148</v>
      </c>
      <c r="AW2311" t="s">
        <v>148</v>
      </c>
      <c r="AX2311" t="s">
        <v>148</v>
      </c>
      <c r="AY2311" t="s">
        <v>148</v>
      </c>
      <c r="BB2311">
        <v>0</v>
      </c>
    </row>
    <row r="2312" spans="1:54" x14ac:dyDescent="0.25">
      <c r="A2312">
        <v>331032</v>
      </c>
      <c r="B2312" t="s">
        <v>213</v>
      </c>
      <c r="AM2312" t="s">
        <v>147</v>
      </c>
      <c r="AQ2312" t="s">
        <v>147</v>
      </c>
      <c r="AU2312" t="s">
        <v>145</v>
      </c>
      <c r="AX2312" t="s">
        <v>145</v>
      </c>
      <c r="AY2312" t="s">
        <v>148</v>
      </c>
      <c r="BB2312">
        <v>0</v>
      </c>
    </row>
    <row r="2313" spans="1:54" x14ac:dyDescent="0.25">
      <c r="A2313">
        <v>331044</v>
      </c>
      <c r="B2313" t="s">
        <v>213</v>
      </c>
      <c r="Z2313" t="s">
        <v>147</v>
      </c>
      <c r="AG2313" t="s">
        <v>147</v>
      </c>
      <c r="AM2313" t="s">
        <v>148</v>
      </c>
      <c r="AO2313" t="s">
        <v>148</v>
      </c>
      <c r="AP2313" t="s">
        <v>147</v>
      </c>
      <c r="AQ2313" t="s">
        <v>147</v>
      </c>
      <c r="AR2313" t="s">
        <v>145</v>
      </c>
      <c r="AT2313" t="s">
        <v>148</v>
      </c>
      <c r="AV2313" t="s">
        <v>145</v>
      </c>
      <c r="AW2313" t="s">
        <v>145</v>
      </c>
      <c r="AX2313" t="s">
        <v>145</v>
      </c>
      <c r="AY2313" t="s">
        <v>147</v>
      </c>
      <c r="BB2313">
        <v>0</v>
      </c>
    </row>
    <row r="2314" spans="1:54" x14ac:dyDescent="0.25">
      <c r="A2314">
        <v>331073</v>
      </c>
      <c r="B2314" t="s">
        <v>213</v>
      </c>
      <c r="AA2314" t="s">
        <v>148</v>
      </c>
      <c r="AH2314" t="s">
        <v>147</v>
      </c>
      <c r="AM2314" t="s">
        <v>145</v>
      </c>
      <c r="AU2314" t="s">
        <v>145</v>
      </c>
      <c r="AV2314" t="s">
        <v>145</v>
      </c>
      <c r="AW2314" t="s">
        <v>145</v>
      </c>
      <c r="AX2314" t="s">
        <v>145</v>
      </c>
      <c r="AY2314" t="s">
        <v>145</v>
      </c>
      <c r="BB2314">
        <v>0</v>
      </c>
    </row>
    <row r="2315" spans="1:54" x14ac:dyDescent="0.25">
      <c r="A2315">
        <v>331086</v>
      </c>
      <c r="B2315" t="s">
        <v>213</v>
      </c>
      <c r="AC2315" t="s">
        <v>148</v>
      </c>
      <c r="AO2315" t="s">
        <v>148</v>
      </c>
      <c r="AP2315" t="s">
        <v>148</v>
      </c>
      <c r="AS2315" t="s">
        <v>148</v>
      </c>
      <c r="AU2315" t="s">
        <v>148</v>
      </c>
      <c r="AX2315" t="s">
        <v>148</v>
      </c>
      <c r="AY2315" t="s">
        <v>148</v>
      </c>
      <c r="BB2315">
        <v>0</v>
      </c>
    </row>
    <row r="2316" spans="1:54" x14ac:dyDescent="0.25">
      <c r="A2316">
        <v>331087</v>
      </c>
      <c r="B2316" t="s">
        <v>213</v>
      </c>
      <c r="AC2316" t="s">
        <v>148</v>
      </c>
      <c r="AI2316" t="s">
        <v>148</v>
      </c>
      <c r="AK2316" t="s">
        <v>148</v>
      </c>
      <c r="AO2316" t="s">
        <v>148</v>
      </c>
      <c r="AR2316" t="s">
        <v>148</v>
      </c>
      <c r="BB2316">
        <v>0</v>
      </c>
    </row>
    <row r="2317" spans="1:54" x14ac:dyDescent="0.25">
      <c r="A2317">
        <v>331094</v>
      </c>
      <c r="B2317" t="s">
        <v>213</v>
      </c>
      <c r="W2317" t="s">
        <v>148</v>
      </c>
      <c r="AG2317" t="s">
        <v>148</v>
      </c>
      <c r="AQ2317" t="s">
        <v>148</v>
      </c>
      <c r="AU2317" t="s">
        <v>147</v>
      </c>
      <c r="AW2317" t="s">
        <v>147</v>
      </c>
      <c r="AY2317" t="s">
        <v>147</v>
      </c>
      <c r="BB2317">
        <v>0</v>
      </c>
    </row>
    <row r="2318" spans="1:54" x14ac:dyDescent="0.25">
      <c r="A2318">
        <v>331107</v>
      </c>
      <c r="B2318" t="s">
        <v>213</v>
      </c>
      <c r="AK2318" t="s">
        <v>148</v>
      </c>
      <c r="AP2318" t="s">
        <v>148</v>
      </c>
      <c r="BB2318">
        <v>0</v>
      </c>
    </row>
    <row r="2319" spans="1:54" x14ac:dyDescent="0.25">
      <c r="A2319">
        <v>331118</v>
      </c>
      <c r="B2319" t="s">
        <v>213</v>
      </c>
      <c r="AG2319" t="s">
        <v>148</v>
      </c>
      <c r="AP2319" t="s">
        <v>147</v>
      </c>
      <c r="AQ2319" t="s">
        <v>147</v>
      </c>
      <c r="AR2319" t="s">
        <v>148</v>
      </c>
      <c r="AT2319" t="s">
        <v>148</v>
      </c>
      <c r="AU2319" t="s">
        <v>147</v>
      </c>
      <c r="AV2319" t="s">
        <v>145</v>
      </c>
      <c r="AX2319" t="s">
        <v>147</v>
      </c>
      <c r="AY2319" t="s">
        <v>147</v>
      </c>
      <c r="BB2319">
        <v>0</v>
      </c>
    </row>
    <row r="2320" spans="1:54" x14ac:dyDescent="0.25">
      <c r="A2320">
        <v>331194</v>
      </c>
      <c r="B2320" t="s">
        <v>213</v>
      </c>
      <c r="AY2320" t="s">
        <v>148</v>
      </c>
      <c r="BB2320">
        <v>0</v>
      </c>
    </row>
    <row r="2321" spans="1:54" x14ac:dyDescent="0.25">
      <c r="A2321">
        <v>331238</v>
      </c>
      <c r="B2321" t="s">
        <v>213</v>
      </c>
      <c r="AM2321" t="s">
        <v>148</v>
      </c>
      <c r="BB2321">
        <v>0</v>
      </c>
    </row>
    <row r="2322" spans="1:54" x14ac:dyDescent="0.25">
      <c r="A2322">
        <v>331299</v>
      </c>
      <c r="B2322" t="s">
        <v>213</v>
      </c>
      <c r="AG2322" t="s">
        <v>148</v>
      </c>
      <c r="BB2322">
        <v>0</v>
      </c>
    </row>
    <row r="2323" spans="1:54" x14ac:dyDescent="0.25">
      <c r="A2323">
        <v>331358</v>
      </c>
      <c r="B2323" t="s">
        <v>213</v>
      </c>
      <c r="AV2323" t="s">
        <v>148</v>
      </c>
      <c r="AW2323" t="s">
        <v>148</v>
      </c>
      <c r="BB2323">
        <v>0</v>
      </c>
    </row>
    <row r="2324" spans="1:54" x14ac:dyDescent="0.25">
      <c r="A2324">
        <v>331401</v>
      </c>
      <c r="B2324" t="s">
        <v>213</v>
      </c>
      <c r="AP2324" t="s">
        <v>148</v>
      </c>
      <c r="AQ2324" t="s">
        <v>145</v>
      </c>
      <c r="AT2324" t="s">
        <v>148</v>
      </c>
      <c r="AU2324" t="s">
        <v>145</v>
      </c>
      <c r="AV2324" t="s">
        <v>145</v>
      </c>
      <c r="AW2324" t="s">
        <v>145</v>
      </c>
      <c r="AX2324" t="s">
        <v>145</v>
      </c>
      <c r="AY2324" t="s">
        <v>147</v>
      </c>
      <c r="BB2324">
        <v>0</v>
      </c>
    </row>
    <row r="2325" spans="1:54" x14ac:dyDescent="0.25">
      <c r="A2325">
        <v>331416</v>
      </c>
      <c r="B2325" t="s">
        <v>213</v>
      </c>
      <c r="AM2325" t="s">
        <v>148</v>
      </c>
      <c r="BB2325">
        <v>0</v>
      </c>
    </row>
    <row r="2326" spans="1:54" x14ac:dyDescent="0.25">
      <c r="A2326">
        <v>331418</v>
      </c>
      <c r="B2326" t="s">
        <v>213</v>
      </c>
      <c r="AC2326" t="s">
        <v>148</v>
      </c>
      <c r="AE2326" t="s">
        <v>148</v>
      </c>
      <c r="AQ2326" t="s">
        <v>147</v>
      </c>
      <c r="AR2326" t="s">
        <v>147</v>
      </c>
      <c r="AV2326" t="s">
        <v>147</v>
      </c>
      <c r="AW2326" t="s">
        <v>147</v>
      </c>
      <c r="AX2326" t="s">
        <v>148</v>
      </c>
      <c r="BB2326">
        <v>0</v>
      </c>
    </row>
    <row r="2327" spans="1:54" x14ac:dyDescent="0.25">
      <c r="A2327">
        <v>331464</v>
      </c>
      <c r="B2327" t="s">
        <v>213</v>
      </c>
      <c r="AY2327" t="s">
        <v>147</v>
      </c>
      <c r="BB2327">
        <v>0</v>
      </c>
    </row>
    <row r="2328" spans="1:54" x14ac:dyDescent="0.25">
      <c r="A2328">
        <v>331465</v>
      </c>
      <c r="B2328" t="s">
        <v>213</v>
      </c>
      <c r="AJ2328" t="s">
        <v>148</v>
      </c>
      <c r="AK2328" t="s">
        <v>148</v>
      </c>
      <c r="AX2328" t="s">
        <v>148</v>
      </c>
      <c r="AY2328" t="s">
        <v>148</v>
      </c>
      <c r="BB2328">
        <v>0</v>
      </c>
    </row>
    <row r="2329" spans="1:54" x14ac:dyDescent="0.25">
      <c r="A2329">
        <v>331481</v>
      </c>
      <c r="B2329" t="s">
        <v>213</v>
      </c>
      <c r="AI2329" t="s">
        <v>148</v>
      </c>
      <c r="AL2329" t="s">
        <v>148</v>
      </c>
      <c r="AP2329" t="s">
        <v>148</v>
      </c>
      <c r="AQ2329" t="s">
        <v>148</v>
      </c>
      <c r="AS2329" t="s">
        <v>148</v>
      </c>
      <c r="AT2329" t="s">
        <v>147</v>
      </c>
      <c r="AY2329" t="s">
        <v>147</v>
      </c>
      <c r="BB2329">
        <v>0</v>
      </c>
    </row>
    <row r="2330" spans="1:54" x14ac:dyDescent="0.25">
      <c r="A2330">
        <v>331490</v>
      </c>
      <c r="B2330" t="s">
        <v>213</v>
      </c>
      <c r="M2330" t="s">
        <v>148</v>
      </c>
      <c r="AY2330" t="s">
        <v>147</v>
      </c>
      <c r="BB2330">
        <v>0</v>
      </c>
    </row>
    <row r="2331" spans="1:54" x14ac:dyDescent="0.25">
      <c r="A2331">
        <v>331501</v>
      </c>
      <c r="B2331" t="s">
        <v>213</v>
      </c>
      <c r="AY2331" t="s">
        <v>148</v>
      </c>
      <c r="BB2331">
        <v>0</v>
      </c>
    </row>
    <row r="2332" spans="1:54" x14ac:dyDescent="0.25">
      <c r="A2332">
        <v>331506</v>
      </c>
      <c r="B2332" t="s">
        <v>213</v>
      </c>
      <c r="AQ2332" t="s">
        <v>148</v>
      </c>
      <c r="BB2332">
        <v>0</v>
      </c>
    </row>
    <row r="2333" spans="1:54" x14ac:dyDescent="0.25">
      <c r="A2333">
        <v>331508</v>
      </c>
      <c r="B2333" t="s">
        <v>213</v>
      </c>
      <c r="AU2333" t="s">
        <v>147</v>
      </c>
      <c r="AY2333" t="s">
        <v>147</v>
      </c>
      <c r="BB2333">
        <v>0</v>
      </c>
    </row>
    <row r="2334" spans="1:54" x14ac:dyDescent="0.25">
      <c r="A2334">
        <v>331517</v>
      </c>
      <c r="B2334" t="s">
        <v>213</v>
      </c>
      <c r="AG2334" t="s">
        <v>148</v>
      </c>
      <c r="AP2334" t="s">
        <v>148</v>
      </c>
      <c r="AQ2334" t="s">
        <v>147</v>
      </c>
      <c r="AR2334" t="s">
        <v>147</v>
      </c>
      <c r="AT2334" t="s">
        <v>148</v>
      </c>
      <c r="AW2334" t="s">
        <v>145</v>
      </c>
      <c r="AY2334" t="s">
        <v>148</v>
      </c>
      <c r="BB2334">
        <v>0</v>
      </c>
    </row>
    <row r="2335" spans="1:54" x14ac:dyDescent="0.25">
      <c r="A2335">
        <v>331547</v>
      </c>
      <c r="B2335" t="s">
        <v>213</v>
      </c>
      <c r="AG2335" t="s">
        <v>145</v>
      </c>
      <c r="AH2335" t="s">
        <v>148</v>
      </c>
      <c r="AI2335" t="s">
        <v>148</v>
      </c>
      <c r="AO2335" t="s">
        <v>148</v>
      </c>
      <c r="AP2335" t="s">
        <v>145</v>
      </c>
      <c r="AQ2335" t="s">
        <v>145</v>
      </c>
      <c r="AR2335" t="s">
        <v>147</v>
      </c>
      <c r="AT2335" t="s">
        <v>148</v>
      </c>
      <c r="AV2335" t="s">
        <v>145</v>
      </c>
      <c r="AW2335" t="s">
        <v>145</v>
      </c>
      <c r="AX2335" t="s">
        <v>147</v>
      </c>
      <c r="AY2335" t="s">
        <v>148</v>
      </c>
      <c r="BB2335">
        <v>0</v>
      </c>
    </row>
    <row r="2336" spans="1:54" x14ac:dyDescent="0.25">
      <c r="A2336">
        <v>331551</v>
      </c>
      <c r="B2336" t="s">
        <v>213</v>
      </c>
      <c r="AP2336" t="s">
        <v>148</v>
      </c>
      <c r="BB2336">
        <v>0</v>
      </c>
    </row>
    <row r="2337" spans="1:54" x14ac:dyDescent="0.25">
      <c r="A2337">
        <v>331578</v>
      </c>
      <c r="B2337" t="s">
        <v>213</v>
      </c>
      <c r="AP2337" t="s">
        <v>148</v>
      </c>
      <c r="BB2337">
        <v>0</v>
      </c>
    </row>
    <row r="2338" spans="1:54" x14ac:dyDescent="0.25">
      <c r="A2338">
        <v>331581</v>
      </c>
      <c r="B2338" t="s">
        <v>213</v>
      </c>
      <c r="AI2338" t="s">
        <v>148</v>
      </c>
      <c r="AX2338" t="s">
        <v>147</v>
      </c>
      <c r="AY2338" t="s">
        <v>147</v>
      </c>
      <c r="BB2338">
        <v>0</v>
      </c>
    </row>
    <row r="2339" spans="1:54" x14ac:dyDescent="0.25">
      <c r="A2339">
        <v>331613</v>
      </c>
      <c r="B2339" t="s">
        <v>213</v>
      </c>
      <c r="AC2339" t="s">
        <v>148</v>
      </c>
      <c r="AP2339" t="s">
        <v>147</v>
      </c>
      <c r="AT2339" t="s">
        <v>148</v>
      </c>
      <c r="AY2339" t="s">
        <v>148</v>
      </c>
      <c r="BB2339">
        <v>0</v>
      </c>
    </row>
    <row r="2340" spans="1:54" x14ac:dyDescent="0.25">
      <c r="A2340">
        <v>331642</v>
      </c>
      <c r="B2340" t="s">
        <v>213</v>
      </c>
      <c r="AM2340" t="s">
        <v>148</v>
      </c>
      <c r="AO2340" t="s">
        <v>148</v>
      </c>
      <c r="AQ2340" t="s">
        <v>148</v>
      </c>
      <c r="AT2340" t="s">
        <v>148</v>
      </c>
      <c r="BB2340">
        <v>0</v>
      </c>
    </row>
    <row r="2341" spans="1:54" x14ac:dyDescent="0.25">
      <c r="A2341">
        <v>331663</v>
      </c>
      <c r="B2341" t="s">
        <v>213</v>
      </c>
      <c r="AO2341" t="s">
        <v>148</v>
      </c>
      <c r="AP2341" t="s">
        <v>148</v>
      </c>
      <c r="AU2341" t="s">
        <v>147</v>
      </c>
      <c r="AY2341" t="s">
        <v>147</v>
      </c>
      <c r="BB2341">
        <v>0</v>
      </c>
    </row>
    <row r="2342" spans="1:54" x14ac:dyDescent="0.25">
      <c r="A2342">
        <v>331685</v>
      </c>
      <c r="B2342" t="s">
        <v>213</v>
      </c>
      <c r="AM2342" t="s">
        <v>148</v>
      </c>
      <c r="AP2342" t="s">
        <v>148</v>
      </c>
      <c r="AV2342" t="s">
        <v>147</v>
      </c>
      <c r="AW2342" t="s">
        <v>147</v>
      </c>
      <c r="AY2342" t="s">
        <v>147</v>
      </c>
      <c r="BB2342">
        <v>0</v>
      </c>
    </row>
    <row r="2343" spans="1:54" x14ac:dyDescent="0.25">
      <c r="A2343">
        <v>331698</v>
      </c>
      <c r="B2343" t="s">
        <v>213</v>
      </c>
      <c r="AP2343" t="s">
        <v>147</v>
      </c>
      <c r="AQ2343" t="s">
        <v>147</v>
      </c>
      <c r="AU2343" t="s">
        <v>147</v>
      </c>
      <c r="AW2343" t="s">
        <v>147</v>
      </c>
      <c r="AY2343" t="s">
        <v>147</v>
      </c>
      <c r="BB2343">
        <v>0</v>
      </c>
    </row>
    <row r="2344" spans="1:54" x14ac:dyDescent="0.25">
      <c r="A2344">
        <v>331710</v>
      </c>
      <c r="B2344" t="s">
        <v>213</v>
      </c>
      <c r="AG2344" t="s">
        <v>148</v>
      </c>
      <c r="AM2344" t="s">
        <v>148</v>
      </c>
      <c r="AP2344" t="s">
        <v>145</v>
      </c>
      <c r="AQ2344" t="s">
        <v>145</v>
      </c>
      <c r="AR2344" t="s">
        <v>145</v>
      </c>
      <c r="AW2344" t="s">
        <v>147</v>
      </c>
      <c r="BB2344">
        <v>0</v>
      </c>
    </row>
    <row r="2345" spans="1:54" x14ac:dyDescent="0.25">
      <c r="A2345">
        <v>331712</v>
      </c>
      <c r="B2345" t="s">
        <v>213</v>
      </c>
      <c r="AM2345" t="s">
        <v>148</v>
      </c>
      <c r="AP2345" t="s">
        <v>148</v>
      </c>
      <c r="AW2345" t="s">
        <v>148</v>
      </c>
      <c r="BB2345">
        <v>0</v>
      </c>
    </row>
    <row r="2346" spans="1:54" x14ac:dyDescent="0.25">
      <c r="A2346">
        <v>331735</v>
      </c>
      <c r="B2346" t="s">
        <v>213</v>
      </c>
      <c r="AG2346" t="s">
        <v>148</v>
      </c>
      <c r="AP2346" t="s">
        <v>148</v>
      </c>
      <c r="AX2346" t="s">
        <v>148</v>
      </c>
      <c r="BB2346">
        <v>0</v>
      </c>
    </row>
    <row r="2347" spans="1:54" x14ac:dyDescent="0.25">
      <c r="A2347">
        <v>331740</v>
      </c>
      <c r="B2347" t="s">
        <v>213</v>
      </c>
      <c r="AC2347" t="s">
        <v>148</v>
      </c>
      <c r="AK2347" t="s">
        <v>148</v>
      </c>
      <c r="AO2347" t="s">
        <v>147</v>
      </c>
      <c r="AP2347" t="s">
        <v>148</v>
      </c>
      <c r="AQ2347" t="s">
        <v>147</v>
      </c>
      <c r="AT2347" t="s">
        <v>148</v>
      </c>
      <c r="AU2347" t="s">
        <v>147</v>
      </c>
      <c r="AW2347" t="s">
        <v>147</v>
      </c>
      <c r="AY2347" t="s">
        <v>147</v>
      </c>
      <c r="BB2347">
        <v>0</v>
      </c>
    </row>
    <row r="2348" spans="1:54" x14ac:dyDescent="0.25">
      <c r="A2348">
        <v>331760</v>
      </c>
      <c r="B2348" t="s">
        <v>213</v>
      </c>
      <c r="AC2348" t="s">
        <v>148</v>
      </c>
      <c r="AD2348" t="s">
        <v>148</v>
      </c>
      <c r="AM2348" t="s">
        <v>145</v>
      </c>
      <c r="AR2348" t="s">
        <v>147</v>
      </c>
      <c r="AS2348" t="s">
        <v>147</v>
      </c>
      <c r="AU2348" t="s">
        <v>145</v>
      </c>
      <c r="AV2348" t="s">
        <v>147</v>
      </c>
      <c r="AW2348" t="s">
        <v>147</v>
      </c>
      <c r="AX2348" t="s">
        <v>147</v>
      </c>
      <c r="AY2348" t="s">
        <v>145</v>
      </c>
      <c r="BB2348">
        <v>0</v>
      </c>
    </row>
    <row r="2349" spans="1:54" x14ac:dyDescent="0.25">
      <c r="A2349">
        <v>331771</v>
      </c>
      <c r="B2349" t="s">
        <v>213</v>
      </c>
      <c r="AC2349" t="s">
        <v>148</v>
      </c>
      <c r="AK2349" t="s">
        <v>148</v>
      </c>
      <c r="AP2349" t="s">
        <v>148</v>
      </c>
      <c r="AW2349" t="s">
        <v>147</v>
      </c>
      <c r="AY2349" t="s">
        <v>148</v>
      </c>
      <c r="BB2349">
        <v>0</v>
      </c>
    </row>
    <row r="2350" spans="1:54" x14ac:dyDescent="0.25">
      <c r="A2350">
        <v>331795</v>
      </c>
      <c r="B2350" t="s">
        <v>213</v>
      </c>
      <c r="AK2350" t="s">
        <v>148</v>
      </c>
      <c r="AL2350" t="s">
        <v>148</v>
      </c>
      <c r="AM2350" t="s">
        <v>148</v>
      </c>
      <c r="AT2350" t="s">
        <v>148</v>
      </c>
      <c r="AU2350" t="s">
        <v>147</v>
      </c>
      <c r="AV2350" t="s">
        <v>147</v>
      </c>
      <c r="AX2350" t="s">
        <v>147</v>
      </c>
      <c r="AY2350" t="s">
        <v>147</v>
      </c>
      <c r="BB2350">
        <v>0</v>
      </c>
    </row>
    <row r="2351" spans="1:54" x14ac:dyDescent="0.25">
      <c r="A2351">
        <v>331802</v>
      </c>
      <c r="B2351" t="s">
        <v>213</v>
      </c>
      <c r="AG2351" t="s">
        <v>148</v>
      </c>
      <c r="AI2351" t="s">
        <v>148</v>
      </c>
      <c r="AK2351" t="s">
        <v>148</v>
      </c>
      <c r="AP2351" t="s">
        <v>148</v>
      </c>
      <c r="AT2351" t="s">
        <v>148</v>
      </c>
      <c r="AU2351" t="s">
        <v>147</v>
      </c>
      <c r="AV2351" t="s">
        <v>147</v>
      </c>
      <c r="AW2351" t="s">
        <v>147</v>
      </c>
      <c r="AX2351" t="s">
        <v>147</v>
      </c>
      <c r="AY2351" t="s">
        <v>147</v>
      </c>
      <c r="BB2351">
        <v>0</v>
      </c>
    </row>
    <row r="2352" spans="1:54" x14ac:dyDescent="0.25">
      <c r="A2352">
        <v>331839</v>
      </c>
      <c r="B2352" t="s">
        <v>213</v>
      </c>
      <c r="AG2352" t="s">
        <v>148</v>
      </c>
      <c r="AP2352" t="s">
        <v>148</v>
      </c>
      <c r="AQ2352" t="s">
        <v>147</v>
      </c>
      <c r="AX2352" t="s">
        <v>148</v>
      </c>
      <c r="BB2352">
        <v>0</v>
      </c>
    </row>
    <row r="2353" spans="1:54" x14ac:dyDescent="0.25">
      <c r="A2353">
        <v>331886</v>
      </c>
      <c r="B2353" t="s">
        <v>213</v>
      </c>
      <c r="F2353" t="s">
        <v>148</v>
      </c>
      <c r="AC2353" t="s">
        <v>148</v>
      </c>
      <c r="AM2353" t="s">
        <v>148</v>
      </c>
      <c r="AP2353" t="s">
        <v>147</v>
      </c>
      <c r="AT2353" t="s">
        <v>147</v>
      </c>
      <c r="AU2353" t="s">
        <v>145</v>
      </c>
      <c r="AW2353" t="s">
        <v>147</v>
      </c>
      <c r="AX2353" t="s">
        <v>147</v>
      </c>
      <c r="AY2353" t="s">
        <v>147</v>
      </c>
      <c r="BB2353">
        <v>0</v>
      </c>
    </row>
    <row r="2354" spans="1:54" x14ac:dyDescent="0.25">
      <c r="A2354">
        <v>331887</v>
      </c>
      <c r="B2354" t="s">
        <v>213</v>
      </c>
      <c r="AQ2354" t="s">
        <v>148</v>
      </c>
      <c r="BB2354">
        <v>0</v>
      </c>
    </row>
    <row r="2355" spans="1:54" x14ac:dyDescent="0.25">
      <c r="A2355">
        <v>331979</v>
      </c>
      <c r="B2355" t="s">
        <v>213</v>
      </c>
      <c r="AQ2355" t="s">
        <v>148</v>
      </c>
      <c r="BB2355">
        <v>0</v>
      </c>
    </row>
    <row r="2356" spans="1:54" x14ac:dyDescent="0.25">
      <c r="A2356">
        <v>331992</v>
      </c>
      <c r="B2356" t="s">
        <v>213</v>
      </c>
      <c r="AG2356" t="s">
        <v>148</v>
      </c>
      <c r="BB2356">
        <v>0</v>
      </c>
    </row>
    <row r="2357" spans="1:54" x14ac:dyDescent="0.25">
      <c r="A2357">
        <v>332025</v>
      </c>
      <c r="B2357" t="s">
        <v>213</v>
      </c>
      <c r="AP2357" t="s">
        <v>148</v>
      </c>
      <c r="BB2357">
        <v>0</v>
      </c>
    </row>
    <row r="2358" spans="1:54" x14ac:dyDescent="0.25">
      <c r="A2358">
        <v>332045</v>
      </c>
      <c r="B2358" t="s">
        <v>213</v>
      </c>
      <c r="V2358" t="s">
        <v>148</v>
      </c>
      <c r="AP2358" t="s">
        <v>148</v>
      </c>
      <c r="AT2358" t="s">
        <v>148</v>
      </c>
      <c r="AW2358" t="s">
        <v>148</v>
      </c>
      <c r="AY2358" t="s">
        <v>145</v>
      </c>
      <c r="BB2358">
        <v>0</v>
      </c>
    </row>
    <row r="2359" spans="1:54" x14ac:dyDescent="0.25">
      <c r="A2359">
        <v>332047</v>
      </c>
      <c r="B2359" t="s">
        <v>213</v>
      </c>
      <c r="AM2359" t="s">
        <v>148</v>
      </c>
      <c r="BB2359">
        <v>0</v>
      </c>
    </row>
    <row r="2360" spans="1:54" x14ac:dyDescent="0.25">
      <c r="A2360">
        <v>332049</v>
      </c>
      <c r="B2360" t="s">
        <v>213</v>
      </c>
      <c r="AS2360" t="s">
        <v>148</v>
      </c>
      <c r="AW2360" t="s">
        <v>148</v>
      </c>
      <c r="AY2360" t="s">
        <v>148</v>
      </c>
      <c r="BB2360">
        <v>0</v>
      </c>
    </row>
    <row r="2361" spans="1:54" x14ac:dyDescent="0.25">
      <c r="A2361">
        <v>332059</v>
      </c>
      <c r="B2361" t="s">
        <v>213</v>
      </c>
      <c r="AW2361" t="s">
        <v>148</v>
      </c>
      <c r="BB2361">
        <v>0</v>
      </c>
    </row>
    <row r="2362" spans="1:54" x14ac:dyDescent="0.25">
      <c r="A2362">
        <v>332062</v>
      </c>
      <c r="B2362" t="s">
        <v>213</v>
      </c>
      <c r="AP2362" t="s">
        <v>148</v>
      </c>
      <c r="AQ2362" t="s">
        <v>148</v>
      </c>
      <c r="BB2362">
        <v>0</v>
      </c>
    </row>
    <row r="2363" spans="1:54" x14ac:dyDescent="0.25">
      <c r="A2363">
        <v>332066</v>
      </c>
      <c r="B2363" t="s">
        <v>213</v>
      </c>
      <c r="AG2363" t="s">
        <v>148</v>
      </c>
      <c r="AP2363" t="s">
        <v>147</v>
      </c>
      <c r="AQ2363" t="s">
        <v>148</v>
      </c>
      <c r="BB2363">
        <v>0</v>
      </c>
    </row>
    <row r="2364" spans="1:54" x14ac:dyDescent="0.25">
      <c r="A2364">
        <v>332084</v>
      </c>
      <c r="B2364" t="s">
        <v>213</v>
      </c>
      <c r="AM2364" t="s">
        <v>148</v>
      </c>
      <c r="AP2364" t="s">
        <v>145</v>
      </c>
      <c r="AQ2364" t="s">
        <v>148</v>
      </c>
      <c r="AT2364" t="s">
        <v>148</v>
      </c>
      <c r="AV2364" t="s">
        <v>145</v>
      </c>
      <c r="AW2364" t="s">
        <v>145</v>
      </c>
      <c r="AX2364" t="s">
        <v>148</v>
      </c>
      <c r="AY2364" t="s">
        <v>148</v>
      </c>
      <c r="BB2364">
        <v>0</v>
      </c>
    </row>
    <row r="2365" spans="1:54" x14ac:dyDescent="0.25">
      <c r="A2365">
        <v>332086</v>
      </c>
      <c r="B2365" t="s">
        <v>213</v>
      </c>
      <c r="AM2365" t="s">
        <v>148</v>
      </c>
      <c r="AQ2365" t="s">
        <v>147</v>
      </c>
      <c r="AW2365" t="s">
        <v>147</v>
      </c>
      <c r="AY2365" t="s">
        <v>148</v>
      </c>
      <c r="BB2365">
        <v>0</v>
      </c>
    </row>
    <row r="2366" spans="1:54" x14ac:dyDescent="0.25">
      <c r="A2366">
        <v>332095</v>
      </c>
      <c r="B2366" t="s">
        <v>213</v>
      </c>
      <c r="AY2366" t="s">
        <v>148</v>
      </c>
      <c r="BB2366">
        <v>0</v>
      </c>
    </row>
    <row r="2367" spans="1:54" x14ac:dyDescent="0.25">
      <c r="A2367">
        <v>332172</v>
      </c>
      <c r="B2367" t="s">
        <v>213</v>
      </c>
      <c r="AP2367" t="s">
        <v>145</v>
      </c>
      <c r="AS2367" t="s">
        <v>147</v>
      </c>
      <c r="AU2367" t="s">
        <v>147</v>
      </c>
      <c r="AW2367" t="s">
        <v>145</v>
      </c>
      <c r="AX2367" t="s">
        <v>145</v>
      </c>
      <c r="AY2367" t="s">
        <v>147</v>
      </c>
      <c r="BB2367">
        <v>0</v>
      </c>
    </row>
    <row r="2368" spans="1:54" x14ac:dyDescent="0.25">
      <c r="A2368">
        <v>332175</v>
      </c>
      <c r="B2368" t="s">
        <v>213</v>
      </c>
      <c r="AM2368" t="s">
        <v>147</v>
      </c>
      <c r="AQ2368" t="s">
        <v>147</v>
      </c>
      <c r="AV2368" t="s">
        <v>145</v>
      </c>
      <c r="AY2368" t="s">
        <v>145</v>
      </c>
      <c r="BB2368">
        <v>0</v>
      </c>
    </row>
    <row r="2369" spans="1:54" x14ac:dyDescent="0.25">
      <c r="A2369">
        <v>332176</v>
      </c>
      <c r="B2369" t="s">
        <v>213</v>
      </c>
      <c r="AP2369" t="s">
        <v>148</v>
      </c>
      <c r="BB2369">
        <v>0</v>
      </c>
    </row>
    <row r="2370" spans="1:54" x14ac:dyDescent="0.25">
      <c r="A2370">
        <v>332199</v>
      </c>
      <c r="B2370" t="s">
        <v>213</v>
      </c>
      <c r="AC2370" t="s">
        <v>148</v>
      </c>
      <c r="AP2370" t="s">
        <v>145</v>
      </c>
      <c r="AQ2370" t="s">
        <v>145</v>
      </c>
      <c r="AR2370" t="s">
        <v>145</v>
      </c>
      <c r="AU2370" t="s">
        <v>147</v>
      </c>
      <c r="AV2370" t="s">
        <v>145</v>
      </c>
      <c r="AW2370" t="s">
        <v>145</v>
      </c>
      <c r="AX2370" t="s">
        <v>147</v>
      </c>
      <c r="AY2370" t="s">
        <v>145</v>
      </c>
      <c r="BB2370">
        <v>0</v>
      </c>
    </row>
    <row r="2371" spans="1:54" x14ac:dyDescent="0.25">
      <c r="A2371">
        <v>332203</v>
      </c>
      <c r="B2371" t="s">
        <v>213</v>
      </c>
      <c r="AP2371" t="s">
        <v>148</v>
      </c>
      <c r="BB2371">
        <v>0</v>
      </c>
    </row>
    <row r="2372" spans="1:54" x14ac:dyDescent="0.25">
      <c r="A2372">
        <v>332210</v>
      </c>
      <c r="B2372" t="s">
        <v>213</v>
      </c>
      <c r="AV2372" t="s">
        <v>147</v>
      </c>
      <c r="AW2372" t="s">
        <v>147</v>
      </c>
      <c r="BB2372">
        <v>0</v>
      </c>
    </row>
    <row r="2373" spans="1:54" x14ac:dyDescent="0.25">
      <c r="A2373">
        <v>332244</v>
      </c>
      <c r="B2373" t="s">
        <v>213</v>
      </c>
      <c r="AM2373" t="s">
        <v>148</v>
      </c>
      <c r="BB2373">
        <v>0</v>
      </c>
    </row>
    <row r="2374" spans="1:54" x14ac:dyDescent="0.25">
      <c r="A2374">
        <v>332264</v>
      </c>
      <c r="B2374" t="s">
        <v>213</v>
      </c>
      <c r="AG2374" t="s">
        <v>148</v>
      </c>
      <c r="AP2374" t="s">
        <v>148</v>
      </c>
      <c r="AQ2374" t="s">
        <v>147</v>
      </c>
      <c r="AR2374" t="s">
        <v>148</v>
      </c>
      <c r="AV2374" t="s">
        <v>147</v>
      </c>
      <c r="AW2374" t="s">
        <v>148</v>
      </c>
      <c r="BB2374">
        <v>0</v>
      </c>
    </row>
    <row r="2375" spans="1:54" x14ac:dyDescent="0.25">
      <c r="A2375">
        <v>332270</v>
      </c>
      <c r="B2375" t="s">
        <v>213</v>
      </c>
      <c r="AV2375" t="s">
        <v>147</v>
      </c>
      <c r="AW2375" t="s">
        <v>147</v>
      </c>
      <c r="BB2375">
        <v>0</v>
      </c>
    </row>
    <row r="2376" spans="1:54" x14ac:dyDescent="0.25">
      <c r="A2376">
        <v>332284</v>
      </c>
      <c r="B2376" t="s">
        <v>213</v>
      </c>
      <c r="AK2376" t="s">
        <v>148</v>
      </c>
      <c r="AO2376" t="s">
        <v>148</v>
      </c>
      <c r="AP2376" t="s">
        <v>148</v>
      </c>
      <c r="AQ2376" t="s">
        <v>148</v>
      </c>
      <c r="AV2376" t="s">
        <v>147</v>
      </c>
      <c r="AW2376" t="s">
        <v>147</v>
      </c>
      <c r="AX2376" t="s">
        <v>147</v>
      </c>
      <c r="AY2376" t="s">
        <v>147</v>
      </c>
      <c r="BB2376">
        <v>0</v>
      </c>
    </row>
    <row r="2377" spans="1:54" x14ac:dyDescent="0.25">
      <c r="A2377">
        <v>332285</v>
      </c>
      <c r="B2377" t="s">
        <v>213</v>
      </c>
      <c r="I2377" t="s">
        <v>148</v>
      </c>
      <c r="AO2377" t="s">
        <v>148</v>
      </c>
      <c r="AP2377" t="s">
        <v>147</v>
      </c>
      <c r="AQ2377" t="s">
        <v>147</v>
      </c>
      <c r="AU2377" t="s">
        <v>147</v>
      </c>
      <c r="AV2377" t="s">
        <v>145</v>
      </c>
      <c r="AW2377" t="s">
        <v>145</v>
      </c>
      <c r="BB2377">
        <v>0</v>
      </c>
    </row>
    <row r="2378" spans="1:54" x14ac:dyDescent="0.25">
      <c r="A2378">
        <v>332314</v>
      </c>
      <c r="B2378" t="s">
        <v>213</v>
      </c>
      <c r="AC2378" t="s">
        <v>148</v>
      </c>
      <c r="AG2378" t="s">
        <v>148</v>
      </c>
      <c r="AH2378" t="s">
        <v>148</v>
      </c>
      <c r="AP2378" t="s">
        <v>147</v>
      </c>
      <c r="AU2378" t="s">
        <v>147</v>
      </c>
      <c r="AW2378" t="s">
        <v>147</v>
      </c>
      <c r="AX2378" t="s">
        <v>147</v>
      </c>
      <c r="AY2378" t="s">
        <v>147</v>
      </c>
      <c r="BB2378">
        <v>0</v>
      </c>
    </row>
    <row r="2379" spans="1:54" x14ac:dyDescent="0.25">
      <c r="A2379">
        <v>332316</v>
      </c>
      <c r="B2379" t="s">
        <v>213</v>
      </c>
      <c r="AO2379" t="s">
        <v>148</v>
      </c>
      <c r="AP2379" t="s">
        <v>148</v>
      </c>
      <c r="AY2379" t="s">
        <v>147</v>
      </c>
      <c r="BB2379">
        <v>0</v>
      </c>
    </row>
    <row r="2380" spans="1:54" x14ac:dyDescent="0.25">
      <c r="A2380">
        <v>332328</v>
      </c>
      <c r="B2380" t="s">
        <v>213</v>
      </c>
      <c r="AC2380" t="s">
        <v>148</v>
      </c>
      <c r="AO2380" t="s">
        <v>148</v>
      </c>
      <c r="AP2380" t="s">
        <v>147</v>
      </c>
      <c r="AR2380" t="s">
        <v>147</v>
      </c>
      <c r="AT2380" t="s">
        <v>148</v>
      </c>
      <c r="AV2380" t="s">
        <v>147</v>
      </c>
      <c r="AY2380" t="s">
        <v>147</v>
      </c>
      <c r="BB2380">
        <v>0</v>
      </c>
    </row>
    <row r="2381" spans="1:54" x14ac:dyDescent="0.25">
      <c r="A2381">
        <v>332402</v>
      </c>
      <c r="B2381" t="s">
        <v>213</v>
      </c>
      <c r="W2381" t="s">
        <v>148</v>
      </c>
      <c r="AH2381" t="s">
        <v>145</v>
      </c>
      <c r="AP2381" t="s">
        <v>145</v>
      </c>
      <c r="AQ2381" t="s">
        <v>145</v>
      </c>
      <c r="AR2381" t="s">
        <v>147</v>
      </c>
      <c r="AT2381" t="s">
        <v>148</v>
      </c>
      <c r="AU2381" t="s">
        <v>147</v>
      </c>
      <c r="AV2381" t="s">
        <v>145</v>
      </c>
      <c r="AW2381" t="s">
        <v>145</v>
      </c>
      <c r="AX2381" t="s">
        <v>147</v>
      </c>
      <c r="AY2381" t="s">
        <v>147</v>
      </c>
      <c r="BB2381">
        <v>0</v>
      </c>
    </row>
    <row r="2382" spans="1:54" x14ac:dyDescent="0.25">
      <c r="A2382">
        <v>332404</v>
      </c>
      <c r="B2382" t="s">
        <v>213</v>
      </c>
      <c r="AJ2382" t="s">
        <v>148</v>
      </c>
      <c r="AM2382" t="s">
        <v>148</v>
      </c>
      <c r="AP2382" t="s">
        <v>148</v>
      </c>
      <c r="AQ2382" t="s">
        <v>145</v>
      </c>
      <c r="AW2382" t="s">
        <v>145</v>
      </c>
      <c r="AX2382" t="s">
        <v>147</v>
      </c>
      <c r="AY2382" t="s">
        <v>147</v>
      </c>
      <c r="BB2382">
        <v>0</v>
      </c>
    </row>
    <row r="2383" spans="1:54" x14ac:dyDescent="0.25">
      <c r="A2383">
        <v>332425</v>
      </c>
      <c r="B2383" t="s">
        <v>213</v>
      </c>
      <c r="AP2383" t="s">
        <v>147</v>
      </c>
      <c r="AQ2383" t="s">
        <v>147</v>
      </c>
      <c r="AT2383" t="s">
        <v>148</v>
      </c>
      <c r="AU2383" t="s">
        <v>148</v>
      </c>
      <c r="AW2383" t="s">
        <v>147</v>
      </c>
      <c r="AX2383" t="s">
        <v>145</v>
      </c>
      <c r="AY2383" t="s">
        <v>148</v>
      </c>
      <c r="BB2383">
        <v>0</v>
      </c>
    </row>
    <row r="2384" spans="1:54" x14ac:dyDescent="0.25">
      <c r="A2384">
        <v>332434</v>
      </c>
      <c r="B2384" t="s">
        <v>213</v>
      </c>
      <c r="W2384" t="s">
        <v>148</v>
      </c>
      <c r="AQ2384" t="s">
        <v>148</v>
      </c>
      <c r="BB2384">
        <v>0</v>
      </c>
    </row>
    <row r="2385" spans="1:54" x14ac:dyDescent="0.25">
      <c r="A2385">
        <v>332449</v>
      </c>
      <c r="B2385" t="s">
        <v>213</v>
      </c>
      <c r="AY2385" t="s">
        <v>148</v>
      </c>
      <c r="BB2385">
        <v>0</v>
      </c>
    </row>
    <row r="2386" spans="1:54" x14ac:dyDescent="0.25">
      <c r="A2386">
        <v>332462</v>
      </c>
      <c r="B2386" t="s">
        <v>213</v>
      </c>
      <c r="AP2386" t="s">
        <v>148</v>
      </c>
      <c r="BB2386">
        <v>0</v>
      </c>
    </row>
    <row r="2387" spans="1:54" x14ac:dyDescent="0.25">
      <c r="A2387">
        <v>332490</v>
      </c>
      <c r="B2387" t="s">
        <v>213</v>
      </c>
      <c r="AQ2387" t="s">
        <v>147</v>
      </c>
      <c r="BB2387">
        <v>0</v>
      </c>
    </row>
    <row r="2388" spans="1:54" x14ac:dyDescent="0.25">
      <c r="A2388">
        <v>332493</v>
      </c>
      <c r="B2388" t="s">
        <v>213</v>
      </c>
      <c r="AP2388" t="s">
        <v>147</v>
      </c>
      <c r="AR2388" t="s">
        <v>148</v>
      </c>
      <c r="AW2388" t="s">
        <v>147</v>
      </c>
      <c r="BB2388">
        <v>0</v>
      </c>
    </row>
    <row r="2389" spans="1:54" x14ac:dyDescent="0.25">
      <c r="A2389">
        <v>332500</v>
      </c>
      <c r="B2389" t="s">
        <v>213</v>
      </c>
      <c r="AU2389" t="s">
        <v>147</v>
      </c>
      <c r="AW2389" t="s">
        <v>147</v>
      </c>
      <c r="AY2389" t="s">
        <v>147</v>
      </c>
      <c r="BB2389">
        <v>0</v>
      </c>
    </row>
    <row r="2390" spans="1:54" x14ac:dyDescent="0.25">
      <c r="A2390">
        <v>332546</v>
      </c>
      <c r="B2390" t="s">
        <v>213</v>
      </c>
      <c r="AP2390" t="s">
        <v>147</v>
      </c>
      <c r="AW2390" t="s">
        <v>145</v>
      </c>
      <c r="AY2390" t="s">
        <v>147</v>
      </c>
      <c r="BB2390">
        <v>0</v>
      </c>
    </row>
    <row r="2391" spans="1:54" x14ac:dyDescent="0.25">
      <c r="A2391">
        <v>332555</v>
      </c>
      <c r="B2391" t="s">
        <v>213</v>
      </c>
      <c r="AI2391" t="s">
        <v>147</v>
      </c>
      <c r="AJ2391" t="s">
        <v>145</v>
      </c>
      <c r="AK2391" t="s">
        <v>148</v>
      </c>
      <c r="AP2391" t="s">
        <v>145</v>
      </c>
      <c r="AV2391" t="s">
        <v>147</v>
      </c>
      <c r="BB2391">
        <v>0</v>
      </c>
    </row>
    <row r="2392" spans="1:54" x14ac:dyDescent="0.25">
      <c r="A2392">
        <v>332573</v>
      </c>
      <c r="B2392" t="s">
        <v>213</v>
      </c>
      <c r="AC2392" t="s">
        <v>148</v>
      </c>
      <c r="AG2392" t="s">
        <v>148</v>
      </c>
      <c r="AQ2392" t="s">
        <v>147</v>
      </c>
      <c r="AU2392" t="s">
        <v>148</v>
      </c>
      <c r="AW2392" t="s">
        <v>148</v>
      </c>
      <c r="AY2392" t="s">
        <v>148</v>
      </c>
      <c r="BB2392">
        <v>0</v>
      </c>
    </row>
    <row r="2393" spans="1:54" x14ac:dyDescent="0.25">
      <c r="A2393">
        <v>332574</v>
      </c>
      <c r="B2393" t="s">
        <v>213</v>
      </c>
      <c r="AP2393" t="s">
        <v>148</v>
      </c>
      <c r="BB2393">
        <v>0</v>
      </c>
    </row>
    <row r="2394" spans="1:54" x14ac:dyDescent="0.25">
      <c r="A2394">
        <v>332604</v>
      </c>
      <c r="B2394" t="s">
        <v>213</v>
      </c>
      <c r="W2394" t="s">
        <v>145</v>
      </c>
      <c r="AI2394" t="s">
        <v>148</v>
      </c>
      <c r="AK2394" t="s">
        <v>148</v>
      </c>
      <c r="AO2394" t="s">
        <v>148</v>
      </c>
      <c r="AT2394" t="s">
        <v>148</v>
      </c>
      <c r="AX2394" t="s">
        <v>148</v>
      </c>
      <c r="AY2394" t="s">
        <v>148</v>
      </c>
      <c r="BB2394">
        <v>0</v>
      </c>
    </row>
    <row r="2395" spans="1:54" x14ac:dyDescent="0.25">
      <c r="A2395">
        <v>332607</v>
      </c>
      <c r="B2395" t="s">
        <v>213</v>
      </c>
      <c r="AP2395" t="s">
        <v>145</v>
      </c>
      <c r="AQ2395" t="s">
        <v>145</v>
      </c>
      <c r="AU2395" t="s">
        <v>147</v>
      </c>
      <c r="AV2395" t="s">
        <v>145</v>
      </c>
      <c r="AW2395" t="s">
        <v>145</v>
      </c>
      <c r="AX2395" t="s">
        <v>147</v>
      </c>
      <c r="AY2395" t="s">
        <v>147</v>
      </c>
      <c r="BB2395">
        <v>0</v>
      </c>
    </row>
    <row r="2396" spans="1:54" x14ac:dyDescent="0.25">
      <c r="A2396">
        <v>332633</v>
      </c>
      <c r="B2396" t="s">
        <v>213</v>
      </c>
      <c r="AP2396" t="s">
        <v>148</v>
      </c>
      <c r="BB2396">
        <v>0</v>
      </c>
    </row>
    <row r="2397" spans="1:54" x14ac:dyDescent="0.25">
      <c r="A2397">
        <v>332648</v>
      </c>
      <c r="B2397" t="s">
        <v>213</v>
      </c>
      <c r="AQ2397" t="s">
        <v>148</v>
      </c>
      <c r="AX2397" t="s">
        <v>148</v>
      </c>
      <c r="BB2397">
        <v>0</v>
      </c>
    </row>
    <row r="2398" spans="1:54" x14ac:dyDescent="0.25">
      <c r="A2398">
        <v>332671</v>
      </c>
      <c r="B2398" t="s">
        <v>213</v>
      </c>
      <c r="W2398" t="s">
        <v>148</v>
      </c>
      <c r="AC2398" t="s">
        <v>148</v>
      </c>
      <c r="AO2398" t="s">
        <v>145</v>
      </c>
      <c r="AP2398" t="s">
        <v>147</v>
      </c>
      <c r="AQ2398" t="s">
        <v>147</v>
      </c>
      <c r="AR2398" t="s">
        <v>147</v>
      </c>
      <c r="AT2398" t="s">
        <v>145</v>
      </c>
      <c r="AU2398" t="s">
        <v>145</v>
      </c>
      <c r="AV2398" t="s">
        <v>145</v>
      </c>
      <c r="AW2398" t="s">
        <v>145</v>
      </c>
      <c r="AX2398" t="s">
        <v>145</v>
      </c>
      <c r="AY2398" t="s">
        <v>147</v>
      </c>
      <c r="BB2398">
        <v>0</v>
      </c>
    </row>
    <row r="2399" spans="1:54" x14ac:dyDescent="0.25">
      <c r="A2399">
        <v>332679</v>
      </c>
      <c r="B2399" t="s">
        <v>213</v>
      </c>
      <c r="AM2399" t="s">
        <v>148</v>
      </c>
      <c r="BB2399">
        <v>0</v>
      </c>
    </row>
    <row r="2400" spans="1:54" x14ac:dyDescent="0.25">
      <c r="A2400">
        <v>332698</v>
      </c>
      <c r="B2400" t="s">
        <v>213</v>
      </c>
      <c r="Z2400" t="s">
        <v>147</v>
      </c>
      <c r="AP2400" t="s">
        <v>148</v>
      </c>
      <c r="AV2400" t="s">
        <v>147</v>
      </c>
      <c r="AW2400" t="s">
        <v>147</v>
      </c>
      <c r="AY2400" t="s">
        <v>147</v>
      </c>
      <c r="BB2400">
        <v>0</v>
      </c>
    </row>
    <row r="2401" spans="1:54" x14ac:dyDescent="0.25">
      <c r="A2401">
        <v>332709</v>
      </c>
      <c r="B2401" t="s">
        <v>213</v>
      </c>
      <c r="AI2401" t="s">
        <v>148</v>
      </c>
      <c r="AP2401" t="s">
        <v>148</v>
      </c>
      <c r="BB2401">
        <v>0</v>
      </c>
    </row>
    <row r="2402" spans="1:54" x14ac:dyDescent="0.25">
      <c r="A2402">
        <v>332713</v>
      </c>
      <c r="B2402" t="s">
        <v>213</v>
      </c>
      <c r="AM2402" t="s">
        <v>147</v>
      </c>
      <c r="AP2402" t="s">
        <v>145</v>
      </c>
      <c r="AQ2402" t="s">
        <v>145</v>
      </c>
      <c r="AR2402" t="s">
        <v>145</v>
      </c>
      <c r="AT2402" t="s">
        <v>147</v>
      </c>
      <c r="AV2402" t="s">
        <v>145</v>
      </c>
      <c r="AW2402" t="s">
        <v>145</v>
      </c>
      <c r="AY2402" t="s">
        <v>147</v>
      </c>
      <c r="BB2402">
        <v>0</v>
      </c>
    </row>
    <row r="2403" spans="1:54" x14ac:dyDescent="0.25">
      <c r="A2403">
        <v>332724</v>
      </c>
      <c r="B2403" t="s">
        <v>213</v>
      </c>
      <c r="AP2403" t="s">
        <v>148</v>
      </c>
      <c r="AQ2403" t="s">
        <v>148</v>
      </c>
      <c r="BB2403">
        <v>0</v>
      </c>
    </row>
    <row r="2404" spans="1:54" x14ac:dyDescent="0.25">
      <c r="A2404">
        <v>332742</v>
      </c>
      <c r="B2404" t="s">
        <v>213</v>
      </c>
      <c r="AM2404" t="s">
        <v>148</v>
      </c>
      <c r="AP2404" t="s">
        <v>147</v>
      </c>
      <c r="AQ2404" t="s">
        <v>147</v>
      </c>
      <c r="AW2404" t="s">
        <v>147</v>
      </c>
      <c r="AY2404" t="s">
        <v>147</v>
      </c>
      <c r="BB2404">
        <v>0</v>
      </c>
    </row>
    <row r="2405" spans="1:54" x14ac:dyDescent="0.25">
      <c r="A2405">
        <v>332787</v>
      </c>
      <c r="B2405" t="s">
        <v>213</v>
      </c>
      <c r="W2405" t="s">
        <v>148</v>
      </c>
      <c r="AC2405" t="s">
        <v>148</v>
      </c>
      <c r="AG2405" t="s">
        <v>148</v>
      </c>
      <c r="AP2405" t="s">
        <v>148</v>
      </c>
      <c r="AW2405" t="s">
        <v>147</v>
      </c>
      <c r="AX2405" t="s">
        <v>148</v>
      </c>
      <c r="AY2405" t="s">
        <v>148</v>
      </c>
      <c r="BB2405">
        <v>0</v>
      </c>
    </row>
    <row r="2406" spans="1:54" x14ac:dyDescent="0.25">
      <c r="A2406">
        <v>332799</v>
      </c>
      <c r="B2406" t="s">
        <v>213</v>
      </c>
      <c r="W2406" t="s">
        <v>148</v>
      </c>
      <c r="AO2406" t="s">
        <v>148</v>
      </c>
      <c r="AP2406" t="s">
        <v>147</v>
      </c>
      <c r="AQ2406" t="s">
        <v>147</v>
      </c>
      <c r="AR2406" t="s">
        <v>148</v>
      </c>
      <c r="AS2406" t="s">
        <v>148</v>
      </c>
      <c r="AT2406" t="s">
        <v>148</v>
      </c>
      <c r="AU2406" t="s">
        <v>145</v>
      </c>
      <c r="AW2406" t="s">
        <v>147</v>
      </c>
      <c r="AX2406" t="s">
        <v>148</v>
      </c>
      <c r="AY2406" t="s">
        <v>148</v>
      </c>
      <c r="BB2406">
        <v>0</v>
      </c>
    </row>
    <row r="2407" spans="1:54" x14ac:dyDescent="0.25">
      <c r="A2407">
        <v>332830</v>
      </c>
      <c r="B2407" t="s">
        <v>213</v>
      </c>
      <c r="AJ2407" t="s">
        <v>148</v>
      </c>
      <c r="AK2407" t="s">
        <v>148</v>
      </c>
      <c r="AP2407" t="s">
        <v>147</v>
      </c>
      <c r="AR2407" t="s">
        <v>148</v>
      </c>
      <c r="AU2407" t="s">
        <v>148</v>
      </c>
      <c r="AV2407" t="s">
        <v>145</v>
      </c>
      <c r="AW2407" t="s">
        <v>145</v>
      </c>
      <c r="AX2407" t="s">
        <v>148</v>
      </c>
      <c r="AY2407" t="s">
        <v>148</v>
      </c>
      <c r="BB2407">
        <v>0</v>
      </c>
    </row>
    <row r="2408" spans="1:54" x14ac:dyDescent="0.25">
      <c r="A2408">
        <v>332839</v>
      </c>
      <c r="B2408" t="s">
        <v>213</v>
      </c>
      <c r="AG2408" t="s">
        <v>148</v>
      </c>
      <c r="AM2408" t="s">
        <v>148</v>
      </c>
      <c r="AP2408" t="s">
        <v>148</v>
      </c>
      <c r="BB2408">
        <v>0</v>
      </c>
    </row>
    <row r="2409" spans="1:54" x14ac:dyDescent="0.25">
      <c r="A2409">
        <v>332887</v>
      </c>
      <c r="B2409" t="s">
        <v>213</v>
      </c>
      <c r="AP2409" t="s">
        <v>148</v>
      </c>
      <c r="AW2409" t="s">
        <v>148</v>
      </c>
      <c r="BB2409">
        <v>0</v>
      </c>
    </row>
    <row r="2410" spans="1:54" x14ac:dyDescent="0.25">
      <c r="A2410">
        <v>332899</v>
      </c>
      <c r="B2410" t="s">
        <v>213</v>
      </c>
      <c r="AM2410" t="s">
        <v>148</v>
      </c>
      <c r="AW2410" t="s">
        <v>147</v>
      </c>
      <c r="AX2410" t="s">
        <v>147</v>
      </c>
      <c r="AY2410" t="s">
        <v>147</v>
      </c>
      <c r="BB2410">
        <v>0</v>
      </c>
    </row>
    <row r="2411" spans="1:54" x14ac:dyDescent="0.25">
      <c r="A2411">
        <v>332907</v>
      </c>
      <c r="B2411" t="s">
        <v>213</v>
      </c>
      <c r="AG2411" t="s">
        <v>147</v>
      </c>
      <c r="AO2411" t="s">
        <v>147</v>
      </c>
      <c r="AP2411" t="s">
        <v>147</v>
      </c>
      <c r="AQ2411" t="s">
        <v>145</v>
      </c>
      <c r="AS2411" t="s">
        <v>148</v>
      </c>
      <c r="AU2411" t="s">
        <v>145</v>
      </c>
      <c r="AV2411" t="s">
        <v>145</v>
      </c>
      <c r="AW2411" t="s">
        <v>145</v>
      </c>
      <c r="AY2411" t="s">
        <v>148</v>
      </c>
      <c r="BB2411">
        <v>0</v>
      </c>
    </row>
    <row r="2412" spans="1:54" x14ac:dyDescent="0.25">
      <c r="A2412">
        <v>332929</v>
      </c>
      <c r="B2412" t="s">
        <v>213</v>
      </c>
      <c r="AP2412" t="s">
        <v>148</v>
      </c>
      <c r="AY2412" t="s">
        <v>147</v>
      </c>
      <c r="BB2412">
        <v>0</v>
      </c>
    </row>
    <row r="2413" spans="1:54" x14ac:dyDescent="0.25">
      <c r="A2413">
        <v>332930</v>
      </c>
      <c r="B2413" t="s">
        <v>213</v>
      </c>
      <c r="AY2413" t="s">
        <v>148</v>
      </c>
      <c r="BB2413">
        <v>0</v>
      </c>
    </row>
    <row r="2414" spans="1:54" x14ac:dyDescent="0.25">
      <c r="A2414">
        <v>332955</v>
      </c>
      <c r="B2414" t="s">
        <v>213</v>
      </c>
      <c r="AP2414" t="s">
        <v>148</v>
      </c>
      <c r="BB2414">
        <v>0</v>
      </c>
    </row>
    <row r="2415" spans="1:54" x14ac:dyDescent="0.25">
      <c r="A2415">
        <v>332963</v>
      </c>
      <c r="B2415" t="s">
        <v>213</v>
      </c>
      <c r="AO2415" t="s">
        <v>148</v>
      </c>
      <c r="BB2415">
        <v>0</v>
      </c>
    </row>
    <row r="2416" spans="1:54" x14ac:dyDescent="0.25">
      <c r="A2416">
        <v>332978</v>
      </c>
      <c r="B2416" t="s">
        <v>213</v>
      </c>
      <c r="AY2416" t="s">
        <v>148</v>
      </c>
      <c r="BB2416">
        <v>0</v>
      </c>
    </row>
    <row r="2417" spans="1:54" x14ac:dyDescent="0.25">
      <c r="A2417">
        <v>332990</v>
      </c>
      <c r="B2417" t="s">
        <v>213</v>
      </c>
      <c r="AT2417" t="s">
        <v>148</v>
      </c>
      <c r="BB2417">
        <v>0</v>
      </c>
    </row>
    <row r="2418" spans="1:54" x14ac:dyDescent="0.25">
      <c r="A2418">
        <v>333063</v>
      </c>
      <c r="B2418" t="s">
        <v>213</v>
      </c>
      <c r="AG2418" t="s">
        <v>148</v>
      </c>
      <c r="AQ2418" t="s">
        <v>148</v>
      </c>
      <c r="BB2418">
        <v>0</v>
      </c>
    </row>
    <row r="2419" spans="1:54" x14ac:dyDescent="0.25">
      <c r="A2419">
        <v>333079</v>
      </c>
      <c r="B2419" t="s">
        <v>213</v>
      </c>
      <c r="AP2419" t="s">
        <v>148</v>
      </c>
      <c r="BB2419">
        <v>0</v>
      </c>
    </row>
    <row r="2420" spans="1:54" x14ac:dyDescent="0.25">
      <c r="A2420">
        <v>333086</v>
      </c>
      <c r="B2420" t="s">
        <v>213</v>
      </c>
      <c r="AP2420" t="s">
        <v>148</v>
      </c>
      <c r="BB2420">
        <v>0</v>
      </c>
    </row>
    <row r="2421" spans="1:54" x14ac:dyDescent="0.25">
      <c r="A2421">
        <v>333110</v>
      </c>
      <c r="B2421" t="s">
        <v>213</v>
      </c>
      <c r="AC2421" t="s">
        <v>148</v>
      </c>
      <c r="AP2421" t="s">
        <v>147</v>
      </c>
      <c r="AT2421" t="s">
        <v>145</v>
      </c>
      <c r="BB2421">
        <v>0</v>
      </c>
    </row>
    <row r="2422" spans="1:54" x14ac:dyDescent="0.25">
      <c r="A2422">
        <v>333119</v>
      </c>
      <c r="B2422" t="s">
        <v>213</v>
      </c>
      <c r="AC2422" t="s">
        <v>148</v>
      </c>
      <c r="AM2422" t="s">
        <v>148</v>
      </c>
      <c r="AO2422" t="s">
        <v>145</v>
      </c>
      <c r="AP2422" t="s">
        <v>145</v>
      </c>
      <c r="AQ2422" t="s">
        <v>147</v>
      </c>
      <c r="AT2422" t="s">
        <v>148</v>
      </c>
      <c r="AU2422" t="s">
        <v>145</v>
      </c>
      <c r="AV2422" t="s">
        <v>145</v>
      </c>
      <c r="AW2422" t="s">
        <v>147</v>
      </c>
      <c r="AX2422" t="s">
        <v>145</v>
      </c>
      <c r="AY2422" t="s">
        <v>145</v>
      </c>
      <c r="BB2422">
        <v>0</v>
      </c>
    </row>
    <row r="2423" spans="1:54" x14ac:dyDescent="0.25">
      <c r="A2423">
        <v>333141</v>
      </c>
      <c r="B2423" t="s">
        <v>213</v>
      </c>
      <c r="AP2423" t="s">
        <v>147</v>
      </c>
      <c r="AQ2423" t="s">
        <v>148</v>
      </c>
      <c r="AW2423" t="s">
        <v>147</v>
      </c>
      <c r="AY2423" t="s">
        <v>147</v>
      </c>
      <c r="BB2423">
        <v>0</v>
      </c>
    </row>
    <row r="2424" spans="1:54" x14ac:dyDescent="0.25">
      <c r="A2424">
        <v>333171</v>
      </c>
      <c r="B2424" t="s">
        <v>213</v>
      </c>
      <c r="AP2424" t="s">
        <v>148</v>
      </c>
      <c r="AY2424" t="s">
        <v>148</v>
      </c>
      <c r="BB2424">
        <v>0</v>
      </c>
    </row>
    <row r="2425" spans="1:54" x14ac:dyDescent="0.25">
      <c r="A2425">
        <v>333182</v>
      </c>
      <c r="B2425" t="s">
        <v>213</v>
      </c>
      <c r="AG2425" t="s">
        <v>148</v>
      </c>
      <c r="AQ2425" t="s">
        <v>147</v>
      </c>
      <c r="AU2425" t="s">
        <v>148</v>
      </c>
      <c r="BB2425">
        <v>0</v>
      </c>
    </row>
    <row r="2426" spans="1:54" x14ac:dyDescent="0.25">
      <c r="A2426">
        <v>333192</v>
      </c>
      <c r="B2426" t="s">
        <v>213</v>
      </c>
      <c r="AP2426" t="s">
        <v>147</v>
      </c>
      <c r="AT2426" t="s">
        <v>148</v>
      </c>
      <c r="AU2426" t="s">
        <v>145</v>
      </c>
      <c r="AX2426" t="s">
        <v>145</v>
      </c>
      <c r="AY2426" t="s">
        <v>145</v>
      </c>
      <c r="BB2426">
        <v>0</v>
      </c>
    </row>
    <row r="2427" spans="1:54" x14ac:dyDescent="0.25">
      <c r="A2427">
        <v>333194</v>
      </c>
      <c r="B2427" t="s">
        <v>213</v>
      </c>
      <c r="AM2427" t="s">
        <v>148</v>
      </c>
      <c r="AP2427" t="s">
        <v>148</v>
      </c>
      <c r="AW2427" t="s">
        <v>148</v>
      </c>
      <c r="BB2427">
        <v>0</v>
      </c>
    </row>
    <row r="2428" spans="1:54" x14ac:dyDescent="0.25">
      <c r="A2428">
        <v>333201</v>
      </c>
      <c r="B2428" t="s">
        <v>213</v>
      </c>
      <c r="AK2428" t="s">
        <v>148</v>
      </c>
      <c r="AY2428" t="s">
        <v>148</v>
      </c>
      <c r="BB2428">
        <v>0</v>
      </c>
    </row>
    <row r="2429" spans="1:54" x14ac:dyDescent="0.25">
      <c r="A2429">
        <v>333225</v>
      </c>
      <c r="B2429" t="s">
        <v>213</v>
      </c>
      <c r="AU2429" t="s">
        <v>148</v>
      </c>
      <c r="AX2429" t="s">
        <v>148</v>
      </c>
      <c r="BB2429">
        <v>0</v>
      </c>
    </row>
    <row r="2430" spans="1:54" x14ac:dyDescent="0.25">
      <c r="A2430">
        <v>333233</v>
      </c>
      <c r="B2430" t="s">
        <v>213</v>
      </c>
      <c r="AO2430" t="s">
        <v>148</v>
      </c>
      <c r="AW2430" t="s">
        <v>147</v>
      </c>
      <c r="AY2430" t="s">
        <v>147</v>
      </c>
      <c r="BB2430">
        <v>0</v>
      </c>
    </row>
    <row r="2431" spans="1:54" x14ac:dyDescent="0.25">
      <c r="A2431">
        <v>333237</v>
      </c>
      <c r="B2431" t="s">
        <v>213</v>
      </c>
      <c r="AW2431" t="s">
        <v>147</v>
      </c>
      <c r="AY2431" t="s">
        <v>148</v>
      </c>
      <c r="BB2431">
        <v>0</v>
      </c>
    </row>
    <row r="2432" spans="1:54" x14ac:dyDescent="0.25">
      <c r="A2432">
        <v>333238</v>
      </c>
      <c r="B2432" t="s">
        <v>213</v>
      </c>
      <c r="AD2432" t="s">
        <v>148</v>
      </c>
      <c r="AX2432" t="s">
        <v>147</v>
      </c>
      <c r="BB2432">
        <v>0</v>
      </c>
    </row>
    <row r="2433" spans="1:54" x14ac:dyDescent="0.25">
      <c r="A2433">
        <v>333240</v>
      </c>
      <c r="B2433" t="s">
        <v>213</v>
      </c>
      <c r="AG2433" t="s">
        <v>148</v>
      </c>
      <c r="AJ2433" t="s">
        <v>148</v>
      </c>
      <c r="AO2433" t="s">
        <v>148</v>
      </c>
      <c r="AP2433" t="s">
        <v>145</v>
      </c>
      <c r="AQ2433" t="s">
        <v>147</v>
      </c>
      <c r="AR2433" t="s">
        <v>148</v>
      </c>
      <c r="AW2433" t="s">
        <v>148</v>
      </c>
      <c r="AX2433" t="s">
        <v>148</v>
      </c>
      <c r="BB2433">
        <v>0</v>
      </c>
    </row>
    <row r="2434" spans="1:54" x14ac:dyDescent="0.25">
      <c r="A2434">
        <v>333242</v>
      </c>
      <c r="B2434" t="s">
        <v>213</v>
      </c>
      <c r="AM2434" t="s">
        <v>148</v>
      </c>
      <c r="AX2434" t="s">
        <v>147</v>
      </c>
      <c r="AY2434" t="s">
        <v>147</v>
      </c>
      <c r="BB2434">
        <v>0</v>
      </c>
    </row>
    <row r="2435" spans="1:54" x14ac:dyDescent="0.25">
      <c r="A2435">
        <v>333252</v>
      </c>
      <c r="B2435" t="s">
        <v>213</v>
      </c>
      <c r="AW2435" t="s">
        <v>147</v>
      </c>
      <c r="AX2435" t="s">
        <v>147</v>
      </c>
      <c r="AY2435" t="s">
        <v>147</v>
      </c>
      <c r="BB2435">
        <v>0</v>
      </c>
    </row>
    <row r="2436" spans="1:54" x14ac:dyDescent="0.25">
      <c r="A2436">
        <v>333264</v>
      </c>
      <c r="B2436" t="s">
        <v>213</v>
      </c>
      <c r="AI2436" t="s">
        <v>148</v>
      </c>
      <c r="AO2436" t="s">
        <v>148</v>
      </c>
      <c r="AP2436" t="s">
        <v>147</v>
      </c>
      <c r="AQ2436" t="s">
        <v>147</v>
      </c>
      <c r="AT2436" t="s">
        <v>148</v>
      </c>
      <c r="AU2436" t="s">
        <v>148</v>
      </c>
      <c r="AV2436" t="s">
        <v>145</v>
      </c>
      <c r="AW2436" t="s">
        <v>147</v>
      </c>
      <c r="AX2436" t="s">
        <v>148</v>
      </c>
      <c r="AY2436" t="s">
        <v>147</v>
      </c>
      <c r="BB2436">
        <v>0</v>
      </c>
    </row>
    <row r="2437" spans="1:54" x14ac:dyDescent="0.25">
      <c r="A2437">
        <v>333295</v>
      </c>
      <c r="B2437" t="s">
        <v>213</v>
      </c>
      <c r="AG2437" t="s">
        <v>148</v>
      </c>
      <c r="BB2437">
        <v>0</v>
      </c>
    </row>
    <row r="2438" spans="1:54" x14ac:dyDescent="0.25">
      <c r="A2438">
        <v>333329</v>
      </c>
      <c r="B2438" t="s">
        <v>213</v>
      </c>
      <c r="G2438" t="s">
        <v>147</v>
      </c>
      <c r="AV2438" t="s">
        <v>148</v>
      </c>
      <c r="BB2438">
        <v>0</v>
      </c>
    </row>
    <row r="2439" spans="1:54" x14ac:dyDescent="0.25">
      <c r="A2439">
        <v>333330</v>
      </c>
      <c r="B2439" t="s">
        <v>213</v>
      </c>
      <c r="AR2439" t="s">
        <v>145</v>
      </c>
      <c r="AT2439" t="s">
        <v>145</v>
      </c>
      <c r="BB2439">
        <v>0</v>
      </c>
    </row>
    <row r="2440" spans="1:54" x14ac:dyDescent="0.25">
      <c r="A2440">
        <v>333374</v>
      </c>
      <c r="B2440" t="s">
        <v>213</v>
      </c>
      <c r="AY2440" t="s">
        <v>148</v>
      </c>
      <c r="BB2440">
        <v>0</v>
      </c>
    </row>
    <row r="2441" spans="1:54" x14ac:dyDescent="0.25">
      <c r="A2441">
        <v>333387</v>
      </c>
      <c r="B2441" t="s">
        <v>213</v>
      </c>
      <c r="AG2441" t="s">
        <v>148</v>
      </c>
      <c r="AP2441" t="s">
        <v>145</v>
      </c>
      <c r="AQ2441" t="s">
        <v>147</v>
      </c>
      <c r="AR2441" t="s">
        <v>145</v>
      </c>
      <c r="AV2441" t="s">
        <v>145</v>
      </c>
      <c r="AW2441" t="s">
        <v>145</v>
      </c>
      <c r="BB2441">
        <v>0</v>
      </c>
    </row>
    <row r="2442" spans="1:54" x14ac:dyDescent="0.25">
      <c r="A2442">
        <v>333408</v>
      </c>
      <c r="B2442" t="s">
        <v>213</v>
      </c>
      <c r="AG2442" t="s">
        <v>148</v>
      </c>
      <c r="AS2442" t="s">
        <v>148</v>
      </c>
      <c r="AV2442" t="s">
        <v>148</v>
      </c>
      <c r="AY2442" t="s">
        <v>148</v>
      </c>
      <c r="BB2442">
        <v>0</v>
      </c>
    </row>
    <row r="2443" spans="1:54" x14ac:dyDescent="0.25">
      <c r="A2443">
        <v>333411</v>
      </c>
      <c r="B2443" t="s">
        <v>213</v>
      </c>
      <c r="AH2443" t="s">
        <v>148</v>
      </c>
      <c r="AP2443" t="s">
        <v>147</v>
      </c>
      <c r="AQ2443" t="s">
        <v>147</v>
      </c>
      <c r="AR2443" t="s">
        <v>148</v>
      </c>
      <c r="AX2443" t="s">
        <v>145</v>
      </c>
      <c r="AY2443" t="s">
        <v>147</v>
      </c>
      <c r="BB2443">
        <v>0</v>
      </c>
    </row>
    <row r="2444" spans="1:54" x14ac:dyDescent="0.25">
      <c r="A2444">
        <v>333414</v>
      </c>
      <c r="B2444" t="s">
        <v>213</v>
      </c>
      <c r="AP2444" t="s">
        <v>148</v>
      </c>
      <c r="BB2444">
        <v>0</v>
      </c>
    </row>
    <row r="2445" spans="1:54" x14ac:dyDescent="0.25">
      <c r="A2445">
        <v>333417</v>
      </c>
      <c r="B2445" t="s">
        <v>213</v>
      </c>
      <c r="W2445" t="s">
        <v>148</v>
      </c>
      <c r="Z2445" t="s">
        <v>147</v>
      </c>
      <c r="AJ2445" t="s">
        <v>148</v>
      </c>
      <c r="AP2445" t="s">
        <v>147</v>
      </c>
      <c r="AQ2445" t="s">
        <v>147</v>
      </c>
      <c r="AR2445" t="s">
        <v>147</v>
      </c>
      <c r="AW2445" t="s">
        <v>145</v>
      </c>
      <c r="AX2445" t="s">
        <v>147</v>
      </c>
      <c r="AY2445" t="s">
        <v>147</v>
      </c>
      <c r="BB2445">
        <v>0</v>
      </c>
    </row>
    <row r="2446" spans="1:54" x14ac:dyDescent="0.25">
      <c r="A2446">
        <v>333418</v>
      </c>
      <c r="B2446" t="s">
        <v>213</v>
      </c>
      <c r="AP2446" t="s">
        <v>148</v>
      </c>
      <c r="BB2446">
        <v>0</v>
      </c>
    </row>
    <row r="2447" spans="1:54" x14ac:dyDescent="0.25">
      <c r="A2447">
        <v>333457</v>
      </c>
      <c r="B2447" t="s">
        <v>213</v>
      </c>
      <c r="AC2447" t="s">
        <v>148</v>
      </c>
      <c r="AO2447" t="s">
        <v>147</v>
      </c>
      <c r="AP2447" t="s">
        <v>145</v>
      </c>
      <c r="AU2447" t="s">
        <v>147</v>
      </c>
      <c r="AY2447" t="s">
        <v>147</v>
      </c>
      <c r="BB2447">
        <v>0</v>
      </c>
    </row>
    <row r="2448" spans="1:54" x14ac:dyDescent="0.25">
      <c r="A2448">
        <v>333482</v>
      </c>
      <c r="B2448" t="s">
        <v>213</v>
      </c>
      <c r="AG2448" t="s">
        <v>148</v>
      </c>
      <c r="BB2448">
        <v>0</v>
      </c>
    </row>
    <row r="2449" spans="1:54" x14ac:dyDescent="0.25">
      <c r="A2449">
        <v>333486</v>
      </c>
      <c r="B2449" t="s">
        <v>213</v>
      </c>
      <c r="AK2449" t="s">
        <v>148</v>
      </c>
      <c r="AP2449" t="s">
        <v>148</v>
      </c>
      <c r="BB2449">
        <v>0</v>
      </c>
    </row>
    <row r="2450" spans="1:54" x14ac:dyDescent="0.25">
      <c r="A2450">
        <v>333489</v>
      </c>
      <c r="B2450" t="s">
        <v>213</v>
      </c>
      <c r="AG2450" t="s">
        <v>148</v>
      </c>
      <c r="AK2450" t="s">
        <v>148</v>
      </c>
      <c r="AP2450" t="s">
        <v>145</v>
      </c>
      <c r="AQ2450" t="s">
        <v>147</v>
      </c>
      <c r="AU2450" t="s">
        <v>148</v>
      </c>
      <c r="AW2450" t="s">
        <v>147</v>
      </c>
      <c r="BB2450">
        <v>0</v>
      </c>
    </row>
    <row r="2451" spans="1:54" x14ac:dyDescent="0.25">
      <c r="A2451">
        <v>333498</v>
      </c>
      <c r="B2451" t="s">
        <v>213</v>
      </c>
      <c r="AG2451" t="s">
        <v>147</v>
      </c>
      <c r="AQ2451" t="s">
        <v>145</v>
      </c>
      <c r="AX2451" t="s">
        <v>147</v>
      </c>
      <c r="BB2451">
        <v>0</v>
      </c>
    </row>
    <row r="2452" spans="1:54" x14ac:dyDescent="0.25">
      <c r="A2452">
        <v>333502</v>
      </c>
      <c r="B2452" t="s">
        <v>213</v>
      </c>
      <c r="N2452" t="s">
        <v>148</v>
      </c>
      <c r="V2452" t="s">
        <v>148</v>
      </c>
      <c r="AQ2452" t="s">
        <v>148</v>
      </c>
      <c r="AU2452" t="s">
        <v>148</v>
      </c>
      <c r="AY2452" t="s">
        <v>148</v>
      </c>
      <c r="BB2452">
        <v>0</v>
      </c>
    </row>
    <row r="2453" spans="1:54" x14ac:dyDescent="0.25">
      <c r="A2453">
        <v>333509</v>
      </c>
      <c r="B2453" t="s">
        <v>213</v>
      </c>
      <c r="AJ2453" t="s">
        <v>148</v>
      </c>
      <c r="AQ2453" t="s">
        <v>148</v>
      </c>
      <c r="AW2453" t="s">
        <v>147</v>
      </c>
      <c r="AY2453" t="s">
        <v>147</v>
      </c>
      <c r="BB2453">
        <v>0</v>
      </c>
    </row>
    <row r="2454" spans="1:54" x14ac:dyDescent="0.25">
      <c r="A2454">
        <v>333519</v>
      </c>
      <c r="B2454" t="s">
        <v>213</v>
      </c>
      <c r="AG2454" t="s">
        <v>148</v>
      </c>
      <c r="AI2454" t="s">
        <v>148</v>
      </c>
      <c r="AM2454" t="s">
        <v>148</v>
      </c>
      <c r="AO2454" t="s">
        <v>147</v>
      </c>
      <c r="AP2454" t="s">
        <v>145</v>
      </c>
      <c r="AQ2454" t="s">
        <v>145</v>
      </c>
      <c r="AT2454" t="s">
        <v>148</v>
      </c>
      <c r="AX2454" t="s">
        <v>147</v>
      </c>
      <c r="AY2454" t="s">
        <v>148</v>
      </c>
      <c r="BB2454">
        <v>0</v>
      </c>
    </row>
    <row r="2455" spans="1:54" x14ac:dyDescent="0.25">
      <c r="A2455">
        <v>333523</v>
      </c>
      <c r="B2455" t="s">
        <v>213</v>
      </c>
      <c r="AG2455" t="s">
        <v>148</v>
      </c>
      <c r="AJ2455" t="s">
        <v>148</v>
      </c>
      <c r="AO2455" t="s">
        <v>148</v>
      </c>
      <c r="AP2455" t="s">
        <v>148</v>
      </c>
      <c r="AV2455" t="s">
        <v>148</v>
      </c>
      <c r="AX2455" t="s">
        <v>148</v>
      </c>
      <c r="BB2455">
        <v>0</v>
      </c>
    </row>
    <row r="2456" spans="1:54" x14ac:dyDescent="0.25">
      <c r="A2456">
        <v>333528</v>
      </c>
      <c r="B2456" t="s">
        <v>213</v>
      </c>
      <c r="AP2456" t="s">
        <v>145</v>
      </c>
      <c r="AU2456" t="s">
        <v>148</v>
      </c>
      <c r="AW2456" t="s">
        <v>148</v>
      </c>
      <c r="AX2456" t="s">
        <v>145</v>
      </c>
      <c r="AY2456" t="s">
        <v>148</v>
      </c>
      <c r="BB2456">
        <v>0</v>
      </c>
    </row>
    <row r="2457" spans="1:54" x14ac:dyDescent="0.25">
      <c r="A2457">
        <v>333551</v>
      </c>
      <c r="B2457" t="s">
        <v>213</v>
      </c>
      <c r="AG2457" t="s">
        <v>148</v>
      </c>
      <c r="AQ2457" t="s">
        <v>148</v>
      </c>
      <c r="AT2457" t="s">
        <v>148</v>
      </c>
      <c r="AU2457" t="s">
        <v>148</v>
      </c>
      <c r="AY2457" t="s">
        <v>148</v>
      </c>
      <c r="BB2457">
        <v>0</v>
      </c>
    </row>
    <row r="2458" spans="1:54" x14ac:dyDescent="0.25">
      <c r="A2458">
        <v>333554</v>
      </c>
      <c r="B2458" t="s">
        <v>213</v>
      </c>
      <c r="AW2458" t="s">
        <v>147</v>
      </c>
      <c r="AY2458" t="s">
        <v>147</v>
      </c>
      <c r="BB2458">
        <v>0</v>
      </c>
    </row>
    <row r="2459" spans="1:54" x14ac:dyDescent="0.25">
      <c r="A2459">
        <v>333582</v>
      </c>
      <c r="B2459" t="s">
        <v>213</v>
      </c>
      <c r="AG2459" t="s">
        <v>148</v>
      </c>
      <c r="AY2459" t="s">
        <v>148</v>
      </c>
      <c r="BB2459">
        <v>0</v>
      </c>
    </row>
    <row r="2460" spans="1:54" x14ac:dyDescent="0.25">
      <c r="A2460">
        <v>333614</v>
      </c>
      <c r="B2460" t="s">
        <v>213</v>
      </c>
    </row>
    <row r="2461" spans="1:54" x14ac:dyDescent="0.25">
      <c r="A2461">
        <v>333617</v>
      </c>
      <c r="B2461" t="s">
        <v>213</v>
      </c>
      <c r="AK2461" t="s">
        <v>148</v>
      </c>
      <c r="AP2461" t="s">
        <v>148</v>
      </c>
      <c r="AQ2461" t="s">
        <v>148</v>
      </c>
      <c r="AY2461" t="s">
        <v>148</v>
      </c>
      <c r="BB2461">
        <v>0</v>
      </c>
    </row>
    <row r="2462" spans="1:54" x14ac:dyDescent="0.25">
      <c r="A2462">
        <v>333756</v>
      </c>
      <c r="B2462" t="s">
        <v>213</v>
      </c>
      <c r="AM2462" t="s">
        <v>148</v>
      </c>
      <c r="AP2462" t="s">
        <v>145</v>
      </c>
      <c r="AQ2462" t="s">
        <v>147</v>
      </c>
      <c r="AU2462" t="s">
        <v>147</v>
      </c>
      <c r="AW2462" t="s">
        <v>145</v>
      </c>
      <c r="AX2462" t="s">
        <v>145</v>
      </c>
      <c r="AY2462" t="s">
        <v>145</v>
      </c>
      <c r="BB2462">
        <v>0</v>
      </c>
    </row>
    <row r="2463" spans="1:54" x14ac:dyDescent="0.25">
      <c r="A2463">
        <v>333844</v>
      </c>
      <c r="B2463" t="s">
        <v>213</v>
      </c>
      <c r="AC2463" t="s">
        <v>148</v>
      </c>
      <c r="AG2463" t="s">
        <v>145</v>
      </c>
      <c r="AQ2463" t="s">
        <v>145</v>
      </c>
      <c r="BB2463">
        <v>0</v>
      </c>
    </row>
    <row r="2464" spans="1:54" x14ac:dyDescent="0.25">
      <c r="A2464">
        <v>333876</v>
      </c>
      <c r="B2464" t="s">
        <v>213</v>
      </c>
      <c r="AY2464" t="s">
        <v>148</v>
      </c>
      <c r="BB2464">
        <v>0</v>
      </c>
    </row>
    <row r="2465" spans="1:54" x14ac:dyDescent="0.25">
      <c r="A2465">
        <v>333879</v>
      </c>
      <c r="B2465" t="s">
        <v>213</v>
      </c>
      <c r="AY2465" t="s">
        <v>148</v>
      </c>
      <c r="BB2465">
        <v>0</v>
      </c>
    </row>
    <row r="2466" spans="1:54" x14ac:dyDescent="0.25">
      <c r="A2466">
        <v>333880</v>
      </c>
      <c r="B2466" t="s">
        <v>213</v>
      </c>
      <c r="AC2466" t="s">
        <v>148</v>
      </c>
      <c r="AO2466" t="s">
        <v>148</v>
      </c>
      <c r="AP2466" t="s">
        <v>147</v>
      </c>
      <c r="AU2466" t="s">
        <v>147</v>
      </c>
      <c r="AW2466" t="s">
        <v>148</v>
      </c>
      <c r="AX2466" t="s">
        <v>147</v>
      </c>
      <c r="BB2466">
        <v>0</v>
      </c>
    </row>
    <row r="2467" spans="1:54" x14ac:dyDescent="0.25">
      <c r="A2467">
        <v>333912</v>
      </c>
      <c r="B2467" t="s">
        <v>213</v>
      </c>
      <c r="AG2467" t="s">
        <v>147</v>
      </c>
      <c r="AJ2467" t="s">
        <v>147</v>
      </c>
      <c r="AP2467" t="s">
        <v>147</v>
      </c>
      <c r="AQ2467" t="s">
        <v>147</v>
      </c>
      <c r="AW2467" t="s">
        <v>147</v>
      </c>
      <c r="AY2467" t="s">
        <v>147</v>
      </c>
      <c r="BB2467">
        <v>0</v>
      </c>
    </row>
    <row r="2468" spans="1:54" x14ac:dyDescent="0.25">
      <c r="A2468">
        <v>333916</v>
      </c>
      <c r="B2468" t="s">
        <v>213</v>
      </c>
      <c r="AG2468" t="s">
        <v>148</v>
      </c>
      <c r="AO2468" t="s">
        <v>148</v>
      </c>
      <c r="AQ2468" t="s">
        <v>147</v>
      </c>
      <c r="AR2468" t="s">
        <v>148</v>
      </c>
      <c r="AT2468" t="s">
        <v>147</v>
      </c>
      <c r="AU2468" t="s">
        <v>148</v>
      </c>
      <c r="AW2468" t="s">
        <v>147</v>
      </c>
      <c r="AY2468" t="s">
        <v>148</v>
      </c>
      <c r="BB2468">
        <v>0</v>
      </c>
    </row>
    <row r="2469" spans="1:54" x14ac:dyDescent="0.25">
      <c r="A2469">
        <v>333921</v>
      </c>
      <c r="B2469" t="s">
        <v>213</v>
      </c>
      <c r="AU2469" t="s">
        <v>145</v>
      </c>
      <c r="AV2469" t="s">
        <v>145</v>
      </c>
      <c r="AW2469" t="s">
        <v>147</v>
      </c>
      <c r="BB2469">
        <v>0</v>
      </c>
    </row>
    <row r="2470" spans="1:54" x14ac:dyDescent="0.25">
      <c r="A2470">
        <v>333930</v>
      </c>
      <c r="B2470" t="s">
        <v>213</v>
      </c>
      <c r="AJ2470" t="s">
        <v>148</v>
      </c>
      <c r="AU2470" t="s">
        <v>147</v>
      </c>
      <c r="AX2470" t="s">
        <v>147</v>
      </c>
      <c r="AY2470" t="s">
        <v>147</v>
      </c>
      <c r="BB2470">
        <v>0</v>
      </c>
    </row>
    <row r="2471" spans="1:54" x14ac:dyDescent="0.25">
      <c r="A2471">
        <v>333940</v>
      </c>
      <c r="B2471" t="s">
        <v>213</v>
      </c>
      <c r="AI2471" t="s">
        <v>148</v>
      </c>
      <c r="AT2471" t="s">
        <v>148</v>
      </c>
      <c r="AU2471" t="s">
        <v>148</v>
      </c>
      <c r="AW2471" t="s">
        <v>148</v>
      </c>
      <c r="AX2471" t="s">
        <v>148</v>
      </c>
      <c r="AY2471" t="s">
        <v>148</v>
      </c>
      <c r="BB2471">
        <v>0</v>
      </c>
    </row>
    <row r="2472" spans="1:54" x14ac:dyDescent="0.25">
      <c r="A2472">
        <v>333961</v>
      </c>
      <c r="B2472" t="s">
        <v>213</v>
      </c>
      <c r="Y2472" t="s">
        <v>147</v>
      </c>
      <c r="AY2472" t="s">
        <v>147</v>
      </c>
      <c r="BB2472">
        <v>0</v>
      </c>
    </row>
    <row r="2473" spans="1:54" x14ac:dyDescent="0.25">
      <c r="A2473">
        <v>333996</v>
      </c>
      <c r="B2473" t="s">
        <v>213</v>
      </c>
      <c r="AG2473" t="s">
        <v>148</v>
      </c>
      <c r="AP2473" t="s">
        <v>148</v>
      </c>
      <c r="BB2473">
        <v>0</v>
      </c>
    </row>
    <row r="2474" spans="1:54" x14ac:dyDescent="0.25">
      <c r="A2474">
        <v>334010</v>
      </c>
      <c r="B2474" t="s">
        <v>213</v>
      </c>
      <c r="AY2474" t="s">
        <v>148</v>
      </c>
      <c r="BB2474">
        <v>0</v>
      </c>
    </row>
    <row r="2475" spans="1:54" x14ac:dyDescent="0.25">
      <c r="A2475">
        <v>334032</v>
      </c>
      <c r="B2475" t="s">
        <v>213</v>
      </c>
      <c r="AY2475" t="s">
        <v>147</v>
      </c>
      <c r="BB2475">
        <v>0</v>
      </c>
    </row>
    <row r="2476" spans="1:54" x14ac:dyDescent="0.25">
      <c r="A2476">
        <v>334097</v>
      </c>
      <c r="B2476" t="s">
        <v>213</v>
      </c>
      <c r="AT2476" t="s">
        <v>148</v>
      </c>
      <c r="BB2476">
        <v>0</v>
      </c>
    </row>
    <row r="2477" spans="1:54" x14ac:dyDescent="0.25">
      <c r="A2477">
        <v>334165</v>
      </c>
      <c r="B2477" t="s">
        <v>213</v>
      </c>
      <c r="AA2477" t="s">
        <v>148</v>
      </c>
      <c r="AG2477" t="s">
        <v>148</v>
      </c>
      <c r="AW2477" t="s">
        <v>147</v>
      </c>
      <c r="AY2477" t="s">
        <v>147</v>
      </c>
      <c r="BB2477">
        <v>0</v>
      </c>
    </row>
    <row r="2478" spans="1:54" x14ac:dyDescent="0.25">
      <c r="A2478">
        <v>334173</v>
      </c>
      <c r="B2478" t="s">
        <v>213</v>
      </c>
      <c r="AP2478" t="s">
        <v>147</v>
      </c>
      <c r="AQ2478" t="s">
        <v>147</v>
      </c>
      <c r="AW2478" t="s">
        <v>148</v>
      </c>
      <c r="BB2478">
        <v>0</v>
      </c>
    </row>
    <row r="2479" spans="1:54" x14ac:dyDescent="0.25">
      <c r="A2479">
        <v>334194</v>
      </c>
      <c r="B2479" t="s">
        <v>213</v>
      </c>
      <c r="AC2479" t="s">
        <v>148</v>
      </c>
      <c r="AK2479" t="s">
        <v>148</v>
      </c>
      <c r="AQ2479" t="s">
        <v>148</v>
      </c>
      <c r="AT2479" t="s">
        <v>147</v>
      </c>
      <c r="AV2479" t="s">
        <v>148</v>
      </c>
      <c r="AW2479" t="s">
        <v>148</v>
      </c>
      <c r="AX2479" t="s">
        <v>147</v>
      </c>
      <c r="BB2479">
        <v>0</v>
      </c>
    </row>
    <row r="2480" spans="1:54" x14ac:dyDescent="0.25">
      <c r="A2480">
        <v>334197</v>
      </c>
      <c r="B2480" t="s">
        <v>213</v>
      </c>
      <c r="AE2480" t="s">
        <v>148</v>
      </c>
      <c r="AJ2480" t="s">
        <v>148</v>
      </c>
      <c r="AK2480" t="s">
        <v>148</v>
      </c>
      <c r="AP2480" t="s">
        <v>148</v>
      </c>
      <c r="AQ2480" t="s">
        <v>148</v>
      </c>
      <c r="AU2480" t="s">
        <v>147</v>
      </c>
      <c r="AV2480" t="s">
        <v>147</v>
      </c>
      <c r="AW2480" t="s">
        <v>147</v>
      </c>
      <c r="AX2480" t="s">
        <v>147</v>
      </c>
      <c r="AY2480" t="s">
        <v>147</v>
      </c>
      <c r="BB2480">
        <v>0</v>
      </c>
    </row>
    <row r="2481" spans="1:54" x14ac:dyDescent="0.25">
      <c r="A2481">
        <v>334200</v>
      </c>
      <c r="B2481" t="s">
        <v>213</v>
      </c>
      <c r="AW2481" t="s">
        <v>147</v>
      </c>
      <c r="AX2481" t="s">
        <v>147</v>
      </c>
      <c r="AY2481" t="s">
        <v>147</v>
      </c>
      <c r="BB2481">
        <v>0</v>
      </c>
    </row>
    <row r="2482" spans="1:54" x14ac:dyDescent="0.25">
      <c r="A2482">
        <v>334207</v>
      </c>
      <c r="B2482" t="s">
        <v>213</v>
      </c>
      <c r="AP2482" t="s">
        <v>148</v>
      </c>
      <c r="AY2482" t="s">
        <v>147</v>
      </c>
      <c r="BB2482">
        <v>0</v>
      </c>
    </row>
    <row r="2483" spans="1:54" x14ac:dyDescent="0.25">
      <c r="A2483">
        <v>334225</v>
      </c>
      <c r="B2483" t="s">
        <v>213</v>
      </c>
      <c r="AG2483" t="s">
        <v>148</v>
      </c>
      <c r="AI2483" t="s">
        <v>148</v>
      </c>
      <c r="AJ2483" t="s">
        <v>148</v>
      </c>
      <c r="AP2483" t="s">
        <v>148</v>
      </c>
      <c r="AQ2483" t="s">
        <v>148</v>
      </c>
      <c r="AX2483" t="s">
        <v>148</v>
      </c>
      <c r="BB2483">
        <v>0</v>
      </c>
    </row>
    <row r="2484" spans="1:54" x14ac:dyDescent="0.25">
      <c r="A2484">
        <v>334231</v>
      </c>
      <c r="B2484" t="s">
        <v>213</v>
      </c>
      <c r="AO2484" t="s">
        <v>148</v>
      </c>
      <c r="BB2484">
        <v>0</v>
      </c>
    </row>
    <row r="2485" spans="1:54" x14ac:dyDescent="0.25">
      <c r="A2485">
        <v>334280</v>
      </c>
      <c r="B2485" t="s">
        <v>213</v>
      </c>
      <c r="AA2485" t="s">
        <v>148</v>
      </c>
      <c r="AM2485" t="s">
        <v>147</v>
      </c>
      <c r="AX2485" t="s">
        <v>147</v>
      </c>
      <c r="AY2485" t="s">
        <v>147</v>
      </c>
      <c r="BB2485">
        <v>0</v>
      </c>
    </row>
    <row r="2486" spans="1:54" x14ac:dyDescent="0.25">
      <c r="A2486">
        <v>334348</v>
      </c>
      <c r="B2486" t="s">
        <v>213</v>
      </c>
      <c r="AQ2486" t="s">
        <v>148</v>
      </c>
      <c r="BB2486">
        <v>0</v>
      </c>
    </row>
    <row r="2487" spans="1:54" x14ac:dyDescent="0.25">
      <c r="A2487">
        <v>334353</v>
      </c>
      <c r="B2487" t="s">
        <v>213</v>
      </c>
      <c r="AT2487" t="s">
        <v>148</v>
      </c>
      <c r="BB2487">
        <v>0</v>
      </c>
    </row>
    <row r="2488" spans="1:54" x14ac:dyDescent="0.25">
      <c r="A2488">
        <v>334361</v>
      </c>
      <c r="B2488" t="s">
        <v>213</v>
      </c>
      <c r="AC2488" t="s">
        <v>148</v>
      </c>
      <c r="AJ2488" t="s">
        <v>148</v>
      </c>
      <c r="AO2488" t="s">
        <v>148</v>
      </c>
      <c r="AP2488" t="s">
        <v>148</v>
      </c>
      <c r="AQ2488" t="s">
        <v>148</v>
      </c>
      <c r="AT2488" t="s">
        <v>148</v>
      </c>
      <c r="AU2488" t="s">
        <v>147</v>
      </c>
      <c r="AV2488" t="s">
        <v>147</v>
      </c>
      <c r="AW2488" t="s">
        <v>147</v>
      </c>
      <c r="AX2488" t="s">
        <v>147</v>
      </c>
      <c r="AY2488" t="s">
        <v>147</v>
      </c>
      <c r="BB2488">
        <v>0</v>
      </c>
    </row>
    <row r="2489" spans="1:54" x14ac:dyDescent="0.25">
      <c r="A2489">
        <v>334364</v>
      </c>
      <c r="B2489" t="s">
        <v>213</v>
      </c>
      <c r="AP2489" t="s">
        <v>148</v>
      </c>
      <c r="BB2489">
        <v>0</v>
      </c>
    </row>
    <row r="2490" spans="1:54" x14ac:dyDescent="0.25">
      <c r="A2490">
        <v>334366</v>
      </c>
      <c r="B2490" t="s">
        <v>213</v>
      </c>
      <c r="AG2490" t="s">
        <v>148</v>
      </c>
      <c r="BB2490">
        <v>0</v>
      </c>
    </row>
    <row r="2491" spans="1:54" x14ac:dyDescent="0.25">
      <c r="A2491">
        <v>334373</v>
      </c>
      <c r="B2491" t="s">
        <v>213</v>
      </c>
      <c r="AC2491" t="s">
        <v>148</v>
      </c>
      <c r="AP2491" t="s">
        <v>145</v>
      </c>
      <c r="AQ2491" t="s">
        <v>145</v>
      </c>
      <c r="BB2491">
        <v>0</v>
      </c>
    </row>
    <row r="2492" spans="1:54" x14ac:dyDescent="0.25">
      <c r="A2492">
        <v>334398</v>
      </c>
      <c r="B2492" t="s">
        <v>213</v>
      </c>
      <c r="AW2492" t="s">
        <v>148</v>
      </c>
      <c r="AY2492" t="s">
        <v>148</v>
      </c>
      <c r="BB2492">
        <v>0</v>
      </c>
    </row>
    <row r="2493" spans="1:54" x14ac:dyDescent="0.25">
      <c r="A2493">
        <v>334428</v>
      </c>
      <c r="B2493" t="s">
        <v>213</v>
      </c>
      <c r="AY2493" t="s">
        <v>148</v>
      </c>
      <c r="BB2493">
        <v>0</v>
      </c>
    </row>
    <row r="2494" spans="1:54" x14ac:dyDescent="0.25">
      <c r="A2494">
        <v>334430</v>
      </c>
      <c r="B2494" t="s">
        <v>213</v>
      </c>
      <c r="AC2494" t="s">
        <v>148</v>
      </c>
      <c r="AW2494" t="s">
        <v>147</v>
      </c>
      <c r="AY2494" t="s">
        <v>147</v>
      </c>
      <c r="BB2494">
        <v>0</v>
      </c>
    </row>
    <row r="2495" spans="1:54" x14ac:dyDescent="0.25">
      <c r="A2495">
        <v>334487</v>
      </c>
      <c r="B2495" t="s">
        <v>213</v>
      </c>
      <c r="AQ2495" t="s">
        <v>148</v>
      </c>
      <c r="AW2495" t="s">
        <v>147</v>
      </c>
      <c r="AX2495" t="s">
        <v>147</v>
      </c>
      <c r="AY2495" t="s">
        <v>147</v>
      </c>
      <c r="BB2495">
        <v>0</v>
      </c>
    </row>
    <row r="2496" spans="1:54" x14ac:dyDescent="0.25">
      <c r="A2496">
        <v>334508</v>
      </c>
      <c r="B2496" t="s">
        <v>213</v>
      </c>
      <c r="H2496" t="s">
        <v>148</v>
      </c>
      <c r="AG2496" t="s">
        <v>148</v>
      </c>
      <c r="AH2496" t="s">
        <v>148</v>
      </c>
      <c r="AO2496" t="s">
        <v>148</v>
      </c>
      <c r="AP2496" t="s">
        <v>148</v>
      </c>
      <c r="AQ2496" t="s">
        <v>148</v>
      </c>
      <c r="AT2496" t="s">
        <v>148</v>
      </c>
      <c r="AU2496" t="s">
        <v>148</v>
      </c>
      <c r="AV2496" t="s">
        <v>148</v>
      </c>
      <c r="AW2496" t="s">
        <v>148</v>
      </c>
      <c r="AY2496" t="s">
        <v>148</v>
      </c>
      <c r="BB2496">
        <v>0</v>
      </c>
    </row>
    <row r="2497" spans="1:54" x14ac:dyDescent="0.25">
      <c r="A2497">
        <v>334528</v>
      </c>
      <c r="B2497" t="s">
        <v>213</v>
      </c>
      <c r="AG2497" t="s">
        <v>148</v>
      </c>
      <c r="AL2497" t="s">
        <v>148</v>
      </c>
      <c r="AO2497" t="s">
        <v>148</v>
      </c>
      <c r="AP2497" t="s">
        <v>148</v>
      </c>
      <c r="AQ2497" t="s">
        <v>148</v>
      </c>
      <c r="AR2497" t="s">
        <v>148</v>
      </c>
      <c r="AT2497" t="s">
        <v>148</v>
      </c>
      <c r="AU2497" t="s">
        <v>147</v>
      </c>
      <c r="AV2497" t="s">
        <v>147</v>
      </c>
      <c r="AW2497" t="s">
        <v>147</v>
      </c>
      <c r="AX2497" t="s">
        <v>147</v>
      </c>
      <c r="AY2497" t="s">
        <v>147</v>
      </c>
      <c r="BB2497">
        <v>0</v>
      </c>
    </row>
    <row r="2498" spans="1:54" x14ac:dyDescent="0.25">
      <c r="A2498">
        <v>334559</v>
      </c>
      <c r="B2498" t="s">
        <v>213</v>
      </c>
      <c r="AJ2498" t="s">
        <v>148</v>
      </c>
      <c r="AQ2498" t="s">
        <v>148</v>
      </c>
      <c r="AU2498" t="s">
        <v>148</v>
      </c>
      <c r="AW2498" t="s">
        <v>148</v>
      </c>
      <c r="AX2498" t="s">
        <v>148</v>
      </c>
      <c r="AY2498" t="s">
        <v>148</v>
      </c>
      <c r="BB2498">
        <v>0</v>
      </c>
    </row>
    <row r="2499" spans="1:54" x14ac:dyDescent="0.25">
      <c r="A2499">
        <v>334585</v>
      </c>
      <c r="B2499" t="s">
        <v>213</v>
      </c>
      <c r="AG2499" t="s">
        <v>148</v>
      </c>
      <c r="AP2499" t="s">
        <v>148</v>
      </c>
      <c r="BB2499">
        <v>0</v>
      </c>
    </row>
    <row r="2500" spans="1:54" x14ac:dyDescent="0.25">
      <c r="A2500">
        <v>334588</v>
      </c>
      <c r="B2500" t="s">
        <v>213</v>
      </c>
      <c r="V2500" t="s">
        <v>147</v>
      </c>
      <c r="AO2500" t="s">
        <v>148</v>
      </c>
      <c r="AQ2500" t="s">
        <v>148</v>
      </c>
      <c r="BB2500">
        <v>0</v>
      </c>
    </row>
    <row r="2501" spans="1:54" x14ac:dyDescent="0.25">
      <c r="A2501">
        <v>334626</v>
      </c>
      <c r="B2501" t="s">
        <v>213</v>
      </c>
      <c r="AP2501" t="s">
        <v>148</v>
      </c>
      <c r="AU2501" t="s">
        <v>148</v>
      </c>
      <c r="AW2501" t="s">
        <v>148</v>
      </c>
      <c r="BB2501">
        <v>0</v>
      </c>
    </row>
    <row r="2502" spans="1:54" x14ac:dyDescent="0.25">
      <c r="A2502">
        <v>334643</v>
      </c>
      <c r="B2502" t="s">
        <v>213</v>
      </c>
      <c r="AU2502" t="s">
        <v>145</v>
      </c>
      <c r="AW2502" t="s">
        <v>147</v>
      </c>
      <c r="AY2502" t="s">
        <v>145</v>
      </c>
      <c r="BB2502">
        <v>0</v>
      </c>
    </row>
    <row r="2503" spans="1:54" x14ac:dyDescent="0.25">
      <c r="A2503">
        <v>334647</v>
      </c>
      <c r="B2503" t="s">
        <v>213</v>
      </c>
      <c r="AC2503" t="s">
        <v>148</v>
      </c>
      <c r="AG2503" t="s">
        <v>145</v>
      </c>
      <c r="AU2503" t="s">
        <v>147</v>
      </c>
      <c r="AV2503" t="s">
        <v>145</v>
      </c>
      <c r="AY2503" t="s">
        <v>147</v>
      </c>
      <c r="BB2503">
        <v>0</v>
      </c>
    </row>
    <row r="2504" spans="1:54" x14ac:dyDescent="0.25">
      <c r="A2504">
        <v>334657</v>
      </c>
      <c r="B2504" t="s">
        <v>213</v>
      </c>
      <c r="AC2504" t="s">
        <v>148</v>
      </c>
      <c r="AP2504" t="s">
        <v>148</v>
      </c>
      <c r="AY2504" t="s">
        <v>147</v>
      </c>
      <c r="BB2504">
        <v>0</v>
      </c>
    </row>
    <row r="2505" spans="1:54" x14ac:dyDescent="0.25">
      <c r="A2505">
        <v>334665</v>
      </c>
      <c r="B2505" t="s">
        <v>213</v>
      </c>
      <c r="AC2505" t="s">
        <v>147</v>
      </c>
      <c r="AL2505" t="s">
        <v>148</v>
      </c>
      <c r="AY2505" t="s">
        <v>145</v>
      </c>
      <c r="BB2505">
        <v>0</v>
      </c>
    </row>
    <row r="2506" spans="1:54" x14ac:dyDescent="0.25">
      <c r="A2506">
        <v>334673</v>
      </c>
      <c r="B2506" t="s">
        <v>213</v>
      </c>
      <c r="AP2506" t="s">
        <v>148</v>
      </c>
      <c r="AQ2506" t="s">
        <v>148</v>
      </c>
      <c r="AT2506" t="s">
        <v>148</v>
      </c>
      <c r="AU2506" t="s">
        <v>147</v>
      </c>
      <c r="AV2506" t="s">
        <v>147</v>
      </c>
      <c r="BB2506">
        <v>0</v>
      </c>
    </row>
    <row r="2507" spans="1:54" x14ac:dyDescent="0.25">
      <c r="A2507">
        <v>334676</v>
      </c>
      <c r="B2507" t="s">
        <v>213</v>
      </c>
      <c r="AF2507" t="s">
        <v>148</v>
      </c>
      <c r="AG2507" t="s">
        <v>148</v>
      </c>
      <c r="AP2507" t="s">
        <v>147</v>
      </c>
      <c r="AQ2507" t="s">
        <v>145</v>
      </c>
      <c r="AX2507" t="s">
        <v>147</v>
      </c>
      <c r="AY2507" t="s">
        <v>147</v>
      </c>
      <c r="BB2507">
        <v>0</v>
      </c>
    </row>
    <row r="2508" spans="1:54" x14ac:dyDescent="0.25">
      <c r="A2508">
        <v>334696</v>
      </c>
      <c r="B2508" t="s">
        <v>213</v>
      </c>
      <c r="W2508" t="s">
        <v>148</v>
      </c>
      <c r="AG2508" t="s">
        <v>148</v>
      </c>
      <c r="AP2508" t="s">
        <v>148</v>
      </c>
      <c r="AQ2508" t="s">
        <v>148</v>
      </c>
      <c r="BB2508">
        <v>0</v>
      </c>
    </row>
    <row r="2509" spans="1:54" x14ac:dyDescent="0.25">
      <c r="A2509">
        <v>334709</v>
      </c>
      <c r="B2509" t="s">
        <v>213</v>
      </c>
      <c r="AG2509" t="s">
        <v>148</v>
      </c>
      <c r="AP2509" t="s">
        <v>147</v>
      </c>
      <c r="AQ2509" t="s">
        <v>145</v>
      </c>
      <c r="AW2509" t="s">
        <v>145</v>
      </c>
      <c r="AX2509" t="s">
        <v>145</v>
      </c>
      <c r="AY2509" t="s">
        <v>147</v>
      </c>
      <c r="BB2509">
        <v>0</v>
      </c>
    </row>
    <row r="2510" spans="1:54" x14ac:dyDescent="0.25">
      <c r="A2510">
        <v>334714</v>
      </c>
      <c r="B2510" t="s">
        <v>213</v>
      </c>
      <c r="BB2510">
        <v>0</v>
      </c>
    </row>
    <row r="2511" spans="1:54" x14ac:dyDescent="0.25">
      <c r="A2511">
        <v>334717</v>
      </c>
      <c r="B2511" t="s">
        <v>213</v>
      </c>
      <c r="AM2511" t="s">
        <v>148</v>
      </c>
      <c r="BB2511">
        <v>0</v>
      </c>
    </row>
    <row r="2512" spans="1:54" x14ac:dyDescent="0.25">
      <c r="A2512">
        <v>334720</v>
      </c>
      <c r="B2512" t="s">
        <v>213</v>
      </c>
      <c r="AQ2512" t="s">
        <v>148</v>
      </c>
      <c r="AS2512" t="s">
        <v>148</v>
      </c>
      <c r="AU2512" t="s">
        <v>147</v>
      </c>
      <c r="AY2512" t="s">
        <v>147</v>
      </c>
      <c r="BB2512">
        <v>0</v>
      </c>
    </row>
    <row r="2513" spans="1:54" x14ac:dyDescent="0.25">
      <c r="A2513">
        <v>334766</v>
      </c>
      <c r="B2513" t="s">
        <v>213</v>
      </c>
      <c r="AF2513" t="s">
        <v>147</v>
      </c>
      <c r="AG2513" t="s">
        <v>147</v>
      </c>
      <c r="AL2513" t="s">
        <v>148</v>
      </c>
      <c r="AO2513" t="s">
        <v>148</v>
      </c>
      <c r="AP2513" t="s">
        <v>148</v>
      </c>
      <c r="AQ2513" t="s">
        <v>147</v>
      </c>
      <c r="AR2513" t="s">
        <v>147</v>
      </c>
      <c r="AU2513" t="s">
        <v>145</v>
      </c>
      <c r="AV2513" t="s">
        <v>147</v>
      </c>
      <c r="AW2513" t="s">
        <v>145</v>
      </c>
      <c r="AX2513" t="s">
        <v>145</v>
      </c>
      <c r="AY2513" t="s">
        <v>145</v>
      </c>
      <c r="BB2513">
        <v>0</v>
      </c>
    </row>
    <row r="2514" spans="1:54" x14ac:dyDescent="0.25">
      <c r="A2514">
        <v>334776</v>
      </c>
      <c r="B2514" t="s">
        <v>213</v>
      </c>
      <c r="AO2514" t="s">
        <v>148</v>
      </c>
      <c r="AS2514" t="s">
        <v>148</v>
      </c>
      <c r="AU2514" t="s">
        <v>147</v>
      </c>
      <c r="AW2514" t="s">
        <v>147</v>
      </c>
      <c r="AX2514" t="s">
        <v>147</v>
      </c>
      <c r="AY2514" t="s">
        <v>147</v>
      </c>
      <c r="BB2514">
        <v>0</v>
      </c>
    </row>
    <row r="2515" spans="1:54" x14ac:dyDescent="0.25">
      <c r="A2515">
        <v>334787</v>
      </c>
      <c r="B2515" t="s">
        <v>213</v>
      </c>
      <c r="AO2515" t="s">
        <v>148</v>
      </c>
      <c r="BB2515">
        <v>0</v>
      </c>
    </row>
    <row r="2516" spans="1:54" x14ac:dyDescent="0.25">
      <c r="A2516">
        <v>334794</v>
      </c>
      <c r="B2516" t="s">
        <v>213</v>
      </c>
      <c r="AY2516" t="s">
        <v>147</v>
      </c>
      <c r="BB2516">
        <v>0</v>
      </c>
    </row>
    <row r="2517" spans="1:54" x14ac:dyDescent="0.25">
      <c r="A2517">
        <v>334797</v>
      </c>
      <c r="B2517" t="s">
        <v>213</v>
      </c>
      <c r="AI2517" t="s">
        <v>148</v>
      </c>
      <c r="AM2517" t="s">
        <v>148</v>
      </c>
      <c r="AO2517" t="s">
        <v>147</v>
      </c>
      <c r="AP2517" t="s">
        <v>145</v>
      </c>
      <c r="AQ2517" t="s">
        <v>145</v>
      </c>
      <c r="AR2517" t="s">
        <v>147</v>
      </c>
      <c r="AS2517" t="s">
        <v>147</v>
      </c>
      <c r="AU2517" t="s">
        <v>145</v>
      </c>
      <c r="AV2517" t="s">
        <v>145</v>
      </c>
      <c r="AW2517" t="s">
        <v>145</v>
      </c>
      <c r="AY2517" t="s">
        <v>147</v>
      </c>
      <c r="BB2517">
        <v>0</v>
      </c>
    </row>
    <row r="2518" spans="1:54" x14ac:dyDescent="0.25">
      <c r="A2518">
        <v>334801</v>
      </c>
      <c r="B2518" t="s">
        <v>213</v>
      </c>
      <c r="AK2518" t="s">
        <v>148</v>
      </c>
      <c r="AP2518" t="s">
        <v>148</v>
      </c>
      <c r="BB2518">
        <v>0</v>
      </c>
    </row>
    <row r="2519" spans="1:54" x14ac:dyDescent="0.25">
      <c r="A2519">
        <v>334815</v>
      </c>
      <c r="B2519" t="s">
        <v>213</v>
      </c>
      <c r="V2519" t="s">
        <v>147</v>
      </c>
      <c r="W2519" t="s">
        <v>148</v>
      </c>
      <c r="AP2519" t="s">
        <v>148</v>
      </c>
      <c r="AU2519" t="s">
        <v>147</v>
      </c>
      <c r="AY2519" t="s">
        <v>147</v>
      </c>
      <c r="BB2519">
        <v>0</v>
      </c>
    </row>
    <row r="2520" spans="1:54" x14ac:dyDescent="0.25">
      <c r="A2520">
        <v>334819</v>
      </c>
      <c r="B2520" t="s">
        <v>213</v>
      </c>
      <c r="AL2520" t="s">
        <v>148</v>
      </c>
      <c r="AO2520" t="s">
        <v>148</v>
      </c>
      <c r="AQ2520" t="s">
        <v>148</v>
      </c>
      <c r="AT2520" t="s">
        <v>148</v>
      </c>
      <c r="AX2520" t="s">
        <v>148</v>
      </c>
      <c r="AY2520" t="s">
        <v>148</v>
      </c>
      <c r="BB2520">
        <v>0</v>
      </c>
    </row>
    <row r="2521" spans="1:54" x14ac:dyDescent="0.25">
      <c r="A2521">
        <v>334834</v>
      </c>
      <c r="B2521" t="s">
        <v>213</v>
      </c>
      <c r="AM2521" t="s">
        <v>148</v>
      </c>
      <c r="AP2521" t="s">
        <v>148</v>
      </c>
      <c r="AQ2521" t="s">
        <v>148</v>
      </c>
      <c r="AS2521" t="s">
        <v>148</v>
      </c>
      <c r="AT2521" t="s">
        <v>148</v>
      </c>
      <c r="AV2521" t="s">
        <v>148</v>
      </c>
      <c r="AX2521" t="s">
        <v>147</v>
      </c>
      <c r="AY2521" t="s">
        <v>148</v>
      </c>
      <c r="BB2521">
        <v>0</v>
      </c>
    </row>
    <row r="2522" spans="1:54" x14ac:dyDescent="0.25">
      <c r="A2522">
        <v>334851</v>
      </c>
      <c r="B2522" t="s">
        <v>213</v>
      </c>
      <c r="AG2522" t="s">
        <v>148</v>
      </c>
      <c r="BB2522">
        <v>0</v>
      </c>
    </row>
    <row r="2523" spans="1:54" x14ac:dyDescent="0.25">
      <c r="A2523">
        <v>334878</v>
      </c>
      <c r="B2523" t="s">
        <v>213</v>
      </c>
      <c r="AQ2523" t="s">
        <v>148</v>
      </c>
      <c r="AW2523" t="s">
        <v>148</v>
      </c>
      <c r="AY2523" t="s">
        <v>147</v>
      </c>
      <c r="BB2523">
        <v>0</v>
      </c>
    </row>
    <row r="2524" spans="1:54" x14ac:dyDescent="0.25">
      <c r="A2524">
        <v>334880</v>
      </c>
      <c r="B2524" t="s">
        <v>213</v>
      </c>
      <c r="AQ2524" t="s">
        <v>148</v>
      </c>
      <c r="AV2524" t="s">
        <v>147</v>
      </c>
      <c r="AW2524" t="s">
        <v>147</v>
      </c>
      <c r="BB2524">
        <v>0</v>
      </c>
    </row>
    <row r="2525" spans="1:54" x14ac:dyDescent="0.25">
      <c r="A2525">
        <v>334889</v>
      </c>
      <c r="B2525" t="s">
        <v>213</v>
      </c>
      <c r="AA2525" t="s">
        <v>148</v>
      </c>
      <c r="AP2525" t="s">
        <v>148</v>
      </c>
      <c r="AU2525" t="s">
        <v>145</v>
      </c>
      <c r="BB2525">
        <v>0</v>
      </c>
    </row>
    <row r="2526" spans="1:54" x14ac:dyDescent="0.25">
      <c r="A2526">
        <v>334921</v>
      </c>
      <c r="B2526" t="s">
        <v>213</v>
      </c>
      <c r="AP2526" t="s">
        <v>148</v>
      </c>
      <c r="BB2526">
        <v>0</v>
      </c>
    </row>
    <row r="2527" spans="1:54" x14ac:dyDescent="0.25">
      <c r="A2527">
        <v>334947</v>
      </c>
      <c r="B2527" t="s">
        <v>213</v>
      </c>
      <c r="AP2527" t="s">
        <v>148</v>
      </c>
      <c r="AY2527" t="s">
        <v>148</v>
      </c>
      <c r="BB2527">
        <v>0</v>
      </c>
    </row>
    <row r="2528" spans="1:54" x14ac:dyDescent="0.25">
      <c r="A2528">
        <v>334951</v>
      </c>
      <c r="B2528" t="s">
        <v>213</v>
      </c>
      <c r="AG2528" t="s">
        <v>148</v>
      </c>
      <c r="AP2528" t="s">
        <v>148</v>
      </c>
      <c r="AQ2528" t="s">
        <v>148</v>
      </c>
      <c r="BB2528">
        <v>0</v>
      </c>
    </row>
    <row r="2529" spans="1:54" x14ac:dyDescent="0.25">
      <c r="A2529">
        <v>334953</v>
      </c>
      <c r="B2529" t="s">
        <v>213</v>
      </c>
      <c r="AP2529" t="s">
        <v>148</v>
      </c>
      <c r="BB2529">
        <v>0</v>
      </c>
    </row>
    <row r="2530" spans="1:54" x14ac:dyDescent="0.25">
      <c r="A2530">
        <v>334995</v>
      </c>
      <c r="B2530" t="s">
        <v>213</v>
      </c>
      <c r="AP2530" t="s">
        <v>148</v>
      </c>
      <c r="AQ2530" t="s">
        <v>148</v>
      </c>
      <c r="AV2530" t="s">
        <v>147</v>
      </c>
      <c r="AW2530" t="s">
        <v>147</v>
      </c>
      <c r="AY2530" t="s">
        <v>147</v>
      </c>
      <c r="BB2530">
        <v>0</v>
      </c>
    </row>
    <row r="2531" spans="1:54" x14ac:dyDescent="0.25">
      <c r="A2531">
        <v>334999</v>
      </c>
      <c r="B2531" t="s">
        <v>213</v>
      </c>
      <c r="G2531" t="s">
        <v>148</v>
      </c>
      <c r="AP2531" t="s">
        <v>148</v>
      </c>
      <c r="BB2531">
        <v>0</v>
      </c>
    </row>
    <row r="2532" spans="1:54" x14ac:dyDescent="0.25">
      <c r="A2532">
        <v>335030</v>
      </c>
      <c r="B2532" t="s">
        <v>213</v>
      </c>
      <c r="AY2532" t="s">
        <v>147</v>
      </c>
      <c r="BB2532">
        <v>0</v>
      </c>
    </row>
    <row r="2533" spans="1:54" x14ac:dyDescent="0.25">
      <c r="A2533">
        <v>335042</v>
      </c>
      <c r="B2533" t="s">
        <v>213</v>
      </c>
      <c r="AO2533" t="s">
        <v>148</v>
      </c>
      <c r="AP2533" t="s">
        <v>145</v>
      </c>
      <c r="AW2533" t="s">
        <v>145</v>
      </c>
      <c r="BB2533">
        <v>0</v>
      </c>
    </row>
    <row r="2534" spans="1:54" x14ac:dyDescent="0.25">
      <c r="A2534">
        <v>335103</v>
      </c>
      <c r="B2534" t="s">
        <v>213</v>
      </c>
      <c r="AU2534" t="s">
        <v>147</v>
      </c>
      <c r="AW2534" t="s">
        <v>147</v>
      </c>
      <c r="AY2534" t="s">
        <v>147</v>
      </c>
      <c r="BB2534">
        <v>0</v>
      </c>
    </row>
    <row r="2535" spans="1:54" x14ac:dyDescent="0.25">
      <c r="A2535">
        <v>335137</v>
      </c>
      <c r="B2535" t="s">
        <v>213</v>
      </c>
      <c r="AG2535" t="s">
        <v>148</v>
      </c>
      <c r="AY2535" t="s">
        <v>148</v>
      </c>
      <c r="BB2535">
        <v>0</v>
      </c>
    </row>
    <row r="2536" spans="1:54" x14ac:dyDescent="0.25">
      <c r="A2536">
        <v>335140</v>
      </c>
      <c r="B2536" t="s">
        <v>213</v>
      </c>
      <c r="G2536" t="s">
        <v>147</v>
      </c>
      <c r="AQ2536" t="s">
        <v>145</v>
      </c>
      <c r="AW2536" t="s">
        <v>145</v>
      </c>
      <c r="AY2536" t="s">
        <v>147</v>
      </c>
      <c r="BB2536">
        <v>0</v>
      </c>
    </row>
    <row r="2537" spans="1:54" x14ac:dyDescent="0.25">
      <c r="A2537">
        <v>335157</v>
      </c>
      <c r="B2537" t="s">
        <v>213</v>
      </c>
      <c r="AP2537" t="s">
        <v>148</v>
      </c>
      <c r="AQ2537" t="s">
        <v>148</v>
      </c>
      <c r="AU2537" t="s">
        <v>147</v>
      </c>
      <c r="AV2537" t="s">
        <v>147</v>
      </c>
      <c r="AW2537" t="s">
        <v>147</v>
      </c>
      <c r="AX2537" t="s">
        <v>147</v>
      </c>
      <c r="AY2537" t="s">
        <v>147</v>
      </c>
      <c r="BB2537">
        <v>0</v>
      </c>
    </row>
    <row r="2538" spans="1:54" x14ac:dyDescent="0.25">
      <c r="A2538">
        <v>335163</v>
      </c>
      <c r="B2538" t="s">
        <v>213</v>
      </c>
      <c r="AY2538" t="s">
        <v>147</v>
      </c>
      <c r="BB2538">
        <v>0</v>
      </c>
    </row>
    <row r="2539" spans="1:54" x14ac:dyDescent="0.25">
      <c r="A2539">
        <v>335173</v>
      </c>
      <c r="B2539" t="s">
        <v>213</v>
      </c>
      <c r="AG2539" t="s">
        <v>148</v>
      </c>
      <c r="AQ2539" t="s">
        <v>148</v>
      </c>
      <c r="BB2539">
        <v>0</v>
      </c>
    </row>
    <row r="2540" spans="1:54" x14ac:dyDescent="0.25">
      <c r="A2540">
        <v>335179</v>
      </c>
      <c r="B2540" t="s">
        <v>213</v>
      </c>
      <c r="AY2540" t="s">
        <v>147</v>
      </c>
      <c r="BB2540">
        <v>0</v>
      </c>
    </row>
    <row r="2541" spans="1:54" x14ac:dyDescent="0.25">
      <c r="A2541">
        <v>335213</v>
      </c>
      <c r="B2541" t="s">
        <v>213</v>
      </c>
      <c r="AY2541" t="s">
        <v>148</v>
      </c>
      <c r="BB2541">
        <v>0</v>
      </c>
    </row>
    <row r="2542" spans="1:54" x14ac:dyDescent="0.25">
      <c r="A2542">
        <v>335234</v>
      </c>
      <c r="B2542" t="s">
        <v>213</v>
      </c>
      <c r="AM2542" t="s">
        <v>148</v>
      </c>
      <c r="AP2542" t="s">
        <v>148</v>
      </c>
      <c r="AR2542" t="s">
        <v>147</v>
      </c>
      <c r="AS2542" t="s">
        <v>148</v>
      </c>
      <c r="AW2542" t="s">
        <v>147</v>
      </c>
      <c r="AX2542" t="s">
        <v>147</v>
      </c>
      <c r="AY2542" t="s">
        <v>147</v>
      </c>
      <c r="BB2542">
        <v>0</v>
      </c>
    </row>
    <row r="2543" spans="1:54" x14ac:dyDescent="0.25">
      <c r="A2543">
        <v>335256</v>
      </c>
      <c r="B2543" t="s">
        <v>213</v>
      </c>
      <c r="AQ2543" t="s">
        <v>147</v>
      </c>
      <c r="AU2543" t="s">
        <v>147</v>
      </c>
      <c r="AY2543" t="s">
        <v>147</v>
      </c>
      <c r="BB2543">
        <v>0</v>
      </c>
    </row>
    <row r="2544" spans="1:54" x14ac:dyDescent="0.25">
      <c r="A2544">
        <v>335260</v>
      </c>
      <c r="B2544" t="s">
        <v>213</v>
      </c>
      <c r="AG2544" t="s">
        <v>148</v>
      </c>
      <c r="AP2544" t="s">
        <v>148</v>
      </c>
      <c r="AT2544" t="s">
        <v>148</v>
      </c>
      <c r="AV2544" t="s">
        <v>148</v>
      </c>
      <c r="BB2544">
        <v>0</v>
      </c>
    </row>
    <row r="2545" spans="1:54" x14ac:dyDescent="0.25">
      <c r="A2545">
        <v>335262</v>
      </c>
      <c r="B2545" t="s">
        <v>213</v>
      </c>
      <c r="AP2545" t="s">
        <v>148</v>
      </c>
      <c r="BB2545">
        <v>0</v>
      </c>
    </row>
    <row r="2546" spans="1:54" x14ac:dyDescent="0.25">
      <c r="A2546">
        <v>335298</v>
      </c>
      <c r="B2546" t="s">
        <v>213</v>
      </c>
      <c r="AG2546" t="s">
        <v>148</v>
      </c>
      <c r="AP2546" t="s">
        <v>148</v>
      </c>
      <c r="AW2546" t="s">
        <v>148</v>
      </c>
      <c r="BB2546">
        <v>0</v>
      </c>
    </row>
    <row r="2547" spans="1:54" x14ac:dyDescent="0.25">
      <c r="A2547">
        <v>335302</v>
      </c>
      <c r="B2547" t="s">
        <v>213</v>
      </c>
      <c r="AM2547" t="s">
        <v>148</v>
      </c>
      <c r="AX2547" t="s">
        <v>147</v>
      </c>
      <c r="BB2547">
        <v>0</v>
      </c>
    </row>
    <row r="2548" spans="1:54" x14ac:dyDescent="0.25">
      <c r="A2548">
        <v>335314</v>
      </c>
      <c r="B2548" t="s">
        <v>213</v>
      </c>
      <c r="AG2548" t="s">
        <v>148</v>
      </c>
      <c r="AO2548" t="s">
        <v>147</v>
      </c>
      <c r="AP2548" t="s">
        <v>145</v>
      </c>
      <c r="AQ2548" t="s">
        <v>145</v>
      </c>
      <c r="AT2548" t="s">
        <v>147</v>
      </c>
      <c r="AV2548" t="s">
        <v>147</v>
      </c>
      <c r="AW2548" t="s">
        <v>147</v>
      </c>
      <c r="AY2548" t="s">
        <v>147</v>
      </c>
      <c r="BB2548">
        <v>0</v>
      </c>
    </row>
    <row r="2549" spans="1:54" x14ac:dyDescent="0.25">
      <c r="A2549">
        <v>335340</v>
      </c>
      <c r="B2549" t="s">
        <v>213</v>
      </c>
      <c r="AI2549" t="s">
        <v>148</v>
      </c>
      <c r="AO2549" t="s">
        <v>148</v>
      </c>
      <c r="AP2549" t="s">
        <v>148</v>
      </c>
      <c r="AQ2549" t="s">
        <v>148</v>
      </c>
      <c r="AX2549" t="s">
        <v>145</v>
      </c>
      <c r="BB2549">
        <v>0</v>
      </c>
    </row>
    <row r="2550" spans="1:54" x14ac:dyDescent="0.25">
      <c r="A2550">
        <v>335359</v>
      </c>
      <c r="B2550" t="s">
        <v>213</v>
      </c>
      <c r="AY2550" t="s">
        <v>148</v>
      </c>
      <c r="BB2550">
        <v>0</v>
      </c>
    </row>
    <row r="2551" spans="1:54" x14ac:dyDescent="0.25">
      <c r="A2551">
        <v>335363</v>
      </c>
      <c r="B2551" t="s">
        <v>213</v>
      </c>
      <c r="AY2551" t="s">
        <v>147</v>
      </c>
      <c r="BB2551">
        <v>0</v>
      </c>
    </row>
    <row r="2552" spans="1:54" x14ac:dyDescent="0.25">
      <c r="A2552">
        <v>335372</v>
      </c>
      <c r="B2552" t="s">
        <v>213</v>
      </c>
      <c r="AG2552" t="s">
        <v>148</v>
      </c>
      <c r="AI2552" t="s">
        <v>148</v>
      </c>
      <c r="AP2552" t="s">
        <v>148</v>
      </c>
      <c r="AU2552" t="s">
        <v>147</v>
      </c>
      <c r="AW2552" t="s">
        <v>147</v>
      </c>
      <c r="AX2552" t="s">
        <v>147</v>
      </c>
      <c r="AY2552" t="s">
        <v>147</v>
      </c>
      <c r="BB2552">
        <v>0</v>
      </c>
    </row>
    <row r="2553" spans="1:54" x14ac:dyDescent="0.25">
      <c r="A2553">
        <v>335414</v>
      </c>
      <c r="B2553" t="s">
        <v>213</v>
      </c>
      <c r="AP2553" t="s">
        <v>147</v>
      </c>
      <c r="AW2553" t="s">
        <v>145</v>
      </c>
      <c r="AX2553" t="s">
        <v>148</v>
      </c>
      <c r="BB2553">
        <v>0</v>
      </c>
    </row>
    <row r="2554" spans="1:54" x14ac:dyDescent="0.25">
      <c r="A2554">
        <v>335445</v>
      </c>
      <c r="B2554" t="s">
        <v>213</v>
      </c>
      <c r="AL2554" t="s">
        <v>148</v>
      </c>
      <c r="AP2554" t="s">
        <v>147</v>
      </c>
      <c r="AQ2554" t="s">
        <v>147</v>
      </c>
      <c r="AU2554" t="s">
        <v>145</v>
      </c>
      <c r="AW2554" t="s">
        <v>145</v>
      </c>
      <c r="AX2554" t="s">
        <v>145</v>
      </c>
      <c r="AY2554" t="s">
        <v>147</v>
      </c>
      <c r="BB2554">
        <v>0</v>
      </c>
    </row>
    <row r="2555" spans="1:54" x14ac:dyDescent="0.25">
      <c r="A2555">
        <v>335449</v>
      </c>
      <c r="B2555" t="s">
        <v>213</v>
      </c>
      <c r="AG2555" t="s">
        <v>147</v>
      </c>
      <c r="AP2555" t="s">
        <v>145</v>
      </c>
      <c r="AU2555" t="s">
        <v>145</v>
      </c>
      <c r="AV2555" t="s">
        <v>145</v>
      </c>
      <c r="AY2555" t="s">
        <v>145</v>
      </c>
      <c r="BB2555">
        <v>0</v>
      </c>
    </row>
    <row r="2556" spans="1:54" x14ac:dyDescent="0.25">
      <c r="A2556">
        <v>335480</v>
      </c>
      <c r="B2556" t="s">
        <v>213</v>
      </c>
      <c r="AC2556" t="s">
        <v>148</v>
      </c>
      <c r="AI2556" t="s">
        <v>148</v>
      </c>
      <c r="AO2556" t="s">
        <v>147</v>
      </c>
      <c r="AS2556" t="s">
        <v>147</v>
      </c>
      <c r="AU2556" t="s">
        <v>147</v>
      </c>
      <c r="AW2556" t="s">
        <v>147</v>
      </c>
      <c r="AY2556" t="s">
        <v>147</v>
      </c>
      <c r="BB2556">
        <v>0</v>
      </c>
    </row>
    <row r="2557" spans="1:54" x14ac:dyDescent="0.25">
      <c r="A2557">
        <v>335482</v>
      </c>
      <c r="B2557" t="s">
        <v>213</v>
      </c>
      <c r="AY2557" t="s">
        <v>148</v>
      </c>
      <c r="BB2557">
        <v>0</v>
      </c>
    </row>
    <row r="2558" spans="1:54" x14ac:dyDescent="0.25">
      <c r="A2558">
        <v>335487</v>
      </c>
      <c r="B2558" t="s">
        <v>213</v>
      </c>
      <c r="AO2558" t="s">
        <v>147</v>
      </c>
      <c r="AP2558" t="s">
        <v>145</v>
      </c>
      <c r="AQ2558" t="s">
        <v>145</v>
      </c>
      <c r="AS2558" t="s">
        <v>147</v>
      </c>
      <c r="AV2558" t="s">
        <v>145</v>
      </c>
      <c r="AW2558" t="s">
        <v>145</v>
      </c>
      <c r="AY2558" t="s">
        <v>145</v>
      </c>
      <c r="BB2558">
        <v>0</v>
      </c>
    </row>
    <row r="2559" spans="1:54" x14ac:dyDescent="0.25">
      <c r="A2559">
        <v>335493</v>
      </c>
      <c r="B2559" t="s">
        <v>213</v>
      </c>
      <c r="AP2559" t="s">
        <v>145</v>
      </c>
      <c r="AQ2559" t="s">
        <v>147</v>
      </c>
      <c r="AY2559" t="s">
        <v>147</v>
      </c>
      <c r="BB2559">
        <v>0</v>
      </c>
    </row>
    <row r="2560" spans="1:54" x14ac:dyDescent="0.25">
      <c r="A2560">
        <v>335500</v>
      </c>
      <c r="B2560" t="s">
        <v>213</v>
      </c>
      <c r="AY2560" t="s">
        <v>147</v>
      </c>
      <c r="BB2560">
        <v>0</v>
      </c>
    </row>
    <row r="2561" spans="1:54" x14ac:dyDescent="0.25">
      <c r="A2561">
        <v>335533</v>
      </c>
      <c r="B2561" t="s">
        <v>213</v>
      </c>
      <c r="AY2561" t="s">
        <v>148</v>
      </c>
      <c r="BB2561">
        <v>0</v>
      </c>
    </row>
    <row r="2562" spans="1:54" x14ac:dyDescent="0.25">
      <c r="A2562">
        <v>335535</v>
      </c>
      <c r="B2562" t="s">
        <v>213</v>
      </c>
      <c r="AY2562" t="s">
        <v>147</v>
      </c>
      <c r="BB2562">
        <v>0</v>
      </c>
    </row>
    <row r="2563" spans="1:54" x14ac:dyDescent="0.25">
      <c r="A2563">
        <v>335543</v>
      </c>
      <c r="B2563" t="s">
        <v>213</v>
      </c>
      <c r="AU2563" t="s">
        <v>147</v>
      </c>
      <c r="AY2563" t="s">
        <v>147</v>
      </c>
      <c r="BB2563">
        <v>0</v>
      </c>
    </row>
    <row r="2564" spans="1:54" x14ac:dyDescent="0.25">
      <c r="A2564">
        <v>335544</v>
      </c>
      <c r="B2564" t="s">
        <v>213</v>
      </c>
      <c r="AL2564" t="s">
        <v>147</v>
      </c>
      <c r="AP2564" t="s">
        <v>145</v>
      </c>
      <c r="AU2564" t="s">
        <v>145</v>
      </c>
      <c r="AV2564" t="s">
        <v>145</v>
      </c>
      <c r="AW2564" t="s">
        <v>147</v>
      </c>
      <c r="AX2564" t="s">
        <v>147</v>
      </c>
      <c r="AY2564" t="s">
        <v>145</v>
      </c>
      <c r="BB2564">
        <v>0</v>
      </c>
    </row>
    <row r="2565" spans="1:54" x14ac:dyDescent="0.25">
      <c r="A2565">
        <v>335570</v>
      </c>
      <c r="B2565" t="s">
        <v>213</v>
      </c>
      <c r="AP2565" t="s">
        <v>147</v>
      </c>
      <c r="AX2565" t="s">
        <v>147</v>
      </c>
      <c r="AY2565" t="s">
        <v>147</v>
      </c>
      <c r="BB2565">
        <v>0</v>
      </c>
    </row>
    <row r="2566" spans="1:54" x14ac:dyDescent="0.25">
      <c r="A2566">
        <v>335571</v>
      </c>
      <c r="B2566" t="s">
        <v>213</v>
      </c>
      <c r="AO2566" t="s">
        <v>148</v>
      </c>
      <c r="AP2566" t="s">
        <v>148</v>
      </c>
      <c r="AQ2566" t="s">
        <v>148</v>
      </c>
      <c r="AT2566" t="s">
        <v>148</v>
      </c>
      <c r="AU2566" t="s">
        <v>147</v>
      </c>
      <c r="AW2566" t="s">
        <v>147</v>
      </c>
      <c r="AY2566" t="s">
        <v>147</v>
      </c>
      <c r="BB2566">
        <v>0</v>
      </c>
    </row>
    <row r="2567" spans="1:54" x14ac:dyDescent="0.25">
      <c r="A2567">
        <v>335585</v>
      </c>
      <c r="B2567" t="s">
        <v>213</v>
      </c>
      <c r="AQ2567" t="s">
        <v>148</v>
      </c>
      <c r="AV2567" t="s">
        <v>145</v>
      </c>
      <c r="AW2567" t="s">
        <v>145</v>
      </c>
      <c r="AX2567" t="s">
        <v>145</v>
      </c>
      <c r="BB2567">
        <v>0</v>
      </c>
    </row>
    <row r="2568" spans="1:54" x14ac:dyDescent="0.25">
      <c r="A2568">
        <v>335587</v>
      </c>
      <c r="B2568" t="s">
        <v>213</v>
      </c>
      <c r="I2568" t="s">
        <v>145</v>
      </c>
      <c r="AC2568" t="s">
        <v>148</v>
      </c>
      <c r="AG2568" t="s">
        <v>147</v>
      </c>
      <c r="AM2568" t="s">
        <v>145</v>
      </c>
      <c r="AW2568" t="s">
        <v>147</v>
      </c>
      <c r="AY2568" t="s">
        <v>147</v>
      </c>
      <c r="BB2568">
        <v>0</v>
      </c>
    </row>
    <row r="2569" spans="1:54" x14ac:dyDescent="0.25">
      <c r="A2569">
        <v>335606</v>
      </c>
      <c r="B2569" t="s">
        <v>213</v>
      </c>
      <c r="AM2569" t="s">
        <v>148</v>
      </c>
      <c r="AP2569" t="s">
        <v>148</v>
      </c>
      <c r="AT2569" t="s">
        <v>148</v>
      </c>
      <c r="AV2569" t="s">
        <v>147</v>
      </c>
      <c r="AW2569" t="s">
        <v>147</v>
      </c>
      <c r="AY2569" t="s">
        <v>147</v>
      </c>
      <c r="BB2569">
        <v>0</v>
      </c>
    </row>
    <row r="2570" spans="1:54" x14ac:dyDescent="0.25">
      <c r="A2570">
        <v>335609</v>
      </c>
      <c r="B2570" t="s">
        <v>213</v>
      </c>
      <c r="AL2570" t="s">
        <v>147</v>
      </c>
      <c r="AO2570" t="s">
        <v>147</v>
      </c>
      <c r="AQ2570" t="s">
        <v>145</v>
      </c>
      <c r="AS2570" t="s">
        <v>145</v>
      </c>
      <c r="AW2570" t="s">
        <v>147</v>
      </c>
      <c r="AX2570" t="s">
        <v>145</v>
      </c>
      <c r="AY2570" t="s">
        <v>147</v>
      </c>
      <c r="BB2570">
        <v>0</v>
      </c>
    </row>
    <row r="2571" spans="1:54" x14ac:dyDescent="0.25">
      <c r="A2571">
        <v>335620</v>
      </c>
      <c r="B2571" t="s">
        <v>213</v>
      </c>
      <c r="AW2571" t="s">
        <v>147</v>
      </c>
      <c r="AY2571" t="s">
        <v>147</v>
      </c>
      <c r="BB2571">
        <v>0</v>
      </c>
    </row>
    <row r="2572" spans="1:54" x14ac:dyDescent="0.25">
      <c r="A2572">
        <v>335632</v>
      </c>
      <c r="B2572" t="s">
        <v>213</v>
      </c>
      <c r="AC2572" t="s">
        <v>148</v>
      </c>
      <c r="AU2572" t="s">
        <v>147</v>
      </c>
      <c r="AV2572" t="s">
        <v>147</v>
      </c>
      <c r="AW2572" t="s">
        <v>147</v>
      </c>
      <c r="AY2572" t="s">
        <v>147</v>
      </c>
      <c r="BB2572">
        <v>0</v>
      </c>
    </row>
    <row r="2573" spans="1:54" x14ac:dyDescent="0.25">
      <c r="A2573">
        <v>335648</v>
      </c>
      <c r="B2573" t="s">
        <v>213</v>
      </c>
      <c r="AY2573" t="s">
        <v>147</v>
      </c>
      <c r="BB2573">
        <v>0</v>
      </c>
    </row>
    <row r="2574" spans="1:54" x14ac:dyDescent="0.25">
      <c r="A2574">
        <v>335656</v>
      </c>
      <c r="B2574" t="s">
        <v>213</v>
      </c>
      <c r="N2574" t="s">
        <v>148</v>
      </c>
      <c r="AO2574" t="s">
        <v>148</v>
      </c>
      <c r="AP2574" t="s">
        <v>148</v>
      </c>
      <c r="AW2574" t="s">
        <v>147</v>
      </c>
      <c r="AY2574" t="s">
        <v>147</v>
      </c>
      <c r="BB2574">
        <v>0</v>
      </c>
    </row>
    <row r="2575" spans="1:54" x14ac:dyDescent="0.25">
      <c r="A2575">
        <v>335665</v>
      </c>
      <c r="B2575" t="s">
        <v>213</v>
      </c>
      <c r="AP2575" t="s">
        <v>148</v>
      </c>
      <c r="AQ2575" t="s">
        <v>148</v>
      </c>
      <c r="AW2575" t="s">
        <v>147</v>
      </c>
      <c r="AY2575" t="s">
        <v>147</v>
      </c>
      <c r="BB2575">
        <v>0</v>
      </c>
    </row>
    <row r="2576" spans="1:54" x14ac:dyDescent="0.25">
      <c r="A2576">
        <v>335695</v>
      </c>
      <c r="B2576" t="s">
        <v>213</v>
      </c>
      <c r="AQ2576" t="s">
        <v>147</v>
      </c>
      <c r="AY2576" t="s">
        <v>147</v>
      </c>
      <c r="BB2576">
        <v>0</v>
      </c>
    </row>
    <row r="2577" spans="1:54" x14ac:dyDescent="0.25">
      <c r="A2577">
        <v>335724</v>
      </c>
      <c r="B2577" t="s">
        <v>213</v>
      </c>
      <c r="AW2577" t="s">
        <v>148</v>
      </c>
      <c r="AY2577" t="s">
        <v>148</v>
      </c>
      <c r="BB2577">
        <v>0</v>
      </c>
    </row>
    <row r="2578" spans="1:54" x14ac:dyDescent="0.25">
      <c r="A2578">
        <v>335731</v>
      </c>
      <c r="B2578" t="s">
        <v>213</v>
      </c>
      <c r="AP2578" t="s">
        <v>148</v>
      </c>
      <c r="AT2578" t="s">
        <v>148</v>
      </c>
      <c r="AW2578" t="s">
        <v>147</v>
      </c>
      <c r="AY2578" t="s">
        <v>147</v>
      </c>
      <c r="BB2578">
        <v>0</v>
      </c>
    </row>
    <row r="2579" spans="1:54" x14ac:dyDescent="0.25">
      <c r="A2579">
        <v>335734</v>
      </c>
      <c r="B2579" t="s">
        <v>213</v>
      </c>
      <c r="AG2579" t="s">
        <v>147</v>
      </c>
      <c r="AL2579" t="s">
        <v>148</v>
      </c>
      <c r="AO2579" t="s">
        <v>148</v>
      </c>
      <c r="AP2579" t="s">
        <v>147</v>
      </c>
      <c r="AS2579" t="s">
        <v>148</v>
      </c>
      <c r="AU2579" t="s">
        <v>147</v>
      </c>
      <c r="AV2579" t="s">
        <v>147</v>
      </c>
      <c r="AW2579" t="s">
        <v>147</v>
      </c>
      <c r="AX2579" t="s">
        <v>145</v>
      </c>
      <c r="BB2579">
        <v>0</v>
      </c>
    </row>
    <row r="2580" spans="1:54" x14ac:dyDescent="0.25">
      <c r="A2580">
        <v>335740</v>
      </c>
      <c r="B2580" t="s">
        <v>213</v>
      </c>
      <c r="AM2580" t="s">
        <v>145</v>
      </c>
      <c r="AQ2580" t="s">
        <v>145</v>
      </c>
      <c r="AW2580" t="s">
        <v>145</v>
      </c>
      <c r="BB2580">
        <v>0</v>
      </c>
    </row>
    <row r="2581" spans="1:54" x14ac:dyDescent="0.25">
      <c r="A2581">
        <v>335755</v>
      </c>
      <c r="B2581" t="s">
        <v>213</v>
      </c>
      <c r="AP2581" t="s">
        <v>148</v>
      </c>
      <c r="AQ2581" t="s">
        <v>145</v>
      </c>
      <c r="BB2581">
        <v>0</v>
      </c>
    </row>
    <row r="2582" spans="1:54" x14ac:dyDescent="0.25">
      <c r="A2582">
        <v>335775</v>
      </c>
      <c r="B2582" t="s">
        <v>213</v>
      </c>
      <c r="AG2582" t="s">
        <v>145</v>
      </c>
      <c r="AP2582" t="s">
        <v>145</v>
      </c>
      <c r="AQ2582" t="s">
        <v>147</v>
      </c>
      <c r="AW2582" t="s">
        <v>147</v>
      </c>
      <c r="AY2582" t="s">
        <v>147</v>
      </c>
      <c r="BB2582">
        <v>0</v>
      </c>
    </row>
    <row r="2583" spans="1:54" x14ac:dyDescent="0.25">
      <c r="A2583">
        <v>335806</v>
      </c>
      <c r="B2583" t="s">
        <v>213</v>
      </c>
      <c r="AP2583" t="s">
        <v>148</v>
      </c>
      <c r="AW2583" t="s">
        <v>147</v>
      </c>
      <c r="BB2583">
        <v>0</v>
      </c>
    </row>
    <row r="2584" spans="1:54" x14ac:dyDescent="0.25">
      <c r="A2584">
        <v>335859</v>
      </c>
      <c r="B2584" t="s">
        <v>213</v>
      </c>
      <c r="K2584" t="s">
        <v>145</v>
      </c>
      <c r="AG2584" t="s">
        <v>148</v>
      </c>
      <c r="AO2584" t="s">
        <v>148</v>
      </c>
      <c r="AP2584" t="s">
        <v>147</v>
      </c>
      <c r="AQ2584" t="s">
        <v>145</v>
      </c>
      <c r="AR2584" t="s">
        <v>148</v>
      </c>
      <c r="AU2584" t="s">
        <v>145</v>
      </c>
      <c r="AV2584" t="s">
        <v>145</v>
      </c>
      <c r="AW2584" t="s">
        <v>145</v>
      </c>
      <c r="AX2584" t="s">
        <v>145</v>
      </c>
      <c r="AY2584" t="s">
        <v>145</v>
      </c>
      <c r="BB2584">
        <v>0</v>
      </c>
    </row>
    <row r="2585" spans="1:54" x14ac:dyDescent="0.25">
      <c r="A2585">
        <v>335882</v>
      </c>
      <c r="B2585" t="s">
        <v>213</v>
      </c>
      <c r="AW2585" t="s">
        <v>147</v>
      </c>
      <c r="AY2585" t="s">
        <v>147</v>
      </c>
      <c r="BB2585">
        <v>0</v>
      </c>
    </row>
    <row r="2586" spans="1:54" x14ac:dyDescent="0.25">
      <c r="A2586">
        <v>335884</v>
      </c>
      <c r="B2586" t="s">
        <v>213</v>
      </c>
      <c r="AY2586" t="s">
        <v>147</v>
      </c>
      <c r="BB2586">
        <v>0</v>
      </c>
    </row>
    <row r="2587" spans="1:54" x14ac:dyDescent="0.25">
      <c r="A2587">
        <v>335936</v>
      </c>
      <c r="B2587" t="s">
        <v>213</v>
      </c>
      <c r="AY2587" t="s">
        <v>147</v>
      </c>
      <c r="BB2587">
        <v>0</v>
      </c>
    </row>
    <row r="2588" spans="1:54" x14ac:dyDescent="0.25">
      <c r="A2588">
        <v>335958</v>
      </c>
      <c r="B2588" t="s">
        <v>213</v>
      </c>
      <c r="AM2588" t="s">
        <v>148</v>
      </c>
      <c r="BB2588">
        <v>0</v>
      </c>
    </row>
    <row r="2589" spans="1:54" x14ac:dyDescent="0.25">
      <c r="A2589">
        <v>336028</v>
      </c>
      <c r="B2589" t="s">
        <v>213</v>
      </c>
      <c r="AP2589" t="s">
        <v>148</v>
      </c>
      <c r="AQ2589" t="s">
        <v>148</v>
      </c>
      <c r="AY2589" t="s">
        <v>147</v>
      </c>
      <c r="BB2589">
        <v>0</v>
      </c>
    </row>
    <row r="2590" spans="1:54" x14ac:dyDescent="0.25">
      <c r="A2590">
        <v>336030</v>
      </c>
      <c r="B2590" t="s">
        <v>213</v>
      </c>
      <c r="AQ2590" t="s">
        <v>148</v>
      </c>
      <c r="AR2590" t="s">
        <v>148</v>
      </c>
      <c r="AW2590" t="s">
        <v>147</v>
      </c>
      <c r="AY2590" t="s">
        <v>147</v>
      </c>
      <c r="BB2590">
        <v>0</v>
      </c>
    </row>
    <row r="2591" spans="1:54" x14ac:dyDescent="0.25">
      <c r="A2591">
        <v>336034</v>
      </c>
      <c r="B2591" t="s">
        <v>213</v>
      </c>
      <c r="AP2591" t="s">
        <v>147</v>
      </c>
      <c r="AQ2591" t="s">
        <v>147</v>
      </c>
      <c r="AW2591" t="s">
        <v>147</v>
      </c>
      <c r="AY2591" t="s">
        <v>147</v>
      </c>
      <c r="BB2591">
        <v>0</v>
      </c>
    </row>
    <row r="2592" spans="1:54" x14ac:dyDescent="0.25">
      <c r="A2592">
        <v>336057</v>
      </c>
      <c r="B2592" t="s">
        <v>213</v>
      </c>
      <c r="AI2592" t="s">
        <v>148</v>
      </c>
      <c r="AP2592" t="s">
        <v>148</v>
      </c>
      <c r="AT2592" t="s">
        <v>148</v>
      </c>
      <c r="AU2592" t="s">
        <v>147</v>
      </c>
      <c r="AV2592" t="s">
        <v>147</v>
      </c>
      <c r="AW2592" t="s">
        <v>147</v>
      </c>
      <c r="AY2592" t="s">
        <v>147</v>
      </c>
      <c r="BB2592">
        <v>0</v>
      </c>
    </row>
    <row r="2593" spans="1:54" x14ac:dyDescent="0.25">
      <c r="A2593">
        <v>336068</v>
      </c>
      <c r="B2593" t="s">
        <v>213</v>
      </c>
      <c r="AL2593" t="s">
        <v>147</v>
      </c>
      <c r="AP2593" t="s">
        <v>148</v>
      </c>
      <c r="AQ2593" t="s">
        <v>145</v>
      </c>
      <c r="AW2593" t="s">
        <v>145</v>
      </c>
      <c r="AX2593" t="s">
        <v>147</v>
      </c>
      <c r="AY2593" t="s">
        <v>145</v>
      </c>
      <c r="BB2593">
        <v>0</v>
      </c>
    </row>
    <row r="2594" spans="1:54" x14ac:dyDescent="0.25">
      <c r="A2594">
        <v>336084</v>
      </c>
      <c r="B2594" t="s">
        <v>213</v>
      </c>
      <c r="AG2594" t="s">
        <v>148</v>
      </c>
      <c r="AQ2594" t="s">
        <v>148</v>
      </c>
      <c r="BB2594">
        <v>0</v>
      </c>
    </row>
    <row r="2595" spans="1:54" x14ac:dyDescent="0.25">
      <c r="A2595">
        <v>336094</v>
      </c>
      <c r="B2595" t="s">
        <v>213</v>
      </c>
      <c r="AC2595" t="s">
        <v>148</v>
      </c>
      <c r="AG2595" t="s">
        <v>147</v>
      </c>
      <c r="AH2595" t="s">
        <v>147</v>
      </c>
      <c r="AP2595" t="s">
        <v>147</v>
      </c>
      <c r="AQ2595" t="s">
        <v>147</v>
      </c>
      <c r="AR2595" t="s">
        <v>147</v>
      </c>
      <c r="AY2595" t="s">
        <v>147</v>
      </c>
      <c r="BB2595">
        <v>0</v>
      </c>
    </row>
    <row r="2596" spans="1:54" x14ac:dyDescent="0.25">
      <c r="A2596">
        <v>336110</v>
      </c>
      <c r="B2596" t="s">
        <v>213</v>
      </c>
      <c r="AQ2596" t="s">
        <v>148</v>
      </c>
      <c r="AW2596" t="s">
        <v>147</v>
      </c>
      <c r="AX2596" t="s">
        <v>147</v>
      </c>
      <c r="AY2596" t="s">
        <v>147</v>
      </c>
      <c r="BB2596">
        <v>0</v>
      </c>
    </row>
    <row r="2597" spans="1:54" x14ac:dyDescent="0.25">
      <c r="A2597">
        <v>336111</v>
      </c>
      <c r="B2597" t="s">
        <v>213</v>
      </c>
      <c r="AX2597" t="s">
        <v>147</v>
      </c>
      <c r="AY2597" t="s">
        <v>147</v>
      </c>
      <c r="BB2597">
        <v>0</v>
      </c>
    </row>
    <row r="2598" spans="1:54" x14ac:dyDescent="0.25">
      <c r="A2598">
        <v>336125</v>
      </c>
      <c r="B2598" t="s">
        <v>213</v>
      </c>
      <c r="AM2598" t="s">
        <v>148</v>
      </c>
      <c r="AQ2598" t="s">
        <v>148</v>
      </c>
      <c r="AW2598" t="s">
        <v>147</v>
      </c>
      <c r="AX2598" t="s">
        <v>147</v>
      </c>
      <c r="AY2598" t="s">
        <v>147</v>
      </c>
      <c r="BB2598">
        <v>0</v>
      </c>
    </row>
    <row r="2599" spans="1:54" x14ac:dyDescent="0.25">
      <c r="A2599">
        <v>336126</v>
      </c>
      <c r="B2599" t="s">
        <v>213</v>
      </c>
      <c r="AM2599" t="s">
        <v>148</v>
      </c>
      <c r="AP2599" t="s">
        <v>148</v>
      </c>
      <c r="AU2599" t="s">
        <v>147</v>
      </c>
      <c r="AY2599" t="s">
        <v>147</v>
      </c>
      <c r="BB2599">
        <v>0</v>
      </c>
    </row>
    <row r="2600" spans="1:54" x14ac:dyDescent="0.25">
      <c r="A2600">
        <v>336127</v>
      </c>
      <c r="B2600" t="s">
        <v>213</v>
      </c>
      <c r="AA2600" t="s">
        <v>148</v>
      </c>
      <c r="AP2600" t="s">
        <v>148</v>
      </c>
      <c r="AY2600" t="s">
        <v>147</v>
      </c>
      <c r="BB2600">
        <v>0</v>
      </c>
    </row>
    <row r="2601" spans="1:54" x14ac:dyDescent="0.25">
      <c r="A2601">
        <v>336142</v>
      </c>
      <c r="B2601" t="s">
        <v>213</v>
      </c>
      <c r="AU2601" t="s">
        <v>147</v>
      </c>
      <c r="AY2601" t="s">
        <v>147</v>
      </c>
      <c r="BB2601">
        <v>0</v>
      </c>
    </row>
    <row r="2602" spans="1:54" x14ac:dyDescent="0.25">
      <c r="A2602">
        <v>336157</v>
      </c>
      <c r="B2602" t="s">
        <v>213</v>
      </c>
      <c r="AY2602" t="s">
        <v>148</v>
      </c>
      <c r="BB2602">
        <v>0</v>
      </c>
    </row>
    <row r="2603" spans="1:54" x14ac:dyDescent="0.25">
      <c r="A2603">
        <v>336181</v>
      </c>
      <c r="B2603" t="s">
        <v>213</v>
      </c>
      <c r="AQ2603" t="s">
        <v>148</v>
      </c>
      <c r="AU2603" t="s">
        <v>147</v>
      </c>
      <c r="AV2603" t="s">
        <v>147</v>
      </c>
      <c r="BB2603">
        <v>0</v>
      </c>
    </row>
    <row r="2604" spans="1:54" x14ac:dyDescent="0.25">
      <c r="A2604">
        <v>336192</v>
      </c>
      <c r="B2604" t="s">
        <v>213</v>
      </c>
      <c r="AM2604" t="s">
        <v>148</v>
      </c>
      <c r="BB2604">
        <v>0</v>
      </c>
    </row>
    <row r="2605" spans="1:54" x14ac:dyDescent="0.25">
      <c r="A2605">
        <v>336289</v>
      </c>
      <c r="B2605" t="s">
        <v>213</v>
      </c>
      <c r="AY2605" t="s">
        <v>147</v>
      </c>
      <c r="BB2605">
        <v>0</v>
      </c>
    </row>
    <row r="2606" spans="1:54" x14ac:dyDescent="0.25">
      <c r="A2606">
        <v>336300</v>
      </c>
      <c r="B2606" t="s">
        <v>213</v>
      </c>
      <c r="AV2606" t="s">
        <v>147</v>
      </c>
      <c r="AW2606" t="s">
        <v>147</v>
      </c>
      <c r="BB2606">
        <v>0</v>
      </c>
    </row>
    <row r="2607" spans="1:54" x14ac:dyDescent="0.25">
      <c r="A2607">
        <v>336346</v>
      </c>
      <c r="B2607" t="s">
        <v>213</v>
      </c>
      <c r="AM2607" t="s">
        <v>147</v>
      </c>
      <c r="AP2607" t="s">
        <v>148</v>
      </c>
      <c r="AU2607" t="s">
        <v>147</v>
      </c>
      <c r="AW2607" t="s">
        <v>145</v>
      </c>
      <c r="AX2607" t="s">
        <v>145</v>
      </c>
      <c r="AY2607" t="s">
        <v>145</v>
      </c>
      <c r="BB2607">
        <v>0</v>
      </c>
    </row>
    <row r="2608" spans="1:54" x14ac:dyDescent="0.25">
      <c r="A2608">
        <v>336356</v>
      </c>
      <c r="B2608" t="s">
        <v>213</v>
      </c>
      <c r="AP2608" t="s">
        <v>147</v>
      </c>
      <c r="AR2608" t="s">
        <v>148</v>
      </c>
      <c r="AW2608" t="s">
        <v>147</v>
      </c>
      <c r="BB2608">
        <v>0</v>
      </c>
    </row>
    <row r="2609" spans="1:54" x14ac:dyDescent="0.25">
      <c r="A2609">
        <v>336377</v>
      </c>
      <c r="B2609" t="s">
        <v>213</v>
      </c>
      <c r="AP2609" t="s">
        <v>148</v>
      </c>
      <c r="AQ2609" t="s">
        <v>148</v>
      </c>
      <c r="AW2609" t="s">
        <v>147</v>
      </c>
      <c r="AY2609" t="s">
        <v>147</v>
      </c>
      <c r="BB2609">
        <v>0</v>
      </c>
    </row>
    <row r="2610" spans="1:54" x14ac:dyDescent="0.25">
      <c r="A2610">
        <v>336388</v>
      </c>
      <c r="B2610" t="s">
        <v>213</v>
      </c>
      <c r="AW2610" t="s">
        <v>147</v>
      </c>
      <c r="AY2610" t="s">
        <v>147</v>
      </c>
      <c r="BB2610">
        <v>0</v>
      </c>
    </row>
    <row r="2611" spans="1:54" x14ac:dyDescent="0.25">
      <c r="A2611">
        <v>336391</v>
      </c>
      <c r="B2611" t="s">
        <v>213</v>
      </c>
      <c r="AA2611" t="s">
        <v>148</v>
      </c>
      <c r="AP2611" t="s">
        <v>148</v>
      </c>
      <c r="AT2611" t="s">
        <v>148</v>
      </c>
      <c r="AV2611" t="s">
        <v>147</v>
      </c>
      <c r="AY2611" t="s">
        <v>147</v>
      </c>
      <c r="BB2611">
        <v>0</v>
      </c>
    </row>
    <row r="2612" spans="1:54" x14ac:dyDescent="0.25">
      <c r="A2612">
        <v>336403</v>
      </c>
      <c r="B2612" t="s">
        <v>213</v>
      </c>
      <c r="AQ2612" t="s">
        <v>147</v>
      </c>
      <c r="AR2612" t="s">
        <v>147</v>
      </c>
      <c r="AY2612" t="s">
        <v>147</v>
      </c>
      <c r="BB2612">
        <v>0</v>
      </c>
    </row>
    <row r="2613" spans="1:54" x14ac:dyDescent="0.25">
      <c r="A2613">
        <v>336435</v>
      </c>
      <c r="B2613" t="s">
        <v>213</v>
      </c>
      <c r="AM2613" t="s">
        <v>148</v>
      </c>
      <c r="AQ2613" t="s">
        <v>148</v>
      </c>
      <c r="AW2613" t="s">
        <v>147</v>
      </c>
      <c r="AY2613" t="s">
        <v>147</v>
      </c>
      <c r="BB2613">
        <v>0</v>
      </c>
    </row>
    <row r="2614" spans="1:54" x14ac:dyDescent="0.25">
      <c r="A2614">
        <v>336502</v>
      </c>
      <c r="B2614" t="s">
        <v>213</v>
      </c>
      <c r="AY2614" t="s">
        <v>147</v>
      </c>
      <c r="BB2614">
        <v>0</v>
      </c>
    </row>
    <row r="2615" spans="1:54" x14ac:dyDescent="0.25">
      <c r="A2615">
        <v>336504</v>
      </c>
      <c r="B2615" t="s">
        <v>213</v>
      </c>
      <c r="AQ2615" t="s">
        <v>148</v>
      </c>
      <c r="AY2615" t="s">
        <v>147</v>
      </c>
      <c r="BB2615">
        <v>0</v>
      </c>
    </row>
    <row r="2616" spans="1:54" x14ac:dyDescent="0.25">
      <c r="A2616">
        <v>336516</v>
      </c>
      <c r="B2616" t="s">
        <v>213</v>
      </c>
      <c r="AO2616" t="s">
        <v>148</v>
      </c>
      <c r="AQ2616" t="s">
        <v>148</v>
      </c>
      <c r="AY2616" t="s">
        <v>147</v>
      </c>
      <c r="BB2616">
        <v>0</v>
      </c>
    </row>
    <row r="2617" spans="1:54" x14ac:dyDescent="0.25">
      <c r="A2617">
        <v>336519</v>
      </c>
      <c r="B2617" t="s">
        <v>213</v>
      </c>
      <c r="AM2617" t="s">
        <v>148</v>
      </c>
      <c r="AY2617" t="s">
        <v>147</v>
      </c>
      <c r="BB2617">
        <v>0</v>
      </c>
    </row>
    <row r="2618" spans="1:54" x14ac:dyDescent="0.25">
      <c r="A2618">
        <v>336554</v>
      </c>
      <c r="B2618" t="s">
        <v>213</v>
      </c>
      <c r="AP2618" t="s">
        <v>148</v>
      </c>
      <c r="AU2618" t="s">
        <v>147</v>
      </c>
      <c r="AV2618" t="s">
        <v>145</v>
      </c>
      <c r="AW2618" t="s">
        <v>145</v>
      </c>
      <c r="AX2618" t="s">
        <v>145</v>
      </c>
      <c r="AY2618" t="s">
        <v>147</v>
      </c>
      <c r="BB2618">
        <v>0</v>
      </c>
    </row>
    <row r="2619" spans="1:54" x14ac:dyDescent="0.25">
      <c r="A2619">
        <v>336564</v>
      </c>
      <c r="B2619" t="s">
        <v>213</v>
      </c>
      <c r="AH2619" t="s">
        <v>147</v>
      </c>
      <c r="AL2619" t="s">
        <v>147</v>
      </c>
      <c r="AO2619" t="s">
        <v>147</v>
      </c>
      <c r="AP2619" t="s">
        <v>147</v>
      </c>
      <c r="AQ2619" t="s">
        <v>147</v>
      </c>
      <c r="AU2619" t="s">
        <v>145</v>
      </c>
      <c r="AV2619" t="s">
        <v>145</v>
      </c>
      <c r="AW2619" t="s">
        <v>145</v>
      </c>
      <c r="AX2619" t="s">
        <v>145</v>
      </c>
      <c r="AY2619" t="s">
        <v>147</v>
      </c>
      <c r="BB2619">
        <v>0</v>
      </c>
    </row>
    <row r="2620" spans="1:54" x14ac:dyDescent="0.25">
      <c r="A2620">
        <v>336588</v>
      </c>
      <c r="B2620" t="s">
        <v>213</v>
      </c>
      <c r="AT2620" t="s">
        <v>148</v>
      </c>
      <c r="AU2620" t="s">
        <v>147</v>
      </c>
      <c r="AW2620" t="s">
        <v>147</v>
      </c>
      <c r="AX2620" t="s">
        <v>147</v>
      </c>
      <c r="AY2620" t="s">
        <v>147</v>
      </c>
      <c r="BB2620">
        <v>0</v>
      </c>
    </row>
    <row r="2621" spans="1:54" x14ac:dyDescent="0.25">
      <c r="A2621">
        <v>336604</v>
      </c>
      <c r="B2621" t="s">
        <v>213</v>
      </c>
      <c r="AG2621" t="s">
        <v>148</v>
      </c>
      <c r="AM2621" t="s">
        <v>148</v>
      </c>
      <c r="AO2621" t="s">
        <v>148</v>
      </c>
      <c r="AP2621" t="s">
        <v>147</v>
      </c>
      <c r="AQ2621" t="s">
        <v>148</v>
      </c>
      <c r="AV2621" t="s">
        <v>147</v>
      </c>
      <c r="AY2621" t="s">
        <v>147</v>
      </c>
      <c r="BB2621">
        <v>0</v>
      </c>
    </row>
    <row r="2622" spans="1:54" x14ac:dyDescent="0.25">
      <c r="A2622">
        <v>336633</v>
      </c>
      <c r="B2622" t="s">
        <v>213</v>
      </c>
      <c r="AY2622" t="s">
        <v>147</v>
      </c>
      <c r="BB2622">
        <v>0</v>
      </c>
    </row>
    <row r="2623" spans="1:54" x14ac:dyDescent="0.25">
      <c r="A2623">
        <v>336650</v>
      </c>
      <c r="B2623" t="s">
        <v>213</v>
      </c>
      <c r="AM2623" t="s">
        <v>148</v>
      </c>
      <c r="AW2623" t="s">
        <v>147</v>
      </c>
      <c r="AY2623" t="s">
        <v>147</v>
      </c>
      <c r="BB2623">
        <v>0</v>
      </c>
    </row>
    <row r="2624" spans="1:54" x14ac:dyDescent="0.25">
      <c r="A2624">
        <v>336652</v>
      </c>
      <c r="B2624" t="s">
        <v>213</v>
      </c>
      <c r="AM2624" t="s">
        <v>148</v>
      </c>
      <c r="AY2624" t="s">
        <v>148</v>
      </c>
      <c r="BB2624">
        <v>0</v>
      </c>
    </row>
    <row r="2625" spans="1:54" x14ac:dyDescent="0.25">
      <c r="A2625">
        <v>336670</v>
      </c>
      <c r="B2625" t="s">
        <v>213</v>
      </c>
      <c r="AQ2625" t="s">
        <v>148</v>
      </c>
      <c r="AW2625" t="s">
        <v>147</v>
      </c>
      <c r="BB2625">
        <v>0</v>
      </c>
    </row>
    <row r="2626" spans="1:54" x14ac:dyDescent="0.25">
      <c r="A2626">
        <v>336694</v>
      </c>
      <c r="B2626" t="s">
        <v>213</v>
      </c>
      <c r="AV2626" t="s">
        <v>147</v>
      </c>
      <c r="AW2626" t="s">
        <v>147</v>
      </c>
      <c r="BB2626">
        <v>0</v>
      </c>
    </row>
    <row r="2627" spans="1:54" x14ac:dyDescent="0.25">
      <c r="A2627">
        <v>336695</v>
      </c>
      <c r="B2627" t="s">
        <v>213</v>
      </c>
      <c r="AG2627" t="s">
        <v>145</v>
      </c>
      <c r="AP2627" t="s">
        <v>145</v>
      </c>
      <c r="AQ2627" t="s">
        <v>145</v>
      </c>
      <c r="AR2627" t="s">
        <v>145</v>
      </c>
      <c r="AW2627" t="s">
        <v>145</v>
      </c>
      <c r="AY2627" t="s">
        <v>145</v>
      </c>
      <c r="BB2627">
        <v>0</v>
      </c>
    </row>
    <row r="2628" spans="1:54" x14ac:dyDescent="0.25">
      <c r="A2628">
        <v>336701</v>
      </c>
      <c r="B2628" t="s">
        <v>213</v>
      </c>
      <c r="AL2628" t="s">
        <v>148</v>
      </c>
      <c r="AQ2628" t="s">
        <v>148</v>
      </c>
      <c r="AW2628" t="s">
        <v>147</v>
      </c>
      <c r="AY2628" t="s">
        <v>147</v>
      </c>
      <c r="BB2628">
        <v>0</v>
      </c>
    </row>
    <row r="2629" spans="1:54" x14ac:dyDescent="0.25">
      <c r="A2629">
        <v>336708</v>
      </c>
      <c r="B2629" t="s">
        <v>213</v>
      </c>
      <c r="AP2629" t="s">
        <v>148</v>
      </c>
      <c r="AQ2629" t="s">
        <v>148</v>
      </c>
      <c r="AU2629" t="s">
        <v>147</v>
      </c>
      <c r="AY2629" t="s">
        <v>147</v>
      </c>
      <c r="BB2629">
        <v>0</v>
      </c>
    </row>
    <row r="2630" spans="1:54" x14ac:dyDescent="0.25">
      <c r="A2630">
        <v>336712</v>
      </c>
      <c r="B2630" t="s">
        <v>213</v>
      </c>
      <c r="AP2630" t="s">
        <v>148</v>
      </c>
      <c r="AW2630" t="s">
        <v>147</v>
      </c>
      <c r="BB2630">
        <v>0</v>
      </c>
    </row>
    <row r="2631" spans="1:54" x14ac:dyDescent="0.25">
      <c r="A2631">
        <v>336751</v>
      </c>
      <c r="B2631" t="s">
        <v>213</v>
      </c>
      <c r="H2631" t="s">
        <v>148</v>
      </c>
      <c r="AG2631" t="s">
        <v>147</v>
      </c>
      <c r="AL2631" t="s">
        <v>147</v>
      </c>
      <c r="AO2631" t="s">
        <v>147</v>
      </c>
      <c r="AP2631" t="s">
        <v>145</v>
      </c>
      <c r="AQ2631" t="s">
        <v>145</v>
      </c>
      <c r="AR2631" t="s">
        <v>145</v>
      </c>
      <c r="AU2631" t="s">
        <v>145</v>
      </c>
      <c r="AV2631" t="s">
        <v>145</v>
      </c>
      <c r="AW2631" t="s">
        <v>145</v>
      </c>
      <c r="AX2631" t="s">
        <v>145</v>
      </c>
      <c r="AY2631" t="s">
        <v>145</v>
      </c>
      <c r="BB2631">
        <v>0</v>
      </c>
    </row>
    <row r="2632" spans="1:54" x14ac:dyDescent="0.25">
      <c r="A2632">
        <v>336760</v>
      </c>
      <c r="B2632" t="s">
        <v>213</v>
      </c>
      <c r="K2632" t="s">
        <v>148</v>
      </c>
      <c r="AT2632" t="s">
        <v>148</v>
      </c>
      <c r="AV2632" t="s">
        <v>147</v>
      </c>
      <c r="AW2632" t="s">
        <v>147</v>
      </c>
      <c r="AX2632" t="s">
        <v>147</v>
      </c>
      <c r="BB2632">
        <v>0</v>
      </c>
    </row>
    <row r="2633" spans="1:54" x14ac:dyDescent="0.25">
      <c r="A2633">
        <v>336765</v>
      </c>
      <c r="B2633" t="s">
        <v>213</v>
      </c>
      <c r="AY2633" t="s">
        <v>148</v>
      </c>
      <c r="BB2633">
        <v>0</v>
      </c>
    </row>
    <row r="2634" spans="1:54" x14ac:dyDescent="0.25">
      <c r="A2634">
        <v>336772</v>
      </c>
      <c r="B2634" t="s">
        <v>213</v>
      </c>
      <c r="C2634" t="s">
        <v>145</v>
      </c>
      <c r="F2634" t="s">
        <v>147</v>
      </c>
      <c r="AO2634" t="s">
        <v>148</v>
      </c>
      <c r="AP2634" t="s">
        <v>148</v>
      </c>
      <c r="AU2634" t="s">
        <v>147</v>
      </c>
      <c r="AW2634" t="s">
        <v>147</v>
      </c>
      <c r="AX2634" t="s">
        <v>147</v>
      </c>
      <c r="AY2634" t="s">
        <v>147</v>
      </c>
      <c r="BB2634">
        <v>0</v>
      </c>
    </row>
    <row r="2635" spans="1:54" x14ac:dyDescent="0.25">
      <c r="A2635">
        <v>336780</v>
      </c>
      <c r="B2635" t="s">
        <v>213</v>
      </c>
      <c r="AP2635" t="s">
        <v>147</v>
      </c>
      <c r="AQ2635" t="s">
        <v>147</v>
      </c>
      <c r="AR2635" t="s">
        <v>147</v>
      </c>
      <c r="AV2635" t="s">
        <v>147</v>
      </c>
      <c r="AW2635" t="s">
        <v>147</v>
      </c>
      <c r="BB2635">
        <v>0</v>
      </c>
    </row>
    <row r="2636" spans="1:54" x14ac:dyDescent="0.25">
      <c r="A2636">
        <v>336791</v>
      </c>
      <c r="B2636" t="s">
        <v>213</v>
      </c>
      <c r="AG2636" t="s">
        <v>148</v>
      </c>
      <c r="AM2636" t="s">
        <v>148</v>
      </c>
      <c r="AP2636" t="s">
        <v>147</v>
      </c>
      <c r="AQ2636" t="s">
        <v>148</v>
      </c>
      <c r="AT2636" t="s">
        <v>148</v>
      </c>
      <c r="AU2636" t="s">
        <v>147</v>
      </c>
      <c r="AV2636" t="s">
        <v>147</v>
      </c>
      <c r="AW2636" t="s">
        <v>147</v>
      </c>
      <c r="AY2636" t="s">
        <v>147</v>
      </c>
      <c r="BB2636">
        <v>0</v>
      </c>
    </row>
    <row r="2637" spans="1:54" x14ac:dyDescent="0.25">
      <c r="A2637">
        <v>336823</v>
      </c>
      <c r="B2637" t="s">
        <v>213</v>
      </c>
      <c r="AP2637" t="s">
        <v>148</v>
      </c>
      <c r="AU2637" t="s">
        <v>147</v>
      </c>
      <c r="AV2637" t="s">
        <v>147</v>
      </c>
      <c r="AW2637" t="s">
        <v>147</v>
      </c>
      <c r="AX2637" t="s">
        <v>147</v>
      </c>
      <c r="AY2637" t="s">
        <v>147</v>
      </c>
      <c r="BB2637">
        <v>0</v>
      </c>
    </row>
    <row r="2638" spans="1:54" x14ac:dyDescent="0.25">
      <c r="A2638">
        <v>336842</v>
      </c>
      <c r="B2638" t="s">
        <v>213</v>
      </c>
      <c r="AP2638" t="s">
        <v>148</v>
      </c>
      <c r="BB2638">
        <v>0</v>
      </c>
    </row>
    <row r="2639" spans="1:54" x14ac:dyDescent="0.25">
      <c r="A2639">
        <v>336887</v>
      </c>
      <c r="B2639" t="s">
        <v>213</v>
      </c>
      <c r="AP2639" t="s">
        <v>147</v>
      </c>
      <c r="AY2639" t="s">
        <v>147</v>
      </c>
      <c r="BB2639">
        <v>0</v>
      </c>
    </row>
    <row r="2640" spans="1:54" x14ac:dyDescent="0.25">
      <c r="A2640">
        <v>336898</v>
      </c>
      <c r="B2640" t="s">
        <v>213</v>
      </c>
      <c r="AI2640" t="s">
        <v>148</v>
      </c>
      <c r="AK2640" t="s">
        <v>148</v>
      </c>
      <c r="AP2640" t="s">
        <v>148</v>
      </c>
      <c r="AQ2640" t="s">
        <v>147</v>
      </c>
      <c r="AU2640" t="s">
        <v>148</v>
      </c>
      <c r="AX2640" t="s">
        <v>148</v>
      </c>
      <c r="AY2640" t="s">
        <v>148</v>
      </c>
      <c r="BB2640">
        <v>0</v>
      </c>
    </row>
    <row r="2641" spans="1:54" x14ac:dyDescent="0.25">
      <c r="A2641">
        <v>336926</v>
      </c>
      <c r="B2641" t="s">
        <v>213</v>
      </c>
      <c r="AG2641" t="s">
        <v>148</v>
      </c>
      <c r="BB2641">
        <v>0</v>
      </c>
    </row>
    <row r="2642" spans="1:54" x14ac:dyDescent="0.25">
      <c r="A2642">
        <v>336941</v>
      </c>
      <c r="B2642" t="s">
        <v>213</v>
      </c>
      <c r="S2642" t="s">
        <v>147</v>
      </c>
      <c r="AG2642" t="s">
        <v>148</v>
      </c>
      <c r="AO2642" t="s">
        <v>148</v>
      </c>
      <c r="AP2642" t="s">
        <v>148</v>
      </c>
      <c r="AQ2642" t="s">
        <v>148</v>
      </c>
      <c r="AR2642" t="s">
        <v>148</v>
      </c>
      <c r="AS2642" t="s">
        <v>148</v>
      </c>
      <c r="AT2642" t="s">
        <v>148</v>
      </c>
      <c r="AX2642" t="s">
        <v>147</v>
      </c>
      <c r="BB2642">
        <v>0</v>
      </c>
    </row>
    <row r="2643" spans="1:54" x14ac:dyDescent="0.25">
      <c r="A2643">
        <v>336953</v>
      </c>
      <c r="B2643" t="s">
        <v>213</v>
      </c>
      <c r="AG2643" t="s">
        <v>148</v>
      </c>
      <c r="AW2643" t="s">
        <v>147</v>
      </c>
      <c r="AY2643" t="s">
        <v>147</v>
      </c>
      <c r="BB2643">
        <v>0</v>
      </c>
    </row>
    <row r="2644" spans="1:54" x14ac:dyDescent="0.25">
      <c r="A2644">
        <v>336959</v>
      </c>
      <c r="B2644" t="s">
        <v>213</v>
      </c>
      <c r="V2644" t="s">
        <v>148</v>
      </c>
      <c r="AM2644" t="s">
        <v>148</v>
      </c>
      <c r="AO2644" t="s">
        <v>148</v>
      </c>
      <c r="AP2644" t="s">
        <v>148</v>
      </c>
      <c r="AQ2644" t="s">
        <v>148</v>
      </c>
      <c r="AY2644" t="s">
        <v>148</v>
      </c>
      <c r="BB2644">
        <v>0</v>
      </c>
    </row>
    <row r="2645" spans="1:54" x14ac:dyDescent="0.25">
      <c r="A2645">
        <v>336993</v>
      </c>
      <c r="B2645" t="s">
        <v>213</v>
      </c>
      <c r="AY2645" t="s">
        <v>148</v>
      </c>
      <c r="BB2645">
        <v>0</v>
      </c>
    </row>
    <row r="2646" spans="1:54" x14ac:dyDescent="0.25">
      <c r="A2646">
        <v>337004</v>
      </c>
      <c r="B2646" t="s">
        <v>213</v>
      </c>
      <c r="AL2646" t="s">
        <v>148</v>
      </c>
      <c r="AP2646" t="s">
        <v>145</v>
      </c>
      <c r="AQ2646" t="s">
        <v>145</v>
      </c>
      <c r="AY2646" t="s">
        <v>145</v>
      </c>
      <c r="BB2646">
        <v>0</v>
      </c>
    </row>
    <row r="2647" spans="1:54" x14ac:dyDescent="0.25">
      <c r="A2647">
        <v>337010</v>
      </c>
      <c r="B2647" t="s">
        <v>213</v>
      </c>
      <c r="AL2647" t="s">
        <v>148</v>
      </c>
      <c r="AO2647" t="s">
        <v>148</v>
      </c>
      <c r="AP2647" t="s">
        <v>147</v>
      </c>
      <c r="AQ2647" t="s">
        <v>147</v>
      </c>
      <c r="AR2647" t="s">
        <v>147</v>
      </c>
      <c r="AV2647" t="s">
        <v>147</v>
      </c>
      <c r="AX2647" t="s">
        <v>148</v>
      </c>
      <c r="BB2647">
        <v>0</v>
      </c>
    </row>
    <row r="2648" spans="1:54" x14ac:dyDescent="0.25">
      <c r="A2648">
        <v>337012</v>
      </c>
      <c r="B2648" t="s">
        <v>213</v>
      </c>
      <c r="AP2648" t="s">
        <v>148</v>
      </c>
      <c r="AW2648" t="s">
        <v>148</v>
      </c>
      <c r="AY2648" t="s">
        <v>148</v>
      </c>
      <c r="BB2648">
        <v>0</v>
      </c>
    </row>
    <row r="2649" spans="1:54" x14ac:dyDescent="0.25">
      <c r="A2649">
        <v>337022</v>
      </c>
      <c r="B2649" t="s">
        <v>213</v>
      </c>
      <c r="AL2649" t="s">
        <v>148</v>
      </c>
      <c r="BB2649">
        <v>0</v>
      </c>
    </row>
    <row r="2650" spans="1:54" x14ac:dyDescent="0.25">
      <c r="A2650">
        <v>337023</v>
      </c>
      <c r="B2650" t="s">
        <v>213</v>
      </c>
      <c r="AG2650" t="s">
        <v>148</v>
      </c>
      <c r="AQ2650" t="s">
        <v>147</v>
      </c>
      <c r="AY2650" t="s">
        <v>147</v>
      </c>
      <c r="BB2650">
        <v>0</v>
      </c>
    </row>
    <row r="2651" spans="1:54" x14ac:dyDescent="0.25">
      <c r="A2651">
        <v>337034</v>
      </c>
      <c r="B2651" t="s">
        <v>213</v>
      </c>
      <c r="AG2651" t="s">
        <v>148</v>
      </c>
      <c r="AK2651" t="s">
        <v>148</v>
      </c>
      <c r="AO2651" t="s">
        <v>148</v>
      </c>
      <c r="AP2651" t="s">
        <v>148</v>
      </c>
      <c r="AQ2651" t="s">
        <v>148</v>
      </c>
      <c r="AR2651" t="s">
        <v>148</v>
      </c>
      <c r="AS2651" t="s">
        <v>148</v>
      </c>
      <c r="AT2651" t="s">
        <v>148</v>
      </c>
      <c r="BB2651">
        <v>0</v>
      </c>
    </row>
    <row r="2652" spans="1:54" x14ac:dyDescent="0.25">
      <c r="A2652">
        <v>337035</v>
      </c>
      <c r="B2652" t="s">
        <v>213</v>
      </c>
      <c r="AY2652" t="s">
        <v>148</v>
      </c>
      <c r="BB2652">
        <v>0</v>
      </c>
    </row>
    <row r="2653" spans="1:54" x14ac:dyDescent="0.25">
      <c r="A2653">
        <v>337067</v>
      </c>
      <c r="B2653" t="s">
        <v>213</v>
      </c>
      <c r="AR2653" t="s">
        <v>148</v>
      </c>
      <c r="AW2653" t="s">
        <v>148</v>
      </c>
      <c r="BB2653">
        <v>0</v>
      </c>
    </row>
    <row r="2654" spans="1:54" x14ac:dyDescent="0.25">
      <c r="A2654">
        <v>337078</v>
      </c>
      <c r="B2654" t="s">
        <v>213</v>
      </c>
      <c r="AQ2654" t="s">
        <v>148</v>
      </c>
      <c r="BB2654">
        <v>0</v>
      </c>
    </row>
    <row r="2655" spans="1:54" x14ac:dyDescent="0.25">
      <c r="A2655">
        <v>337098</v>
      </c>
      <c r="B2655" t="s">
        <v>213</v>
      </c>
      <c r="AG2655" t="s">
        <v>148</v>
      </c>
      <c r="AO2655" t="s">
        <v>145</v>
      </c>
      <c r="AP2655" t="s">
        <v>147</v>
      </c>
      <c r="AQ2655" t="s">
        <v>147</v>
      </c>
      <c r="AR2655" t="s">
        <v>147</v>
      </c>
      <c r="AT2655" t="s">
        <v>145</v>
      </c>
      <c r="AU2655" t="s">
        <v>148</v>
      </c>
      <c r="AV2655" t="s">
        <v>147</v>
      </c>
      <c r="AW2655" t="s">
        <v>145</v>
      </c>
      <c r="BB2655">
        <v>0</v>
      </c>
    </row>
    <row r="2656" spans="1:54" x14ac:dyDescent="0.25">
      <c r="A2656">
        <v>337101</v>
      </c>
      <c r="B2656" t="s">
        <v>213</v>
      </c>
      <c r="AY2656" t="s">
        <v>148</v>
      </c>
      <c r="BB2656">
        <v>0</v>
      </c>
    </row>
    <row r="2657" spans="1:54" x14ac:dyDescent="0.25">
      <c r="A2657">
        <v>337107</v>
      </c>
      <c r="B2657" t="s">
        <v>213</v>
      </c>
      <c r="AY2657" t="s">
        <v>148</v>
      </c>
      <c r="BB2657">
        <v>0</v>
      </c>
    </row>
    <row r="2658" spans="1:54" x14ac:dyDescent="0.25">
      <c r="A2658">
        <v>337125</v>
      </c>
      <c r="B2658" t="s">
        <v>213</v>
      </c>
      <c r="AO2658" t="s">
        <v>148</v>
      </c>
      <c r="AP2658" t="s">
        <v>148</v>
      </c>
      <c r="AX2658" t="s">
        <v>148</v>
      </c>
      <c r="AY2658" t="s">
        <v>148</v>
      </c>
      <c r="BB2658">
        <v>0</v>
      </c>
    </row>
    <row r="2659" spans="1:54" x14ac:dyDescent="0.25">
      <c r="A2659">
        <v>337127</v>
      </c>
      <c r="B2659" t="s">
        <v>213</v>
      </c>
      <c r="AG2659" t="s">
        <v>148</v>
      </c>
      <c r="BB2659">
        <v>0</v>
      </c>
    </row>
    <row r="2660" spans="1:54" x14ac:dyDescent="0.25">
      <c r="A2660">
        <v>337144</v>
      </c>
      <c r="B2660" t="s">
        <v>213</v>
      </c>
      <c r="M2660" t="s">
        <v>145</v>
      </c>
      <c r="X2660" t="s">
        <v>148</v>
      </c>
      <c r="AG2660" t="s">
        <v>147</v>
      </c>
      <c r="AP2660" t="s">
        <v>145</v>
      </c>
      <c r="AS2660" t="s">
        <v>147</v>
      </c>
      <c r="AV2660" t="s">
        <v>145</v>
      </c>
      <c r="AX2660" t="s">
        <v>147</v>
      </c>
      <c r="BB2660">
        <v>0</v>
      </c>
    </row>
    <row r="2661" spans="1:54" x14ac:dyDescent="0.25">
      <c r="A2661">
        <v>337145</v>
      </c>
      <c r="B2661" t="s">
        <v>213</v>
      </c>
      <c r="W2661" t="s">
        <v>148</v>
      </c>
      <c r="AO2661" t="s">
        <v>148</v>
      </c>
      <c r="AP2661" t="s">
        <v>148</v>
      </c>
      <c r="AT2661" t="s">
        <v>148</v>
      </c>
      <c r="AW2661" t="s">
        <v>147</v>
      </c>
      <c r="AX2661" t="s">
        <v>147</v>
      </c>
      <c r="AY2661" t="s">
        <v>147</v>
      </c>
      <c r="BB2661">
        <v>0</v>
      </c>
    </row>
    <row r="2662" spans="1:54" x14ac:dyDescent="0.25">
      <c r="A2662">
        <v>337148</v>
      </c>
      <c r="B2662" t="s">
        <v>213</v>
      </c>
      <c r="AP2662" t="s">
        <v>148</v>
      </c>
      <c r="BB2662">
        <v>0</v>
      </c>
    </row>
    <row r="2663" spans="1:54" x14ac:dyDescent="0.25">
      <c r="A2663">
        <v>337154</v>
      </c>
      <c r="B2663" t="s">
        <v>213</v>
      </c>
      <c r="AY2663" t="s">
        <v>148</v>
      </c>
      <c r="BB2663">
        <v>0</v>
      </c>
    </row>
    <row r="2664" spans="1:54" x14ac:dyDescent="0.25">
      <c r="A2664">
        <v>337188</v>
      </c>
      <c r="B2664" t="s">
        <v>213</v>
      </c>
      <c r="AP2664" t="s">
        <v>148</v>
      </c>
      <c r="AQ2664" t="s">
        <v>148</v>
      </c>
      <c r="AU2664" t="s">
        <v>147</v>
      </c>
      <c r="AV2664" t="s">
        <v>147</v>
      </c>
      <c r="AY2664" t="s">
        <v>147</v>
      </c>
      <c r="BB2664">
        <v>0</v>
      </c>
    </row>
    <row r="2665" spans="1:54" x14ac:dyDescent="0.25">
      <c r="A2665">
        <v>337205</v>
      </c>
      <c r="B2665" t="s">
        <v>213</v>
      </c>
      <c r="AQ2665" t="s">
        <v>148</v>
      </c>
      <c r="AY2665" t="s">
        <v>148</v>
      </c>
      <c r="BB2665">
        <v>0</v>
      </c>
    </row>
    <row r="2666" spans="1:54" x14ac:dyDescent="0.25">
      <c r="A2666">
        <v>337216</v>
      </c>
      <c r="B2666" t="s">
        <v>213</v>
      </c>
      <c r="Y2666" t="s">
        <v>148</v>
      </c>
      <c r="AJ2666" t="s">
        <v>148</v>
      </c>
      <c r="AQ2666" t="s">
        <v>148</v>
      </c>
      <c r="AT2666" t="s">
        <v>148</v>
      </c>
      <c r="AW2666" t="s">
        <v>147</v>
      </c>
      <c r="AX2666" t="s">
        <v>147</v>
      </c>
      <c r="AY2666" t="s">
        <v>147</v>
      </c>
      <c r="BB2666">
        <v>0</v>
      </c>
    </row>
    <row r="2667" spans="1:54" x14ac:dyDescent="0.25">
      <c r="A2667">
        <v>337245</v>
      </c>
      <c r="B2667" t="s">
        <v>213</v>
      </c>
      <c r="AQ2667" t="s">
        <v>148</v>
      </c>
      <c r="AY2667" t="s">
        <v>147</v>
      </c>
      <c r="BB2667">
        <v>0</v>
      </c>
    </row>
    <row r="2668" spans="1:54" x14ac:dyDescent="0.25">
      <c r="A2668">
        <v>337273</v>
      </c>
      <c r="B2668" t="s">
        <v>213</v>
      </c>
      <c r="AJ2668" t="s">
        <v>148</v>
      </c>
      <c r="AQ2668" t="s">
        <v>147</v>
      </c>
      <c r="AT2668" t="s">
        <v>147</v>
      </c>
      <c r="AU2668" t="s">
        <v>145</v>
      </c>
      <c r="AX2668" t="s">
        <v>145</v>
      </c>
      <c r="AY2668" t="s">
        <v>147</v>
      </c>
      <c r="BB2668">
        <v>0</v>
      </c>
    </row>
    <row r="2669" spans="1:54" x14ac:dyDescent="0.25">
      <c r="A2669">
        <v>337277</v>
      </c>
      <c r="B2669" t="s">
        <v>213</v>
      </c>
      <c r="AU2669" t="s">
        <v>145</v>
      </c>
      <c r="AW2669" t="s">
        <v>145</v>
      </c>
      <c r="AX2669" t="s">
        <v>145</v>
      </c>
      <c r="AY2669" t="s">
        <v>147</v>
      </c>
      <c r="BB2669">
        <v>0</v>
      </c>
    </row>
    <row r="2670" spans="1:54" x14ac:dyDescent="0.25">
      <c r="A2670">
        <v>337382</v>
      </c>
      <c r="B2670" t="s">
        <v>213</v>
      </c>
      <c r="AO2670" t="s">
        <v>148</v>
      </c>
      <c r="AP2670" t="s">
        <v>148</v>
      </c>
      <c r="AU2670" t="s">
        <v>147</v>
      </c>
      <c r="AW2670" t="s">
        <v>147</v>
      </c>
      <c r="AY2670" t="s">
        <v>147</v>
      </c>
      <c r="BB2670">
        <v>0</v>
      </c>
    </row>
    <row r="2671" spans="1:54" x14ac:dyDescent="0.25">
      <c r="A2671">
        <v>337440</v>
      </c>
      <c r="B2671" t="s">
        <v>213</v>
      </c>
      <c r="AO2671" t="s">
        <v>148</v>
      </c>
      <c r="AR2671" t="s">
        <v>148</v>
      </c>
      <c r="AV2671" t="s">
        <v>147</v>
      </c>
      <c r="AY2671" t="s">
        <v>147</v>
      </c>
      <c r="BB2671">
        <v>0</v>
      </c>
    </row>
    <row r="2672" spans="1:54" x14ac:dyDescent="0.25">
      <c r="A2672">
        <v>337655</v>
      </c>
      <c r="B2672" t="s">
        <v>213</v>
      </c>
      <c r="AU2672" t="s">
        <v>147</v>
      </c>
      <c r="AV2672" t="s">
        <v>147</v>
      </c>
      <c r="AW2672" t="s">
        <v>147</v>
      </c>
      <c r="AY2672" t="s">
        <v>147</v>
      </c>
      <c r="BB2672">
        <v>0</v>
      </c>
    </row>
    <row r="2673" spans="1:54" x14ac:dyDescent="0.25">
      <c r="A2673">
        <v>338218</v>
      </c>
      <c r="B2673" t="s">
        <v>213</v>
      </c>
      <c r="AG2673" t="s">
        <v>147</v>
      </c>
      <c r="AW2673" t="s">
        <v>147</v>
      </c>
      <c r="AX2673" t="s">
        <v>145</v>
      </c>
      <c r="AY2673" t="s">
        <v>147</v>
      </c>
      <c r="BB2673">
        <v>0</v>
      </c>
    </row>
    <row r="2674" spans="1:54" x14ac:dyDescent="0.25">
      <c r="A2674">
        <v>338224</v>
      </c>
      <c r="B2674" t="s">
        <v>213</v>
      </c>
      <c r="AK2674" t="s">
        <v>148</v>
      </c>
      <c r="AT2674" t="s">
        <v>148</v>
      </c>
      <c r="AX2674" t="s">
        <v>147</v>
      </c>
      <c r="BB2674">
        <v>0</v>
      </c>
    </row>
    <row r="2675" spans="1:54" x14ac:dyDescent="0.25">
      <c r="A2675">
        <v>338226</v>
      </c>
      <c r="B2675" t="s">
        <v>213</v>
      </c>
      <c r="AR2675" t="s">
        <v>148</v>
      </c>
      <c r="BB2675">
        <v>0</v>
      </c>
    </row>
    <row r="2676" spans="1:54" x14ac:dyDescent="0.25">
      <c r="A2676">
        <v>338233</v>
      </c>
      <c r="B2676" t="s">
        <v>213</v>
      </c>
      <c r="AQ2676" t="s">
        <v>147</v>
      </c>
      <c r="AR2676" t="s">
        <v>148</v>
      </c>
      <c r="AU2676" t="s">
        <v>147</v>
      </c>
      <c r="AW2676" t="s">
        <v>147</v>
      </c>
      <c r="AX2676" t="s">
        <v>147</v>
      </c>
      <c r="AY2676" t="s">
        <v>147</v>
      </c>
      <c r="BB2676">
        <v>0</v>
      </c>
    </row>
    <row r="2677" spans="1:54" x14ac:dyDescent="0.25">
      <c r="A2677">
        <v>338243</v>
      </c>
      <c r="B2677" t="s">
        <v>213</v>
      </c>
      <c r="AW2677" t="s">
        <v>147</v>
      </c>
      <c r="BB2677">
        <v>0</v>
      </c>
    </row>
    <row r="2678" spans="1:54" x14ac:dyDescent="0.25">
      <c r="A2678">
        <v>338253</v>
      </c>
      <c r="B2678" t="s">
        <v>213</v>
      </c>
      <c r="AG2678" t="s">
        <v>148</v>
      </c>
      <c r="AQ2678" t="s">
        <v>145</v>
      </c>
      <c r="AU2678" t="s">
        <v>145</v>
      </c>
      <c r="AW2678" t="s">
        <v>145</v>
      </c>
      <c r="AX2678" t="s">
        <v>145</v>
      </c>
      <c r="AY2678" t="s">
        <v>147</v>
      </c>
      <c r="BB2678">
        <v>0</v>
      </c>
    </row>
    <row r="2679" spans="1:54" x14ac:dyDescent="0.25">
      <c r="A2679">
        <v>338263</v>
      </c>
      <c r="B2679" t="s">
        <v>213</v>
      </c>
      <c r="AE2679" t="s">
        <v>148</v>
      </c>
      <c r="AJ2679" t="s">
        <v>148</v>
      </c>
      <c r="AL2679" t="s">
        <v>148</v>
      </c>
      <c r="AP2679" t="s">
        <v>148</v>
      </c>
      <c r="AU2679" t="s">
        <v>147</v>
      </c>
      <c r="AV2679" t="s">
        <v>147</v>
      </c>
      <c r="AW2679" t="s">
        <v>147</v>
      </c>
      <c r="AY2679" t="s">
        <v>147</v>
      </c>
      <c r="BB2679">
        <v>0</v>
      </c>
    </row>
    <row r="2680" spans="1:54" x14ac:dyDescent="0.25">
      <c r="A2680">
        <v>338264</v>
      </c>
      <c r="B2680" t="s">
        <v>213</v>
      </c>
      <c r="AR2680" t="s">
        <v>148</v>
      </c>
      <c r="AV2680" t="s">
        <v>147</v>
      </c>
      <c r="AW2680" t="s">
        <v>147</v>
      </c>
      <c r="BB2680">
        <v>0</v>
      </c>
    </row>
    <row r="2681" spans="1:54" x14ac:dyDescent="0.25">
      <c r="A2681">
        <v>338273</v>
      </c>
      <c r="B2681" t="s">
        <v>213</v>
      </c>
      <c r="H2681" t="s">
        <v>145</v>
      </c>
      <c r="AL2681" t="s">
        <v>147</v>
      </c>
      <c r="AM2681" t="s">
        <v>147</v>
      </c>
      <c r="AQ2681" t="s">
        <v>145</v>
      </c>
      <c r="AU2681" t="s">
        <v>145</v>
      </c>
      <c r="AW2681" t="s">
        <v>147</v>
      </c>
      <c r="AY2681" t="s">
        <v>145</v>
      </c>
      <c r="BB2681">
        <v>0</v>
      </c>
    </row>
    <row r="2682" spans="1:54" x14ac:dyDescent="0.25">
      <c r="A2682">
        <v>338288</v>
      </c>
      <c r="B2682" t="s">
        <v>213</v>
      </c>
      <c r="AY2682" t="s">
        <v>147</v>
      </c>
      <c r="BB2682">
        <v>0</v>
      </c>
    </row>
    <row r="2683" spans="1:54" x14ac:dyDescent="0.25">
      <c r="A2683">
        <v>338292</v>
      </c>
      <c r="B2683" t="s">
        <v>213</v>
      </c>
      <c r="AP2683" t="s">
        <v>145</v>
      </c>
      <c r="AQ2683" t="s">
        <v>147</v>
      </c>
      <c r="AV2683" t="s">
        <v>145</v>
      </c>
      <c r="AW2683" t="s">
        <v>145</v>
      </c>
      <c r="AY2683" t="s">
        <v>147</v>
      </c>
      <c r="BB2683">
        <v>0</v>
      </c>
    </row>
    <row r="2684" spans="1:54" x14ac:dyDescent="0.25">
      <c r="A2684">
        <v>338317</v>
      </c>
      <c r="B2684" t="s">
        <v>213</v>
      </c>
      <c r="AQ2684" t="s">
        <v>148</v>
      </c>
      <c r="BB2684">
        <v>0</v>
      </c>
    </row>
    <row r="2685" spans="1:54" x14ac:dyDescent="0.25">
      <c r="A2685">
        <v>338340</v>
      </c>
      <c r="B2685" t="s">
        <v>213</v>
      </c>
      <c r="AP2685" t="s">
        <v>148</v>
      </c>
      <c r="AV2685" t="s">
        <v>148</v>
      </c>
      <c r="AW2685" t="s">
        <v>148</v>
      </c>
      <c r="AY2685" t="s">
        <v>148</v>
      </c>
      <c r="BB2685">
        <v>0</v>
      </c>
    </row>
    <row r="2686" spans="1:54" x14ac:dyDescent="0.25">
      <c r="A2686">
        <v>338901</v>
      </c>
      <c r="B2686" t="s">
        <v>213</v>
      </c>
      <c r="AG2686" t="s">
        <v>148</v>
      </c>
      <c r="AQ2686" t="s">
        <v>148</v>
      </c>
      <c r="AR2686" t="s">
        <v>148</v>
      </c>
      <c r="AV2686" t="s">
        <v>147</v>
      </c>
      <c r="AX2686" t="s">
        <v>147</v>
      </c>
      <c r="AY2686" t="s">
        <v>147</v>
      </c>
      <c r="BB2686">
        <v>0</v>
      </c>
    </row>
    <row r="2687" spans="1:54" x14ac:dyDescent="0.25">
      <c r="A2687">
        <v>338960</v>
      </c>
      <c r="B2687" t="s">
        <v>213</v>
      </c>
      <c r="N2687" t="s">
        <v>148</v>
      </c>
      <c r="AC2687" t="s">
        <v>148</v>
      </c>
      <c r="AO2687" t="s">
        <v>148</v>
      </c>
      <c r="AP2687" t="s">
        <v>148</v>
      </c>
      <c r="AQ2687" t="s">
        <v>148</v>
      </c>
      <c r="AR2687" t="s">
        <v>148</v>
      </c>
      <c r="AU2687" t="s">
        <v>148</v>
      </c>
      <c r="AW2687" t="s">
        <v>147</v>
      </c>
      <c r="AY2687" t="s">
        <v>148</v>
      </c>
      <c r="BB2687">
        <v>0</v>
      </c>
    </row>
    <row r="2688" spans="1:54" x14ac:dyDescent="0.25">
      <c r="A2688">
        <v>338990</v>
      </c>
      <c r="B2688" t="s">
        <v>213</v>
      </c>
      <c r="AV2688" t="s">
        <v>147</v>
      </c>
      <c r="AW2688" t="s">
        <v>147</v>
      </c>
      <c r="BB2688">
        <v>0</v>
      </c>
    </row>
    <row r="2689" spans="1:54" x14ac:dyDescent="0.25">
      <c r="A2689">
        <v>336183</v>
      </c>
      <c r="B2689" t="s">
        <v>213</v>
      </c>
      <c r="AM2689" t="s">
        <v>148</v>
      </c>
      <c r="AP2689" t="s">
        <v>147</v>
      </c>
      <c r="AQ2689" t="s">
        <v>147</v>
      </c>
      <c r="AR2689" t="s">
        <v>147</v>
      </c>
      <c r="AW2689" t="s">
        <v>147</v>
      </c>
      <c r="AX2689" t="s">
        <v>147</v>
      </c>
      <c r="AY2689" t="s">
        <v>147</v>
      </c>
      <c r="BB2689">
        <v>0</v>
      </c>
    </row>
    <row r="2690" spans="1:54" x14ac:dyDescent="0.25">
      <c r="A2690">
        <v>337583</v>
      </c>
      <c r="B2690" t="s">
        <v>213</v>
      </c>
      <c r="AP2690" t="s">
        <v>147</v>
      </c>
      <c r="AU2690" t="s">
        <v>145</v>
      </c>
      <c r="AW2690" t="s">
        <v>145</v>
      </c>
      <c r="AX2690" t="s">
        <v>145</v>
      </c>
      <c r="AY2690" t="s">
        <v>145</v>
      </c>
      <c r="BB2690">
        <v>0</v>
      </c>
    </row>
    <row r="2691" spans="1:54" x14ac:dyDescent="0.25">
      <c r="A2691">
        <v>339623</v>
      </c>
      <c r="B2691" t="s">
        <v>213</v>
      </c>
      <c r="AE2691" t="s">
        <v>148</v>
      </c>
      <c r="AJ2691" t="s">
        <v>148</v>
      </c>
      <c r="AP2691" t="s">
        <v>148</v>
      </c>
      <c r="AW2691" t="s">
        <v>147</v>
      </c>
      <c r="AY2691" t="s">
        <v>147</v>
      </c>
      <c r="BB2691">
        <v>0</v>
      </c>
    </row>
    <row r="2692" spans="1:54" x14ac:dyDescent="0.25">
      <c r="A2692">
        <v>301483</v>
      </c>
      <c r="B2692" t="s">
        <v>213</v>
      </c>
      <c r="AA2692" t="s">
        <v>145</v>
      </c>
      <c r="AM2692" t="s">
        <v>148</v>
      </c>
      <c r="AO2692" t="s">
        <v>148</v>
      </c>
      <c r="AQ2692" t="s">
        <v>148</v>
      </c>
      <c r="AR2692" t="s">
        <v>148</v>
      </c>
      <c r="AT2692" t="s">
        <v>148</v>
      </c>
      <c r="AV2692" t="s">
        <v>145</v>
      </c>
      <c r="AW2692" t="s">
        <v>145</v>
      </c>
      <c r="AX2692" t="s">
        <v>148</v>
      </c>
      <c r="AY2692" t="s">
        <v>145</v>
      </c>
      <c r="BB2692">
        <v>0</v>
      </c>
    </row>
    <row r="2693" spans="1:54" x14ac:dyDescent="0.25">
      <c r="A2693">
        <v>307404</v>
      </c>
      <c r="B2693" t="s">
        <v>213</v>
      </c>
      <c r="AE2693" t="s">
        <v>148</v>
      </c>
      <c r="AH2693" t="s">
        <v>148</v>
      </c>
      <c r="AJ2693" t="s">
        <v>148</v>
      </c>
      <c r="AO2693" t="s">
        <v>147</v>
      </c>
      <c r="AP2693" t="s">
        <v>147</v>
      </c>
      <c r="AQ2693" t="s">
        <v>147</v>
      </c>
      <c r="AR2693" t="s">
        <v>147</v>
      </c>
      <c r="AS2693" t="s">
        <v>148</v>
      </c>
      <c r="AT2693" t="s">
        <v>147</v>
      </c>
      <c r="AU2693" t="s">
        <v>145</v>
      </c>
      <c r="AV2693" t="s">
        <v>145</v>
      </c>
      <c r="AW2693" t="s">
        <v>145</v>
      </c>
      <c r="AX2693" t="s">
        <v>145</v>
      </c>
      <c r="BB2693">
        <v>0</v>
      </c>
    </row>
    <row r="2694" spans="1:54" x14ac:dyDescent="0.25">
      <c r="A2694">
        <v>317149</v>
      </c>
      <c r="B2694" t="s">
        <v>213</v>
      </c>
      <c r="H2694" t="s">
        <v>148</v>
      </c>
      <c r="AO2694" t="s">
        <v>147</v>
      </c>
      <c r="AP2694" t="s">
        <v>147</v>
      </c>
      <c r="AQ2694" t="s">
        <v>147</v>
      </c>
      <c r="AS2694" t="s">
        <v>147</v>
      </c>
      <c r="AU2694" t="s">
        <v>145</v>
      </c>
      <c r="AW2694" t="s">
        <v>147</v>
      </c>
      <c r="AX2694" t="s">
        <v>147</v>
      </c>
      <c r="AY2694" t="s">
        <v>148</v>
      </c>
      <c r="BB2694">
        <v>0</v>
      </c>
    </row>
    <row r="2695" spans="1:54" x14ac:dyDescent="0.25">
      <c r="A2695">
        <v>326841</v>
      </c>
      <c r="B2695" t="s">
        <v>213</v>
      </c>
      <c r="AG2695" t="s">
        <v>148</v>
      </c>
      <c r="AY2695" t="s">
        <v>148</v>
      </c>
      <c r="BB2695">
        <v>0</v>
      </c>
    </row>
    <row r="2696" spans="1:54" x14ac:dyDescent="0.25">
      <c r="A2696">
        <v>328762</v>
      </c>
      <c r="B2696" t="s">
        <v>213</v>
      </c>
      <c r="AP2696" t="s">
        <v>148</v>
      </c>
      <c r="AQ2696" t="s">
        <v>148</v>
      </c>
      <c r="AW2696" t="s">
        <v>148</v>
      </c>
      <c r="AX2696" t="s">
        <v>148</v>
      </c>
      <c r="AY2696" t="s">
        <v>148</v>
      </c>
      <c r="BB2696">
        <v>0</v>
      </c>
    </row>
    <row r="2697" spans="1:54" x14ac:dyDescent="0.25">
      <c r="A2697">
        <v>329833</v>
      </c>
      <c r="B2697" t="s">
        <v>213</v>
      </c>
      <c r="AG2697" t="s">
        <v>148</v>
      </c>
      <c r="AU2697" t="s">
        <v>147</v>
      </c>
      <c r="AX2697" t="s">
        <v>148</v>
      </c>
      <c r="BB2697">
        <v>0</v>
      </c>
    </row>
    <row r="2698" spans="1:54" x14ac:dyDescent="0.25">
      <c r="A2698">
        <v>331116</v>
      </c>
      <c r="B2698" t="s">
        <v>213</v>
      </c>
      <c r="N2698" t="s">
        <v>148</v>
      </c>
      <c r="AG2698" t="s">
        <v>148</v>
      </c>
      <c r="AM2698" t="s">
        <v>148</v>
      </c>
      <c r="AP2698" t="s">
        <v>148</v>
      </c>
      <c r="AR2698" t="s">
        <v>148</v>
      </c>
      <c r="AX2698" t="s">
        <v>148</v>
      </c>
      <c r="AY2698" t="s">
        <v>148</v>
      </c>
      <c r="BB2698">
        <v>0</v>
      </c>
    </row>
    <row r="2699" spans="1:54" x14ac:dyDescent="0.25">
      <c r="A2699">
        <v>331134</v>
      </c>
      <c r="B2699" t="s">
        <v>213</v>
      </c>
      <c r="AG2699" t="s">
        <v>148</v>
      </c>
      <c r="AP2699" t="s">
        <v>147</v>
      </c>
      <c r="AQ2699" t="s">
        <v>148</v>
      </c>
      <c r="BB2699">
        <v>0</v>
      </c>
    </row>
    <row r="2700" spans="1:54" x14ac:dyDescent="0.25">
      <c r="A2700">
        <v>331204</v>
      </c>
      <c r="B2700" t="s">
        <v>213</v>
      </c>
      <c r="AI2700" t="s">
        <v>148</v>
      </c>
      <c r="AP2700" t="s">
        <v>148</v>
      </c>
      <c r="AV2700" t="s">
        <v>148</v>
      </c>
      <c r="BB2700">
        <v>0</v>
      </c>
    </row>
    <row r="2701" spans="1:54" x14ac:dyDescent="0.25">
      <c r="A2701">
        <v>331316</v>
      </c>
      <c r="B2701" t="s">
        <v>213</v>
      </c>
      <c r="W2701" t="s">
        <v>145</v>
      </c>
      <c r="AQ2701" t="s">
        <v>148</v>
      </c>
      <c r="AU2701" t="s">
        <v>145</v>
      </c>
      <c r="AX2701" t="s">
        <v>145</v>
      </c>
      <c r="BB2701">
        <v>0</v>
      </c>
    </row>
    <row r="2702" spans="1:54" x14ac:dyDescent="0.25">
      <c r="A2702">
        <v>332513</v>
      </c>
      <c r="B2702" t="s">
        <v>213</v>
      </c>
      <c r="AG2702" t="s">
        <v>148</v>
      </c>
      <c r="AO2702" t="s">
        <v>148</v>
      </c>
      <c r="AP2702" t="s">
        <v>147</v>
      </c>
      <c r="AQ2702" t="s">
        <v>148</v>
      </c>
      <c r="AW2702" t="s">
        <v>147</v>
      </c>
      <c r="BB2702">
        <v>0</v>
      </c>
    </row>
    <row r="2703" spans="1:54" x14ac:dyDescent="0.25">
      <c r="A2703">
        <v>332850</v>
      </c>
      <c r="B2703" t="s">
        <v>213</v>
      </c>
      <c r="AG2703" t="s">
        <v>148</v>
      </c>
      <c r="AQ2703" t="s">
        <v>148</v>
      </c>
      <c r="BB2703">
        <v>0</v>
      </c>
    </row>
    <row r="2704" spans="1:54" x14ac:dyDescent="0.25">
      <c r="A2704">
        <v>333072</v>
      </c>
      <c r="B2704" t="s">
        <v>213</v>
      </c>
      <c r="AG2704" t="s">
        <v>148</v>
      </c>
      <c r="BB2704">
        <v>0</v>
      </c>
    </row>
    <row r="2705" spans="1:54" x14ac:dyDescent="0.25">
      <c r="A2705">
        <v>327159</v>
      </c>
      <c r="B2705" t="s">
        <v>213</v>
      </c>
      <c r="AW2705" t="s">
        <v>214</v>
      </c>
      <c r="BB2705">
        <v>0</v>
      </c>
    </row>
    <row r="2706" spans="1:54" x14ac:dyDescent="0.25">
      <c r="A2706">
        <v>339126</v>
      </c>
      <c r="B2706" t="s">
        <v>213</v>
      </c>
      <c r="AP2706" t="s">
        <v>214</v>
      </c>
      <c r="AQ2706" t="s">
        <v>214</v>
      </c>
      <c r="AT2706" t="s">
        <v>214</v>
      </c>
      <c r="AU2706" t="s">
        <v>214</v>
      </c>
      <c r="AV2706" t="s">
        <v>214</v>
      </c>
      <c r="AW2706" t="s">
        <v>214</v>
      </c>
      <c r="AX2706" t="s">
        <v>214</v>
      </c>
      <c r="AY2706" t="s">
        <v>214</v>
      </c>
      <c r="AZ2706" t="s">
        <v>214</v>
      </c>
      <c r="BB2706">
        <v>0</v>
      </c>
    </row>
    <row r="2707" spans="1:54" x14ac:dyDescent="0.25">
      <c r="A2707">
        <v>339610</v>
      </c>
      <c r="B2707" t="s">
        <v>213</v>
      </c>
      <c r="AI2707" t="s">
        <v>214</v>
      </c>
      <c r="AR2707" t="s">
        <v>214</v>
      </c>
      <c r="AS2707" t="s">
        <v>214</v>
      </c>
      <c r="AU2707" t="s">
        <v>214</v>
      </c>
      <c r="AV2707" t="s">
        <v>214</v>
      </c>
      <c r="AW2707" t="s">
        <v>214</v>
      </c>
      <c r="AX2707" t="s">
        <v>214</v>
      </c>
      <c r="AY2707" t="s">
        <v>214</v>
      </c>
      <c r="AZ2707" t="s">
        <v>214</v>
      </c>
      <c r="BB2707">
        <v>0</v>
      </c>
    </row>
    <row r="2708" spans="1:54" x14ac:dyDescent="0.25">
      <c r="A2708">
        <v>339537</v>
      </c>
      <c r="B2708" t="s">
        <v>213</v>
      </c>
      <c r="P2708" t="s">
        <v>214</v>
      </c>
      <c r="AP2708" t="s">
        <v>214</v>
      </c>
      <c r="AQ2708" t="s">
        <v>214</v>
      </c>
      <c r="AR2708" t="s">
        <v>214</v>
      </c>
      <c r="AS2708" t="s">
        <v>214</v>
      </c>
      <c r="AU2708" t="s">
        <v>214</v>
      </c>
      <c r="AV2708" t="s">
        <v>214</v>
      </c>
      <c r="AW2708" t="s">
        <v>214</v>
      </c>
      <c r="AX2708" t="s">
        <v>214</v>
      </c>
      <c r="AY2708" t="s">
        <v>214</v>
      </c>
      <c r="AZ2708" t="s">
        <v>214</v>
      </c>
      <c r="BB2708">
        <v>0</v>
      </c>
    </row>
    <row r="2709" spans="1:54" x14ac:dyDescent="0.25">
      <c r="A2709">
        <v>339624</v>
      </c>
      <c r="B2709" t="s">
        <v>213</v>
      </c>
      <c r="P2709" t="s">
        <v>214</v>
      </c>
      <c r="AG2709" t="s">
        <v>214</v>
      </c>
      <c r="AJ2709" t="s">
        <v>214</v>
      </c>
      <c r="AL2709" t="s">
        <v>214</v>
      </c>
      <c r="AO2709" t="s">
        <v>214</v>
      </c>
      <c r="AQ2709" t="s">
        <v>214</v>
      </c>
      <c r="AU2709" t="s">
        <v>214</v>
      </c>
      <c r="AV2709" t="s">
        <v>214</v>
      </c>
      <c r="AW2709" t="s">
        <v>214</v>
      </c>
      <c r="AX2709" t="s">
        <v>214</v>
      </c>
      <c r="AY2709" t="s">
        <v>214</v>
      </c>
      <c r="AZ2709" t="s">
        <v>214</v>
      </c>
      <c r="BB2709">
        <v>0</v>
      </c>
    </row>
    <row r="2710" spans="1:54" x14ac:dyDescent="0.25">
      <c r="A2710">
        <v>339388</v>
      </c>
      <c r="B2710" t="s">
        <v>213</v>
      </c>
      <c r="AG2710" t="s">
        <v>214</v>
      </c>
      <c r="AO2710" t="s">
        <v>214</v>
      </c>
      <c r="AP2710" t="s">
        <v>214</v>
      </c>
      <c r="AQ2710" t="s">
        <v>214</v>
      </c>
      <c r="AR2710" t="s">
        <v>214</v>
      </c>
      <c r="AT2710" t="s">
        <v>214</v>
      </c>
      <c r="AU2710" t="s">
        <v>214</v>
      </c>
      <c r="AV2710" t="s">
        <v>214</v>
      </c>
      <c r="AW2710" t="s">
        <v>214</v>
      </c>
      <c r="AX2710" t="s">
        <v>214</v>
      </c>
      <c r="AY2710" t="s">
        <v>214</v>
      </c>
      <c r="AZ2710" t="s">
        <v>214</v>
      </c>
      <c r="BB2710">
        <v>0</v>
      </c>
    </row>
    <row r="2711" spans="1:54" x14ac:dyDescent="0.25">
      <c r="A2711">
        <v>334849</v>
      </c>
      <c r="B2711" t="s">
        <v>213</v>
      </c>
      <c r="AP2711" t="s">
        <v>214</v>
      </c>
      <c r="AR2711" t="s">
        <v>214</v>
      </c>
      <c r="AT2711" t="s">
        <v>214</v>
      </c>
      <c r="AU2711" t="s">
        <v>214</v>
      </c>
      <c r="AV2711" t="s">
        <v>214</v>
      </c>
      <c r="AW2711" t="s">
        <v>214</v>
      </c>
      <c r="AX2711" t="s">
        <v>214</v>
      </c>
      <c r="AY2711" t="s">
        <v>214</v>
      </c>
      <c r="AZ2711" t="s">
        <v>214</v>
      </c>
      <c r="BB2711">
        <v>0</v>
      </c>
    </row>
    <row r="2712" spans="1:54" x14ac:dyDescent="0.25">
      <c r="A2712">
        <v>339611</v>
      </c>
      <c r="B2712" t="s">
        <v>213</v>
      </c>
      <c r="AH2712" t="s">
        <v>214</v>
      </c>
      <c r="AI2712" t="s">
        <v>214</v>
      </c>
      <c r="AO2712" t="s">
        <v>214</v>
      </c>
      <c r="AP2712" t="s">
        <v>214</v>
      </c>
      <c r="AQ2712" t="s">
        <v>214</v>
      </c>
      <c r="AR2712" t="s">
        <v>214</v>
      </c>
      <c r="AS2712" t="s">
        <v>214</v>
      </c>
      <c r="AT2712" t="s">
        <v>214</v>
      </c>
      <c r="AU2712" t="s">
        <v>214</v>
      </c>
      <c r="AV2712" t="s">
        <v>214</v>
      </c>
      <c r="AW2712" t="s">
        <v>214</v>
      </c>
      <c r="AX2712" t="s">
        <v>214</v>
      </c>
      <c r="AY2712" t="s">
        <v>214</v>
      </c>
      <c r="AZ2712" t="s">
        <v>214</v>
      </c>
      <c r="BB2712">
        <v>0</v>
      </c>
    </row>
    <row r="2713" spans="1:54" x14ac:dyDescent="0.25">
      <c r="A2713">
        <v>339482</v>
      </c>
      <c r="B2713" t="s">
        <v>213</v>
      </c>
      <c r="U2713" t="s">
        <v>214</v>
      </c>
      <c r="AC2713" t="s">
        <v>214</v>
      </c>
      <c r="AJ2713" t="s">
        <v>214</v>
      </c>
      <c r="AM2713" t="s">
        <v>214</v>
      </c>
      <c r="AO2713" t="s">
        <v>214</v>
      </c>
      <c r="AP2713" t="s">
        <v>214</v>
      </c>
      <c r="AQ2713" t="s">
        <v>214</v>
      </c>
      <c r="AR2713" t="s">
        <v>214</v>
      </c>
      <c r="AS2713" t="s">
        <v>214</v>
      </c>
      <c r="AT2713" t="s">
        <v>214</v>
      </c>
      <c r="AU2713" t="s">
        <v>214</v>
      </c>
      <c r="AV2713" t="s">
        <v>214</v>
      </c>
      <c r="AW2713" t="s">
        <v>214</v>
      </c>
      <c r="AX2713" t="s">
        <v>214</v>
      </c>
      <c r="AY2713" t="s">
        <v>214</v>
      </c>
      <c r="AZ2713" t="s">
        <v>214</v>
      </c>
      <c r="BB2713">
        <v>0</v>
      </c>
    </row>
    <row r="2714" spans="1:54" x14ac:dyDescent="0.25">
      <c r="A2714">
        <v>339437</v>
      </c>
      <c r="B2714" t="s">
        <v>213</v>
      </c>
      <c r="AB2714" t="s">
        <v>214</v>
      </c>
      <c r="AG2714" t="s">
        <v>214</v>
      </c>
      <c r="AJ2714" t="s">
        <v>214</v>
      </c>
      <c r="AL2714" t="s">
        <v>214</v>
      </c>
      <c r="AM2714" t="s">
        <v>214</v>
      </c>
      <c r="AO2714" t="s">
        <v>214</v>
      </c>
      <c r="AP2714" t="s">
        <v>214</v>
      </c>
      <c r="AQ2714" t="s">
        <v>214</v>
      </c>
      <c r="AR2714" t="s">
        <v>214</v>
      </c>
      <c r="AS2714" t="s">
        <v>214</v>
      </c>
      <c r="AT2714" t="s">
        <v>214</v>
      </c>
      <c r="AU2714" t="s">
        <v>214</v>
      </c>
      <c r="AV2714" t="s">
        <v>214</v>
      </c>
      <c r="AW2714" t="s">
        <v>214</v>
      </c>
      <c r="AX2714" t="s">
        <v>214</v>
      </c>
      <c r="AY2714" t="s">
        <v>214</v>
      </c>
      <c r="AZ2714" t="s">
        <v>214</v>
      </c>
      <c r="BB2714">
        <v>0</v>
      </c>
    </row>
    <row r="2715" spans="1:54" x14ac:dyDescent="0.25">
      <c r="A2715">
        <v>328815</v>
      </c>
      <c r="B2715" t="s">
        <v>213</v>
      </c>
      <c r="AC2715" t="s">
        <v>214</v>
      </c>
      <c r="AI2715" t="s">
        <v>214</v>
      </c>
      <c r="AO2715" t="s">
        <v>214</v>
      </c>
      <c r="AP2715" t="s">
        <v>214</v>
      </c>
      <c r="AQ2715" t="s">
        <v>214</v>
      </c>
      <c r="AS2715" t="s">
        <v>214</v>
      </c>
      <c r="AT2715" t="s">
        <v>214</v>
      </c>
      <c r="AU2715" t="s">
        <v>214</v>
      </c>
      <c r="AV2715" t="s">
        <v>214</v>
      </c>
      <c r="AW2715" t="s">
        <v>214</v>
      </c>
      <c r="AY2715" t="s">
        <v>214</v>
      </c>
      <c r="AZ2715" t="s">
        <v>214</v>
      </c>
      <c r="BB2715">
        <v>0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5"/>
  <dimension ref="A1:AH9312"/>
  <sheetViews>
    <sheetView rightToLeft="1" workbookViewId="0">
      <pane xSplit="1" ySplit="2" topLeftCell="B2506" activePane="bottomRight" state="frozen"/>
      <selection pane="topRight" activeCell="B1" sqref="B1"/>
      <selection pane="bottomLeft" activeCell="A3" sqref="A3"/>
      <selection pane="bottomRight" activeCell="A2513" sqref="A2513"/>
    </sheetView>
  </sheetViews>
  <sheetFormatPr defaultColWidth="9" defaultRowHeight="13.8" x14ac:dyDescent="0.25"/>
  <cols>
    <col min="1" max="1" width="11.09765625" bestFit="1" customWidth="1"/>
    <col min="2" max="2" width="21.296875" bestFit="1" customWidth="1"/>
    <col min="3" max="3" width="18.296875" bestFit="1" customWidth="1"/>
    <col min="4" max="4" width="20.296875" bestFit="1" customWidth="1"/>
    <col min="5" max="5" width="6.296875" bestFit="1" customWidth="1"/>
    <col min="6" max="6" width="10.296875" bestFit="1" customWidth="1"/>
    <col min="7" max="7" width="13.19921875" bestFit="1" customWidth="1"/>
    <col min="8" max="8" width="12" bestFit="1" customWidth="1"/>
    <col min="9" max="9" width="13.09765625" bestFit="1" customWidth="1"/>
    <col min="10" max="11" width="9.296875" bestFit="1" customWidth="1"/>
    <col min="12" max="12" width="11.09765625" bestFit="1" customWidth="1"/>
    <col min="13" max="16" width="11.09765625" customWidth="1"/>
    <col min="17" max="17" width="8.09765625" bestFit="1" customWidth="1"/>
    <col min="18" max="18" width="9.296875" bestFit="1" customWidth="1"/>
    <col min="19" max="19" width="10.8984375" bestFit="1" customWidth="1"/>
    <col min="20" max="21" width="10.296875" bestFit="1" customWidth="1"/>
    <col min="22" max="22" width="10.296875" customWidth="1"/>
    <col min="23" max="27" width="13.796875" customWidth="1"/>
    <col min="28" max="28" width="18.19921875" bestFit="1" customWidth="1"/>
    <col min="29" max="29" width="6.8984375" bestFit="1" customWidth="1"/>
    <col min="30" max="30" width="23.296875" bestFit="1" customWidth="1"/>
    <col min="31" max="32" width="15.296875" customWidth="1"/>
    <col min="33" max="33" width="45.09765625" customWidth="1"/>
    <col min="34" max="35" width="13.296875" customWidth="1"/>
  </cols>
  <sheetData>
    <row r="1" spans="1:34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H1">
        <v>29</v>
      </c>
    </row>
    <row r="2" spans="1:34" x14ac:dyDescent="0.25">
      <c r="A2" t="s">
        <v>90</v>
      </c>
      <c r="B2" t="s">
        <v>91</v>
      </c>
      <c r="C2" t="s">
        <v>92</v>
      </c>
      <c r="D2" t="s">
        <v>93</v>
      </c>
      <c r="E2" t="s">
        <v>57</v>
      </c>
      <c r="F2" t="s">
        <v>54</v>
      </c>
      <c r="G2" t="s">
        <v>55</v>
      </c>
      <c r="H2" t="s">
        <v>56</v>
      </c>
      <c r="I2" t="s">
        <v>97</v>
      </c>
      <c r="J2" t="s">
        <v>107</v>
      </c>
      <c r="K2" t="s">
        <v>108</v>
      </c>
      <c r="L2" t="s">
        <v>109</v>
      </c>
      <c r="M2" t="s">
        <v>23</v>
      </c>
      <c r="N2" t="s">
        <v>24</v>
      </c>
      <c r="O2" t="s">
        <v>25</v>
      </c>
      <c r="P2" t="s">
        <v>26</v>
      </c>
      <c r="Q2" t="s">
        <v>105</v>
      </c>
      <c r="R2" t="s">
        <v>114</v>
      </c>
      <c r="S2" t="s">
        <v>115</v>
      </c>
      <c r="T2" t="s">
        <v>116</v>
      </c>
      <c r="U2" t="s">
        <v>129</v>
      </c>
      <c r="V2" t="s">
        <v>222</v>
      </c>
      <c r="W2" t="s">
        <v>216</v>
      </c>
      <c r="X2" t="s">
        <v>217</v>
      </c>
      <c r="Y2" t="s">
        <v>218</v>
      </c>
      <c r="Z2" t="s">
        <v>219</v>
      </c>
      <c r="AA2" t="s">
        <v>220</v>
      </c>
      <c r="AB2" t="s">
        <v>221</v>
      </c>
      <c r="AC2" t="s">
        <v>5701</v>
      </c>
      <c r="AD2" t="s">
        <v>5702</v>
      </c>
      <c r="AE2" t="s">
        <v>5703</v>
      </c>
      <c r="AF2" t="s">
        <v>5819</v>
      </c>
      <c r="AH2">
        <v>1</v>
      </c>
    </row>
    <row r="3" spans="1:34" ht="17.25" customHeight="1" x14ac:dyDescent="0.25">
      <c r="A3">
        <v>331959</v>
      </c>
      <c r="B3" t="s">
        <v>3404</v>
      </c>
      <c r="C3" t="s">
        <v>463</v>
      </c>
      <c r="D3" t="s">
        <v>479</v>
      </c>
      <c r="E3" t="s">
        <v>89</v>
      </c>
      <c r="F3">
        <v>35135</v>
      </c>
      <c r="G3" t="s">
        <v>30</v>
      </c>
      <c r="H3" t="s">
        <v>28</v>
      </c>
      <c r="I3" t="s">
        <v>213</v>
      </c>
      <c r="J3" t="s">
        <v>27</v>
      </c>
      <c r="L3" t="s">
        <v>30</v>
      </c>
      <c r="R3">
        <v>2200</v>
      </c>
      <c r="S3">
        <v>45330</v>
      </c>
      <c r="T3">
        <v>20000</v>
      </c>
    </row>
    <row r="4" spans="1:34" ht="17.25" customHeight="1" x14ac:dyDescent="0.25">
      <c r="A4">
        <v>331838</v>
      </c>
      <c r="B4" t="s">
        <v>3203</v>
      </c>
      <c r="C4" t="s">
        <v>1661</v>
      </c>
      <c r="D4" t="s">
        <v>255</v>
      </c>
      <c r="E4" t="s">
        <v>89</v>
      </c>
      <c r="F4">
        <v>36339</v>
      </c>
      <c r="G4" t="s">
        <v>456</v>
      </c>
      <c r="H4" t="s">
        <v>28</v>
      </c>
      <c r="I4" t="s">
        <v>213</v>
      </c>
      <c r="J4" t="s">
        <v>27</v>
      </c>
      <c r="L4" t="s">
        <v>42</v>
      </c>
      <c r="R4">
        <v>2226</v>
      </c>
      <c r="S4">
        <v>45333</v>
      </c>
      <c r="T4">
        <v>20000</v>
      </c>
    </row>
    <row r="5" spans="1:34" ht="17.25" customHeight="1" x14ac:dyDescent="0.25">
      <c r="A5">
        <v>332330</v>
      </c>
      <c r="B5" t="s">
        <v>3023</v>
      </c>
      <c r="C5" t="s">
        <v>242</v>
      </c>
      <c r="D5" t="s">
        <v>479</v>
      </c>
      <c r="E5" t="s">
        <v>88</v>
      </c>
      <c r="F5">
        <v>35431</v>
      </c>
      <c r="G5" t="s">
        <v>3024</v>
      </c>
      <c r="H5" t="s">
        <v>28</v>
      </c>
      <c r="I5" t="s">
        <v>213</v>
      </c>
      <c r="J5" t="s">
        <v>27</v>
      </c>
      <c r="L5" t="s">
        <v>59</v>
      </c>
      <c r="R5">
        <v>2229</v>
      </c>
      <c r="S5">
        <v>45333</v>
      </c>
      <c r="T5">
        <v>20000</v>
      </c>
    </row>
    <row r="6" spans="1:34" ht="17.25" customHeight="1" x14ac:dyDescent="0.25">
      <c r="A6">
        <v>328259</v>
      </c>
      <c r="B6" t="s">
        <v>4160</v>
      </c>
      <c r="C6" t="s">
        <v>3154</v>
      </c>
      <c r="D6" t="s">
        <v>408</v>
      </c>
      <c r="E6" t="s">
        <v>89</v>
      </c>
      <c r="F6">
        <v>35094</v>
      </c>
      <c r="G6" t="s">
        <v>225</v>
      </c>
      <c r="H6" t="s">
        <v>28</v>
      </c>
      <c r="I6" t="s">
        <v>213</v>
      </c>
      <c r="J6" t="s">
        <v>1370</v>
      </c>
      <c r="L6" t="s">
        <v>30</v>
      </c>
      <c r="R6">
        <v>2335</v>
      </c>
      <c r="S6">
        <v>45334</v>
      </c>
      <c r="T6">
        <v>20000</v>
      </c>
    </row>
    <row r="7" spans="1:34" ht="17.25" customHeight="1" x14ac:dyDescent="0.25">
      <c r="A7">
        <v>325311</v>
      </c>
      <c r="B7" t="s">
        <v>2313</v>
      </c>
      <c r="C7" t="s">
        <v>827</v>
      </c>
      <c r="D7" t="s">
        <v>380</v>
      </c>
      <c r="E7" t="s">
        <v>89</v>
      </c>
      <c r="F7">
        <v>35112</v>
      </c>
      <c r="G7" t="s">
        <v>30</v>
      </c>
      <c r="H7" t="s">
        <v>28</v>
      </c>
      <c r="I7" t="s">
        <v>213</v>
      </c>
      <c r="J7" t="s">
        <v>1370</v>
      </c>
      <c r="L7" t="s">
        <v>42</v>
      </c>
      <c r="R7">
        <v>2414</v>
      </c>
      <c r="S7">
        <v>45335</v>
      </c>
      <c r="T7">
        <v>105000</v>
      </c>
      <c r="V7" t="s">
        <v>5723</v>
      </c>
    </row>
    <row r="8" spans="1:34" ht="17.25" customHeight="1" x14ac:dyDescent="0.25">
      <c r="A8">
        <v>308472</v>
      </c>
      <c r="B8" t="s">
        <v>1596</v>
      </c>
      <c r="C8" t="s">
        <v>935</v>
      </c>
      <c r="D8" t="s">
        <v>282</v>
      </c>
      <c r="E8" t="s">
        <v>88</v>
      </c>
      <c r="F8">
        <v>31511</v>
      </c>
      <c r="G8" t="s">
        <v>1597</v>
      </c>
      <c r="H8" t="s">
        <v>28</v>
      </c>
      <c r="I8" t="s">
        <v>213</v>
      </c>
      <c r="J8" t="s">
        <v>27</v>
      </c>
      <c r="L8" t="s">
        <v>30</v>
      </c>
      <c r="R8">
        <v>2415</v>
      </c>
      <c r="S8">
        <v>45335</v>
      </c>
      <c r="T8">
        <v>70000</v>
      </c>
      <c r="V8" t="s">
        <v>5734</v>
      </c>
    </row>
    <row r="9" spans="1:34" ht="17.25" customHeight="1" x14ac:dyDescent="0.25">
      <c r="A9">
        <v>311374</v>
      </c>
      <c r="B9" t="s">
        <v>5783</v>
      </c>
      <c r="C9" t="s">
        <v>704</v>
      </c>
      <c r="D9" t="s">
        <v>5505</v>
      </c>
      <c r="I9" t="s">
        <v>213</v>
      </c>
      <c r="R9">
        <v>2417</v>
      </c>
      <c r="S9">
        <v>45335</v>
      </c>
      <c r="T9">
        <v>30000</v>
      </c>
      <c r="V9" t="s">
        <v>5741</v>
      </c>
    </row>
    <row r="10" spans="1:34" ht="17.25" customHeight="1" x14ac:dyDescent="0.25">
      <c r="A10">
        <v>333393</v>
      </c>
      <c r="B10" t="s">
        <v>5302</v>
      </c>
      <c r="C10" t="s">
        <v>468</v>
      </c>
      <c r="D10" t="s">
        <v>288</v>
      </c>
      <c r="E10" t="s">
        <v>88</v>
      </c>
      <c r="F10">
        <v>35580</v>
      </c>
      <c r="G10" t="s">
        <v>776</v>
      </c>
      <c r="H10" t="s">
        <v>28</v>
      </c>
      <c r="I10" t="s">
        <v>213</v>
      </c>
      <c r="J10" t="s">
        <v>1370</v>
      </c>
      <c r="L10" t="s">
        <v>30</v>
      </c>
      <c r="R10">
        <v>2466</v>
      </c>
      <c r="S10">
        <v>45336</v>
      </c>
      <c r="T10">
        <v>20000</v>
      </c>
    </row>
    <row r="11" spans="1:34" ht="17.25" customHeight="1" x14ac:dyDescent="0.25">
      <c r="A11">
        <v>326841</v>
      </c>
      <c r="B11" t="s">
        <v>4072</v>
      </c>
      <c r="C11" t="s">
        <v>839</v>
      </c>
      <c r="D11" t="s">
        <v>293</v>
      </c>
      <c r="E11" t="s">
        <v>88</v>
      </c>
      <c r="F11">
        <v>35244</v>
      </c>
      <c r="G11" t="s">
        <v>30</v>
      </c>
      <c r="H11" t="s">
        <v>28</v>
      </c>
      <c r="I11" t="s">
        <v>213</v>
      </c>
      <c r="J11" t="s">
        <v>1370</v>
      </c>
      <c r="L11" t="s">
        <v>30</v>
      </c>
      <c r="R11">
        <v>2470</v>
      </c>
      <c r="S11">
        <v>45336</v>
      </c>
      <c r="T11">
        <v>35000</v>
      </c>
    </row>
    <row r="12" spans="1:34" ht="17.25" customHeight="1" x14ac:dyDescent="0.25">
      <c r="A12">
        <v>333564</v>
      </c>
      <c r="B12" t="s">
        <v>1450</v>
      </c>
      <c r="C12" t="s">
        <v>566</v>
      </c>
      <c r="D12" t="s">
        <v>821</v>
      </c>
      <c r="E12" t="s">
        <v>88</v>
      </c>
      <c r="F12">
        <v>35074</v>
      </c>
      <c r="G12" t="s">
        <v>420</v>
      </c>
      <c r="H12" t="s">
        <v>28</v>
      </c>
      <c r="I12" t="s">
        <v>213</v>
      </c>
      <c r="J12" t="s">
        <v>1370</v>
      </c>
      <c r="L12" t="s">
        <v>30</v>
      </c>
      <c r="R12">
        <v>2472</v>
      </c>
      <c r="S12">
        <v>45336</v>
      </c>
      <c r="T12">
        <v>70000</v>
      </c>
      <c r="V12" t="s">
        <v>5736</v>
      </c>
    </row>
    <row r="13" spans="1:34" ht="17.25" customHeight="1" x14ac:dyDescent="0.25">
      <c r="A13">
        <v>316003</v>
      </c>
      <c r="B13" t="s">
        <v>2459</v>
      </c>
      <c r="C13" t="s">
        <v>266</v>
      </c>
      <c r="D13" t="s">
        <v>930</v>
      </c>
      <c r="E13" t="s">
        <v>89</v>
      </c>
      <c r="F13">
        <v>30497</v>
      </c>
      <c r="G13" t="s">
        <v>73</v>
      </c>
      <c r="H13" t="s">
        <v>28</v>
      </c>
      <c r="I13" t="s">
        <v>213</v>
      </c>
      <c r="J13" t="s">
        <v>1370</v>
      </c>
      <c r="L13" t="s">
        <v>73</v>
      </c>
      <c r="R13">
        <v>2523</v>
      </c>
      <c r="S13">
        <v>45337</v>
      </c>
      <c r="T13">
        <v>35000</v>
      </c>
      <c r="V13" t="s">
        <v>5735</v>
      </c>
    </row>
    <row r="14" spans="1:34" ht="17.25" customHeight="1" x14ac:dyDescent="0.25">
      <c r="A14">
        <v>338882</v>
      </c>
      <c r="B14" t="s">
        <v>5669</v>
      </c>
      <c r="C14" t="s">
        <v>242</v>
      </c>
      <c r="D14" t="s">
        <v>5670</v>
      </c>
      <c r="E14" t="s">
        <v>88</v>
      </c>
      <c r="F14">
        <v>24472</v>
      </c>
      <c r="G14" t="s">
        <v>5629</v>
      </c>
      <c r="H14" t="s">
        <v>28</v>
      </c>
      <c r="I14" t="s">
        <v>213</v>
      </c>
      <c r="J14" t="s">
        <v>1370</v>
      </c>
      <c r="L14" t="s">
        <v>70</v>
      </c>
      <c r="R14">
        <v>2524</v>
      </c>
      <c r="S14">
        <v>45337</v>
      </c>
      <c r="T14">
        <v>115000</v>
      </c>
    </row>
    <row r="15" spans="1:34" ht="17.25" customHeight="1" x14ac:dyDescent="0.25">
      <c r="A15">
        <v>338113</v>
      </c>
      <c r="B15" t="s">
        <v>3334</v>
      </c>
      <c r="C15" t="s">
        <v>603</v>
      </c>
      <c r="D15" t="s">
        <v>899</v>
      </c>
      <c r="E15" t="s">
        <v>89</v>
      </c>
      <c r="F15">
        <v>29453</v>
      </c>
      <c r="G15" t="s">
        <v>3335</v>
      </c>
      <c r="H15" t="s">
        <v>28</v>
      </c>
      <c r="I15" t="s">
        <v>213</v>
      </c>
      <c r="J15" t="s">
        <v>1370</v>
      </c>
      <c r="L15" t="s">
        <v>30</v>
      </c>
      <c r="R15">
        <v>2526</v>
      </c>
      <c r="S15">
        <v>45337</v>
      </c>
      <c r="T15">
        <v>95000</v>
      </c>
    </row>
    <row r="16" spans="1:34" ht="17.25" customHeight="1" x14ac:dyDescent="0.25">
      <c r="A16">
        <v>328762</v>
      </c>
      <c r="B16" t="s">
        <v>3014</v>
      </c>
      <c r="C16" t="s">
        <v>1639</v>
      </c>
      <c r="D16" t="s">
        <v>3015</v>
      </c>
      <c r="E16" t="s">
        <v>89</v>
      </c>
      <c r="F16">
        <v>33211</v>
      </c>
      <c r="G16" t="s">
        <v>30</v>
      </c>
      <c r="H16" t="s">
        <v>28</v>
      </c>
      <c r="I16" t="s">
        <v>213</v>
      </c>
      <c r="J16" t="s">
        <v>1370</v>
      </c>
      <c r="L16" t="s">
        <v>52</v>
      </c>
      <c r="R16">
        <v>2527</v>
      </c>
      <c r="S16">
        <v>45337</v>
      </c>
      <c r="T16">
        <v>2500</v>
      </c>
    </row>
    <row r="17" spans="1:32" ht="17.25" customHeight="1" x14ac:dyDescent="0.25">
      <c r="A17">
        <v>322304</v>
      </c>
      <c r="B17" t="s">
        <v>5757</v>
      </c>
      <c r="C17" t="s">
        <v>396</v>
      </c>
      <c r="D17" t="s">
        <v>1062</v>
      </c>
      <c r="I17" t="s">
        <v>213</v>
      </c>
      <c r="R17">
        <v>2531</v>
      </c>
      <c r="S17">
        <v>45337</v>
      </c>
      <c r="T17">
        <v>20000</v>
      </c>
      <c r="V17" t="s">
        <v>5745</v>
      </c>
    </row>
    <row r="18" spans="1:32" ht="17.25" customHeight="1" x14ac:dyDescent="0.25">
      <c r="A18">
        <v>323176</v>
      </c>
      <c r="B18" t="s">
        <v>1802</v>
      </c>
      <c r="C18" t="s">
        <v>1803</v>
      </c>
      <c r="D18" t="s">
        <v>245</v>
      </c>
      <c r="E18" t="s">
        <v>89</v>
      </c>
      <c r="F18">
        <v>32532</v>
      </c>
      <c r="G18" t="s">
        <v>1804</v>
      </c>
      <c r="H18" t="s">
        <v>28</v>
      </c>
      <c r="I18" t="s">
        <v>213</v>
      </c>
      <c r="J18" t="s">
        <v>27</v>
      </c>
      <c r="L18" t="s">
        <v>49</v>
      </c>
      <c r="R18">
        <v>2625</v>
      </c>
      <c r="S18">
        <v>45340</v>
      </c>
      <c r="T18">
        <v>70000</v>
      </c>
      <c r="V18" t="s">
        <v>5736</v>
      </c>
    </row>
    <row r="19" spans="1:32" ht="17.25" customHeight="1" x14ac:dyDescent="0.25">
      <c r="A19">
        <v>323715</v>
      </c>
      <c r="B19" t="s">
        <v>2452</v>
      </c>
      <c r="C19" t="s">
        <v>626</v>
      </c>
      <c r="D19" t="s">
        <v>919</v>
      </c>
      <c r="E19" t="s">
        <v>88</v>
      </c>
      <c r="H19" t="s">
        <v>28</v>
      </c>
      <c r="I19" t="s">
        <v>213</v>
      </c>
      <c r="R19">
        <v>2628</v>
      </c>
      <c r="S19">
        <v>45340</v>
      </c>
      <c r="T19">
        <v>35000</v>
      </c>
      <c r="V19" t="s">
        <v>5734</v>
      </c>
    </row>
    <row r="20" spans="1:32" ht="17.25" customHeight="1" x14ac:dyDescent="0.25">
      <c r="A20">
        <v>317149</v>
      </c>
      <c r="B20" t="s">
        <v>2752</v>
      </c>
      <c r="C20" t="s">
        <v>266</v>
      </c>
      <c r="D20" t="s">
        <v>245</v>
      </c>
      <c r="E20" t="s">
        <v>88</v>
      </c>
      <c r="F20">
        <v>33573</v>
      </c>
      <c r="G20" t="s">
        <v>49</v>
      </c>
      <c r="H20" t="s">
        <v>28</v>
      </c>
      <c r="I20" t="s">
        <v>213</v>
      </c>
      <c r="J20" t="s">
        <v>1370</v>
      </c>
      <c r="L20" t="s">
        <v>42</v>
      </c>
      <c r="R20">
        <v>2630</v>
      </c>
      <c r="S20">
        <v>45340</v>
      </c>
      <c r="T20">
        <v>100000</v>
      </c>
    </row>
    <row r="21" spans="1:32" ht="17.25" customHeight="1" x14ac:dyDescent="0.25">
      <c r="A21">
        <v>330950</v>
      </c>
      <c r="B21" t="s">
        <v>4349</v>
      </c>
      <c r="C21" t="s">
        <v>1686</v>
      </c>
      <c r="D21" t="s">
        <v>301</v>
      </c>
      <c r="E21" t="s">
        <v>89</v>
      </c>
      <c r="F21">
        <v>33457</v>
      </c>
      <c r="G21" t="s">
        <v>4350</v>
      </c>
      <c r="H21" t="s">
        <v>28</v>
      </c>
      <c r="I21" t="s">
        <v>213</v>
      </c>
      <c r="J21" t="s">
        <v>27</v>
      </c>
      <c r="L21" t="s">
        <v>67</v>
      </c>
      <c r="R21">
        <v>2631</v>
      </c>
      <c r="S21">
        <v>45340</v>
      </c>
      <c r="T21">
        <v>40000</v>
      </c>
    </row>
    <row r="22" spans="1:32" ht="17.25" customHeight="1" x14ac:dyDescent="0.25">
      <c r="A22">
        <v>336278</v>
      </c>
      <c r="B22" t="s">
        <v>1594</v>
      </c>
      <c r="C22" t="s">
        <v>363</v>
      </c>
      <c r="D22" t="s">
        <v>434</v>
      </c>
      <c r="E22" t="s">
        <v>88</v>
      </c>
      <c r="F22">
        <v>36245</v>
      </c>
      <c r="G22" t="s">
        <v>3149</v>
      </c>
      <c r="H22" t="s">
        <v>28</v>
      </c>
      <c r="I22" t="s">
        <v>213</v>
      </c>
      <c r="J22" t="s">
        <v>27</v>
      </c>
      <c r="L22" t="s">
        <v>42</v>
      </c>
      <c r="R22">
        <v>2646</v>
      </c>
      <c r="S22">
        <v>45341</v>
      </c>
      <c r="T22">
        <v>20000</v>
      </c>
    </row>
    <row r="23" spans="1:32" ht="17.25" customHeight="1" x14ac:dyDescent="0.25">
      <c r="A23">
        <v>330088</v>
      </c>
      <c r="B23" t="s">
        <v>2939</v>
      </c>
      <c r="C23" t="s">
        <v>970</v>
      </c>
      <c r="D23" t="s">
        <v>245</v>
      </c>
      <c r="E23" t="s">
        <v>88</v>
      </c>
      <c r="F23">
        <v>29143</v>
      </c>
      <c r="G23" t="s">
        <v>30</v>
      </c>
      <c r="H23" t="s">
        <v>28</v>
      </c>
      <c r="I23" t="s">
        <v>213</v>
      </c>
      <c r="J23" t="s">
        <v>27</v>
      </c>
      <c r="L23" t="s">
        <v>30</v>
      </c>
      <c r="R23">
        <v>2650</v>
      </c>
      <c r="S23">
        <v>45341</v>
      </c>
      <c r="T23">
        <v>150000</v>
      </c>
      <c r="AF23" t="s">
        <v>5700</v>
      </c>
    </row>
    <row r="24" spans="1:32" ht="17.25" customHeight="1" x14ac:dyDescent="0.25">
      <c r="A24">
        <v>327842</v>
      </c>
      <c r="B24" t="s">
        <v>4136</v>
      </c>
      <c r="C24" t="s">
        <v>544</v>
      </c>
      <c r="D24" t="s">
        <v>473</v>
      </c>
      <c r="E24" t="s">
        <v>89</v>
      </c>
      <c r="F24">
        <v>35319</v>
      </c>
      <c r="G24" t="s">
        <v>30</v>
      </c>
      <c r="H24" t="s">
        <v>28</v>
      </c>
      <c r="I24" t="s">
        <v>213</v>
      </c>
      <c r="J24" t="s">
        <v>1370</v>
      </c>
      <c r="L24" t="s">
        <v>30</v>
      </c>
      <c r="R24">
        <v>2762</v>
      </c>
      <c r="S24">
        <v>45342</v>
      </c>
      <c r="T24">
        <v>20000</v>
      </c>
    </row>
    <row r="25" spans="1:32" ht="17.25" customHeight="1" x14ac:dyDescent="0.25">
      <c r="A25">
        <v>332572</v>
      </c>
      <c r="B25" t="s">
        <v>4517</v>
      </c>
      <c r="C25" t="s">
        <v>1043</v>
      </c>
      <c r="D25" t="s">
        <v>2592</v>
      </c>
      <c r="E25" t="s">
        <v>89</v>
      </c>
      <c r="F25">
        <v>33258</v>
      </c>
      <c r="G25" t="s">
        <v>724</v>
      </c>
      <c r="H25" t="s">
        <v>28</v>
      </c>
      <c r="I25" t="s">
        <v>213</v>
      </c>
      <c r="J25" t="s">
        <v>27</v>
      </c>
      <c r="L25" t="s">
        <v>82</v>
      </c>
      <c r="R25">
        <v>2767</v>
      </c>
      <c r="S25">
        <v>45342</v>
      </c>
      <c r="T25">
        <v>20000</v>
      </c>
    </row>
    <row r="26" spans="1:32" ht="17.25" customHeight="1" x14ac:dyDescent="0.25">
      <c r="A26">
        <v>336627</v>
      </c>
      <c r="B26" t="s">
        <v>3571</v>
      </c>
      <c r="C26" t="s">
        <v>391</v>
      </c>
      <c r="D26" t="s">
        <v>392</v>
      </c>
      <c r="E26" t="s">
        <v>89</v>
      </c>
      <c r="F26">
        <v>36012</v>
      </c>
      <c r="G26" t="s">
        <v>30</v>
      </c>
      <c r="H26" t="s">
        <v>28</v>
      </c>
      <c r="I26" t="s">
        <v>213</v>
      </c>
      <c r="J26" t="s">
        <v>1370</v>
      </c>
      <c r="L26" t="s">
        <v>42</v>
      </c>
      <c r="R26">
        <v>2769</v>
      </c>
      <c r="S26">
        <v>45342</v>
      </c>
      <c r="T26">
        <v>20000</v>
      </c>
    </row>
    <row r="27" spans="1:32" ht="17.25" customHeight="1" x14ac:dyDescent="0.25">
      <c r="A27">
        <v>308697</v>
      </c>
      <c r="B27" t="s">
        <v>2364</v>
      </c>
      <c r="C27" t="s">
        <v>785</v>
      </c>
      <c r="D27" t="s">
        <v>2365</v>
      </c>
      <c r="E27" t="s">
        <v>89</v>
      </c>
      <c r="F27">
        <v>31062</v>
      </c>
      <c r="G27" t="s">
        <v>30</v>
      </c>
      <c r="H27" t="s">
        <v>31</v>
      </c>
      <c r="I27" t="s">
        <v>213</v>
      </c>
      <c r="J27" t="s">
        <v>1370</v>
      </c>
      <c r="L27" t="s">
        <v>30</v>
      </c>
      <c r="R27">
        <v>2771</v>
      </c>
      <c r="S27">
        <v>45342</v>
      </c>
      <c r="T27">
        <v>70000</v>
      </c>
      <c r="V27" t="s">
        <v>5734</v>
      </c>
    </row>
    <row r="28" spans="1:32" ht="17.25" customHeight="1" x14ac:dyDescent="0.25">
      <c r="A28">
        <v>333394</v>
      </c>
      <c r="B28" t="s">
        <v>4604</v>
      </c>
      <c r="C28" t="s">
        <v>242</v>
      </c>
      <c r="D28" t="s">
        <v>474</v>
      </c>
      <c r="E28" t="s">
        <v>89</v>
      </c>
      <c r="F28">
        <v>33208</v>
      </c>
      <c r="G28" t="s">
        <v>4605</v>
      </c>
      <c r="H28" t="s">
        <v>28</v>
      </c>
      <c r="I28" t="s">
        <v>213</v>
      </c>
      <c r="J28" t="s">
        <v>1370</v>
      </c>
      <c r="L28" t="s">
        <v>42</v>
      </c>
      <c r="R28">
        <v>2773</v>
      </c>
      <c r="S28">
        <v>45342</v>
      </c>
      <c r="T28">
        <v>20000</v>
      </c>
    </row>
    <row r="29" spans="1:32" ht="17.25" customHeight="1" x14ac:dyDescent="0.25">
      <c r="A29">
        <v>331116</v>
      </c>
      <c r="B29" t="s">
        <v>4366</v>
      </c>
      <c r="C29" t="s">
        <v>668</v>
      </c>
      <c r="D29" t="s">
        <v>312</v>
      </c>
      <c r="E29" t="s">
        <v>89</v>
      </c>
      <c r="F29">
        <v>34071</v>
      </c>
      <c r="G29" t="s">
        <v>30</v>
      </c>
      <c r="H29" t="s">
        <v>28</v>
      </c>
      <c r="I29" t="s">
        <v>213</v>
      </c>
      <c r="J29" t="s">
        <v>1370</v>
      </c>
      <c r="L29" t="s">
        <v>30</v>
      </c>
      <c r="R29">
        <v>2776</v>
      </c>
      <c r="S29">
        <v>45342</v>
      </c>
      <c r="T29">
        <v>40000</v>
      </c>
    </row>
    <row r="30" spans="1:32" ht="17.25" customHeight="1" x14ac:dyDescent="0.25">
      <c r="A30">
        <v>308766</v>
      </c>
      <c r="B30" t="s">
        <v>1546</v>
      </c>
      <c r="C30" t="s">
        <v>1547</v>
      </c>
      <c r="D30" t="s">
        <v>1266</v>
      </c>
      <c r="E30" t="s">
        <v>88</v>
      </c>
      <c r="F30">
        <v>28143</v>
      </c>
      <c r="G30" t="s">
        <v>30</v>
      </c>
      <c r="H30" t="s">
        <v>28</v>
      </c>
      <c r="I30" t="s">
        <v>213</v>
      </c>
      <c r="J30" t="s">
        <v>1370</v>
      </c>
      <c r="L30" t="s">
        <v>30</v>
      </c>
      <c r="R30">
        <v>2852</v>
      </c>
      <c r="S30">
        <v>45343</v>
      </c>
      <c r="T30">
        <v>70000</v>
      </c>
      <c r="V30" t="s">
        <v>5733</v>
      </c>
      <c r="AF30" t="s">
        <v>5700</v>
      </c>
    </row>
    <row r="31" spans="1:32" ht="17.25" customHeight="1" x14ac:dyDescent="0.25">
      <c r="A31">
        <v>327269</v>
      </c>
      <c r="B31" t="s">
        <v>4104</v>
      </c>
      <c r="C31" t="s">
        <v>406</v>
      </c>
      <c r="D31" t="s">
        <v>1276</v>
      </c>
      <c r="E31" t="s">
        <v>89</v>
      </c>
      <c r="F31">
        <v>32143</v>
      </c>
      <c r="G31" t="s">
        <v>30</v>
      </c>
      <c r="H31" t="s">
        <v>28</v>
      </c>
      <c r="I31" t="s">
        <v>213</v>
      </c>
      <c r="J31" t="s">
        <v>1370</v>
      </c>
      <c r="L31" t="s">
        <v>30</v>
      </c>
      <c r="R31">
        <v>2853</v>
      </c>
      <c r="S31">
        <v>45343</v>
      </c>
      <c r="T31">
        <v>20000</v>
      </c>
    </row>
    <row r="32" spans="1:32" ht="17.25" customHeight="1" x14ac:dyDescent="0.25">
      <c r="A32">
        <v>337629</v>
      </c>
      <c r="B32" t="s">
        <v>5524</v>
      </c>
      <c r="C32" t="s">
        <v>1097</v>
      </c>
      <c r="D32" t="s">
        <v>650</v>
      </c>
      <c r="E32" t="s">
        <v>89</v>
      </c>
      <c r="F32">
        <v>30571</v>
      </c>
      <c r="G32" t="s">
        <v>703</v>
      </c>
      <c r="H32" t="s">
        <v>28</v>
      </c>
      <c r="I32" t="s">
        <v>213</v>
      </c>
      <c r="J32" t="s">
        <v>1370</v>
      </c>
      <c r="L32" t="s">
        <v>1928</v>
      </c>
      <c r="R32">
        <v>2855</v>
      </c>
      <c r="S32">
        <v>45343</v>
      </c>
      <c r="T32">
        <v>60000</v>
      </c>
    </row>
    <row r="33" spans="1:32" ht="17.25" customHeight="1" x14ac:dyDescent="0.25">
      <c r="A33">
        <v>327195</v>
      </c>
      <c r="B33" t="s">
        <v>2472</v>
      </c>
      <c r="C33" t="s">
        <v>242</v>
      </c>
      <c r="D33" t="s">
        <v>588</v>
      </c>
      <c r="E33" t="s">
        <v>88</v>
      </c>
      <c r="F33">
        <v>34347</v>
      </c>
      <c r="G33" t="s">
        <v>59</v>
      </c>
      <c r="H33" t="s">
        <v>28</v>
      </c>
      <c r="I33" t="s">
        <v>213</v>
      </c>
      <c r="J33" t="s">
        <v>27</v>
      </c>
      <c r="L33" t="s">
        <v>42</v>
      </c>
      <c r="R33">
        <v>2856</v>
      </c>
      <c r="S33">
        <v>45343</v>
      </c>
      <c r="T33">
        <v>35000</v>
      </c>
      <c r="V33" t="s">
        <v>5736</v>
      </c>
    </row>
    <row r="34" spans="1:32" ht="17.25" customHeight="1" x14ac:dyDescent="0.25">
      <c r="A34">
        <v>337180</v>
      </c>
      <c r="B34" t="s">
        <v>5066</v>
      </c>
      <c r="C34" t="s">
        <v>573</v>
      </c>
      <c r="D34" t="s">
        <v>285</v>
      </c>
      <c r="E34" t="s">
        <v>88</v>
      </c>
      <c r="F34">
        <v>35441</v>
      </c>
      <c r="G34" t="s">
        <v>30</v>
      </c>
      <c r="H34" t="s">
        <v>28</v>
      </c>
      <c r="I34" t="s">
        <v>213</v>
      </c>
      <c r="J34" t="s">
        <v>1370</v>
      </c>
      <c r="L34" t="s">
        <v>30</v>
      </c>
      <c r="R34">
        <v>2857</v>
      </c>
      <c r="S34">
        <v>45343</v>
      </c>
      <c r="T34">
        <v>20000</v>
      </c>
    </row>
    <row r="35" spans="1:32" ht="17.25" customHeight="1" x14ac:dyDescent="0.25">
      <c r="A35">
        <v>329404</v>
      </c>
      <c r="B35" t="s">
        <v>4235</v>
      </c>
      <c r="C35" t="s">
        <v>260</v>
      </c>
      <c r="D35" t="s">
        <v>2575</v>
      </c>
      <c r="E35" t="s">
        <v>88</v>
      </c>
      <c r="F35">
        <v>33877</v>
      </c>
      <c r="G35" t="s">
        <v>30</v>
      </c>
      <c r="H35" t="s">
        <v>28</v>
      </c>
      <c r="I35" t="s">
        <v>213</v>
      </c>
      <c r="J35" t="s">
        <v>1370</v>
      </c>
      <c r="L35" t="s">
        <v>52</v>
      </c>
      <c r="R35">
        <v>2858</v>
      </c>
      <c r="S35">
        <v>45343</v>
      </c>
      <c r="T35">
        <v>1000</v>
      </c>
    </row>
    <row r="36" spans="1:32" ht="17.25" customHeight="1" x14ac:dyDescent="0.25">
      <c r="A36">
        <v>331316</v>
      </c>
      <c r="B36" t="s">
        <v>3351</v>
      </c>
      <c r="C36" t="s">
        <v>233</v>
      </c>
      <c r="D36" t="s">
        <v>1006</v>
      </c>
      <c r="E36" t="s">
        <v>88</v>
      </c>
      <c r="F36">
        <v>29241</v>
      </c>
      <c r="G36" t="s">
        <v>49</v>
      </c>
      <c r="H36" t="s">
        <v>28</v>
      </c>
      <c r="I36" t="s">
        <v>213</v>
      </c>
      <c r="J36" t="s">
        <v>1370</v>
      </c>
      <c r="L36" t="s">
        <v>49</v>
      </c>
      <c r="R36">
        <v>2863</v>
      </c>
      <c r="S36">
        <v>45343</v>
      </c>
      <c r="T36">
        <v>30000</v>
      </c>
    </row>
    <row r="37" spans="1:32" ht="17.25" customHeight="1" x14ac:dyDescent="0.25">
      <c r="A37">
        <v>332850</v>
      </c>
      <c r="B37" t="s">
        <v>4545</v>
      </c>
      <c r="C37" t="s">
        <v>1272</v>
      </c>
      <c r="D37" t="s">
        <v>694</v>
      </c>
      <c r="E37" t="s">
        <v>88</v>
      </c>
      <c r="F37">
        <v>35445</v>
      </c>
      <c r="G37" t="s">
        <v>30</v>
      </c>
      <c r="H37" t="s">
        <v>28</v>
      </c>
      <c r="I37" t="s">
        <v>213</v>
      </c>
      <c r="J37" t="s">
        <v>1370</v>
      </c>
      <c r="L37" t="s">
        <v>30</v>
      </c>
      <c r="R37">
        <v>2867</v>
      </c>
      <c r="S37">
        <v>45343</v>
      </c>
      <c r="T37">
        <v>40000</v>
      </c>
    </row>
    <row r="38" spans="1:32" ht="17.25" customHeight="1" x14ac:dyDescent="0.25">
      <c r="A38">
        <v>332513</v>
      </c>
      <c r="B38" t="s">
        <v>3186</v>
      </c>
      <c r="C38" t="s">
        <v>305</v>
      </c>
      <c r="D38" t="s">
        <v>621</v>
      </c>
      <c r="E38" t="s">
        <v>89</v>
      </c>
      <c r="F38">
        <v>25003</v>
      </c>
      <c r="G38" t="s">
        <v>30</v>
      </c>
      <c r="H38" t="s">
        <v>28</v>
      </c>
      <c r="I38" t="s">
        <v>213</v>
      </c>
      <c r="J38" t="s">
        <v>1370</v>
      </c>
      <c r="L38" t="s">
        <v>30</v>
      </c>
      <c r="R38">
        <v>2877</v>
      </c>
      <c r="S38">
        <v>45344</v>
      </c>
      <c r="T38">
        <v>72000</v>
      </c>
    </row>
    <row r="39" spans="1:32" ht="17.25" customHeight="1" x14ac:dyDescent="0.25">
      <c r="A39">
        <v>320427</v>
      </c>
      <c r="B39" t="s">
        <v>5141</v>
      </c>
      <c r="C39" t="s">
        <v>522</v>
      </c>
      <c r="D39" t="s">
        <v>1174</v>
      </c>
      <c r="E39" t="s">
        <v>88</v>
      </c>
      <c r="F39">
        <v>34135</v>
      </c>
      <c r="G39" t="s">
        <v>525</v>
      </c>
      <c r="H39" t="s">
        <v>28</v>
      </c>
      <c r="I39" t="s">
        <v>213</v>
      </c>
      <c r="J39" t="s">
        <v>1370</v>
      </c>
      <c r="L39" t="s">
        <v>30</v>
      </c>
      <c r="R39">
        <v>2939</v>
      </c>
      <c r="S39">
        <v>45344</v>
      </c>
      <c r="T39">
        <v>20000</v>
      </c>
    </row>
    <row r="40" spans="1:32" ht="17.25" customHeight="1" x14ac:dyDescent="0.25">
      <c r="A40">
        <v>333211</v>
      </c>
      <c r="B40" t="s">
        <v>4586</v>
      </c>
      <c r="C40" t="s">
        <v>1192</v>
      </c>
      <c r="D40" t="s">
        <v>272</v>
      </c>
      <c r="E40" t="s">
        <v>88</v>
      </c>
      <c r="F40">
        <v>34700</v>
      </c>
      <c r="G40" t="s">
        <v>1166</v>
      </c>
      <c r="H40" t="s">
        <v>28</v>
      </c>
      <c r="I40" t="s">
        <v>213</v>
      </c>
      <c r="J40" t="s">
        <v>1370</v>
      </c>
      <c r="L40" t="s">
        <v>52</v>
      </c>
      <c r="R40">
        <v>2940</v>
      </c>
      <c r="S40">
        <v>45344</v>
      </c>
      <c r="T40">
        <v>25000</v>
      </c>
    </row>
    <row r="41" spans="1:32" ht="17.25" customHeight="1" x14ac:dyDescent="0.25">
      <c r="A41">
        <v>329597</v>
      </c>
      <c r="B41" t="s">
        <v>4250</v>
      </c>
      <c r="C41" t="s">
        <v>260</v>
      </c>
      <c r="D41" t="s">
        <v>571</v>
      </c>
      <c r="E41" t="s">
        <v>89</v>
      </c>
      <c r="F41">
        <v>31489</v>
      </c>
      <c r="G41" t="s">
        <v>30</v>
      </c>
      <c r="H41" t="s">
        <v>28</v>
      </c>
      <c r="I41" t="s">
        <v>213</v>
      </c>
      <c r="J41" t="s">
        <v>1370</v>
      </c>
      <c r="L41" t="s">
        <v>30</v>
      </c>
      <c r="R41">
        <v>2942</v>
      </c>
      <c r="S41">
        <v>45344</v>
      </c>
      <c r="T41">
        <v>1000</v>
      </c>
    </row>
    <row r="42" spans="1:32" ht="17.25" customHeight="1" x14ac:dyDescent="0.25">
      <c r="A42">
        <v>322228</v>
      </c>
      <c r="B42" t="s">
        <v>3956</v>
      </c>
      <c r="C42" t="s">
        <v>1745</v>
      </c>
      <c r="D42" t="s">
        <v>342</v>
      </c>
      <c r="E42" t="s">
        <v>88</v>
      </c>
      <c r="F42">
        <v>34097</v>
      </c>
      <c r="G42" t="s">
        <v>30</v>
      </c>
      <c r="H42" t="s">
        <v>28</v>
      </c>
      <c r="I42" t="s">
        <v>213</v>
      </c>
      <c r="J42" t="s">
        <v>27</v>
      </c>
      <c r="L42" t="s">
        <v>30</v>
      </c>
      <c r="R42">
        <v>2943</v>
      </c>
      <c r="S42">
        <v>45344</v>
      </c>
      <c r="T42">
        <v>40000</v>
      </c>
      <c r="AF42" t="s">
        <v>5700</v>
      </c>
    </row>
    <row r="43" spans="1:32" ht="17.25" customHeight="1" x14ac:dyDescent="0.25">
      <c r="A43">
        <v>317326</v>
      </c>
      <c r="B43" t="s">
        <v>3901</v>
      </c>
      <c r="C43" t="s">
        <v>638</v>
      </c>
      <c r="D43" t="s">
        <v>466</v>
      </c>
      <c r="E43" t="s">
        <v>88</v>
      </c>
      <c r="F43">
        <v>31747</v>
      </c>
      <c r="G43" t="s">
        <v>49</v>
      </c>
      <c r="H43" t="s">
        <v>28</v>
      </c>
      <c r="I43" t="s">
        <v>213</v>
      </c>
      <c r="R43">
        <v>2950</v>
      </c>
      <c r="S43">
        <v>45344</v>
      </c>
      <c r="T43">
        <v>20000</v>
      </c>
    </row>
    <row r="44" spans="1:32" ht="17.25" customHeight="1" x14ac:dyDescent="0.25">
      <c r="A44">
        <v>327656</v>
      </c>
      <c r="B44" t="s">
        <v>4127</v>
      </c>
      <c r="C44" t="s">
        <v>582</v>
      </c>
      <c r="D44" t="s">
        <v>1151</v>
      </c>
      <c r="E44" t="s">
        <v>89</v>
      </c>
      <c r="F44">
        <v>33685</v>
      </c>
      <c r="G44" t="s">
        <v>30</v>
      </c>
      <c r="H44" t="s">
        <v>28</v>
      </c>
      <c r="I44" t="s">
        <v>213</v>
      </c>
      <c r="J44" t="s">
        <v>27</v>
      </c>
      <c r="L44" t="s">
        <v>30</v>
      </c>
      <c r="R44">
        <v>2953</v>
      </c>
      <c r="S44">
        <v>45344</v>
      </c>
      <c r="T44">
        <v>16000</v>
      </c>
    </row>
    <row r="45" spans="1:32" ht="17.25" customHeight="1" x14ac:dyDescent="0.25">
      <c r="A45">
        <v>311038</v>
      </c>
      <c r="B45" t="s">
        <v>5784</v>
      </c>
      <c r="C45" t="s">
        <v>257</v>
      </c>
      <c r="D45" t="s">
        <v>1007</v>
      </c>
      <c r="I45" t="s">
        <v>213</v>
      </c>
      <c r="R45">
        <v>2957</v>
      </c>
      <c r="S45">
        <v>45344</v>
      </c>
      <c r="T45">
        <v>105000</v>
      </c>
      <c r="V45" t="s">
        <v>5739</v>
      </c>
    </row>
    <row r="46" spans="1:32" ht="17.25" customHeight="1" x14ac:dyDescent="0.25">
      <c r="A46">
        <v>329991</v>
      </c>
      <c r="B46" t="s">
        <v>2937</v>
      </c>
      <c r="C46" t="s">
        <v>344</v>
      </c>
      <c r="D46" t="s">
        <v>517</v>
      </c>
      <c r="E46" t="s">
        <v>88</v>
      </c>
      <c r="F46">
        <v>30683</v>
      </c>
      <c r="G46" t="s">
        <v>2938</v>
      </c>
      <c r="H46" t="s">
        <v>28</v>
      </c>
      <c r="I46" t="s">
        <v>213</v>
      </c>
      <c r="J46" t="s">
        <v>1370</v>
      </c>
      <c r="L46" t="s">
        <v>82</v>
      </c>
      <c r="R46">
        <v>2964</v>
      </c>
      <c r="S46">
        <v>45344</v>
      </c>
      <c r="T46">
        <v>65000</v>
      </c>
    </row>
    <row r="47" spans="1:32" ht="17.25" customHeight="1" x14ac:dyDescent="0.25">
      <c r="A47">
        <v>322429</v>
      </c>
      <c r="B47" t="s">
        <v>3960</v>
      </c>
      <c r="C47" t="s">
        <v>226</v>
      </c>
      <c r="D47" t="s">
        <v>3961</v>
      </c>
      <c r="E47" t="s">
        <v>88</v>
      </c>
      <c r="F47">
        <v>30112</v>
      </c>
      <c r="G47" t="s">
        <v>428</v>
      </c>
      <c r="H47" t="s">
        <v>28</v>
      </c>
      <c r="I47" t="s">
        <v>213</v>
      </c>
      <c r="R47">
        <v>2967</v>
      </c>
      <c r="S47">
        <v>45344</v>
      </c>
      <c r="T47">
        <v>60000</v>
      </c>
    </row>
    <row r="48" spans="1:32" ht="17.25" customHeight="1" x14ac:dyDescent="0.25">
      <c r="A48">
        <v>331403</v>
      </c>
      <c r="B48" t="s">
        <v>1683</v>
      </c>
      <c r="C48" t="s">
        <v>404</v>
      </c>
      <c r="D48" t="s">
        <v>330</v>
      </c>
      <c r="E48" t="s">
        <v>88</v>
      </c>
      <c r="F48">
        <v>35583</v>
      </c>
      <c r="G48" t="s">
        <v>30</v>
      </c>
      <c r="H48" t="s">
        <v>28</v>
      </c>
      <c r="I48" t="s">
        <v>213</v>
      </c>
      <c r="J48" t="s">
        <v>27</v>
      </c>
      <c r="L48" t="s">
        <v>30</v>
      </c>
      <c r="R48">
        <v>2971</v>
      </c>
      <c r="S48">
        <v>45344</v>
      </c>
      <c r="T48">
        <v>20000</v>
      </c>
    </row>
    <row r="49" spans="1:32" ht="17.25" customHeight="1" x14ac:dyDescent="0.25">
      <c r="A49">
        <v>333072</v>
      </c>
      <c r="B49" t="s">
        <v>4564</v>
      </c>
      <c r="C49" t="s">
        <v>260</v>
      </c>
      <c r="D49" t="s">
        <v>236</v>
      </c>
      <c r="E49" t="s">
        <v>89</v>
      </c>
      <c r="F49">
        <v>34415</v>
      </c>
      <c r="G49" t="s">
        <v>920</v>
      </c>
      <c r="H49" t="s">
        <v>28</v>
      </c>
      <c r="I49" t="s">
        <v>213</v>
      </c>
      <c r="J49" t="s">
        <v>27</v>
      </c>
      <c r="L49" t="s">
        <v>42</v>
      </c>
      <c r="R49">
        <v>3036</v>
      </c>
      <c r="S49">
        <v>45347</v>
      </c>
      <c r="T49">
        <v>20000</v>
      </c>
    </row>
    <row r="50" spans="1:32" ht="17.25" customHeight="1" x14ac:dyDescent="0.25">
      <c r="A50">
        <v>309466</v>
      </c>
      <c r="B50" t="s">
        <v>5791</v>
      </c>
      <c r="C50" t="s">
        <v>382</v>
      </c>
      <c r="D50" t="s">
        <v>4637</v>
      </c>
      <c r="I50" t="s">
        <v>213</v>
      </c>
      <c r="R50">
        <v>3038</v>
      </c>
      <c r="S50">
        <v>45347</v>
      </c>
      <c r="T50">
        <v>70000</v>
      </c>
      <c r="V50" t="s">
        <v>5736</v>
      </c>
    </row>
    <row r="51" spans="1:32" ht="17.25" customHeight="1" x14ac:dyDescent="0.25">
      <c r="A51">
        <v>315050</v>
      </c>
      <c r="B51" t="s">
        <v>5773</v>
      </c>
      <c r="C51" t="s">
        <v>242</v>
      </c>
      <c r="D51" t="s">
        <v>409</v>
      </c>
      <c r="I51" t="s">
        <v>213</v>
      </c>
      <c r="R51">
        <v>3039</v>
      </c>
      <c r="S51">
        <v>45347</v>
      </c>
      <c r="T51">
        <v>175000</v>
      </c>
      <c r="V51" t="s">
        <v>5736</v>
      </c>
    </row>
    <row r="52" spans="1:32" ht="17.25" customHeight="1" x14ac:dyDescent="0.25">
      <c r="A52">
        <v>301483</v>
      </c>
      <c r="B52" t="s">
        <v>3841</v>
      </c>
      <c r="C52" t="s">
        <v>3842</v>
      </c>
      <c r="D52" t="s">
        <v>3843</v>
      </c>
      <c r="E52" t="s">
        <v>88</v>
      </c>
      <c r="F52">
        <v>31342</v>
      </c>
      <c r="G52" t="s">
        <v>42</v>
      </c>
      <c r="H52" t="s">
        <v>28</v>
      </c>
      <c r="I52" t="s">
        <v>213</v>
      </c>
      <c r="J52" t="s">
        <v>1370</v>
      </c>
      <c r="L52" t="s">
        <v>30</v>
      </c>
      <c r="R52">
        <v>3040</v>
      </c>
      <c r="S52">
        <v>45347</v>
      </c>
      <c r="T52">
        <v>100000</v>
      </c>
    </row>
    <row r="53" spans="1:32" ht="17.25" customHeight="1" x14ac:dyDescent="0.25">
      <c r="A53">
        <v>338072</v>
      </c>
      <c r="B53" t="s">
        <v>3188</v>
      </c>
      <c r="C53" t="s">
        <v>3189</v>
      </c>
      <c r="D53" t="s">
        <v>474</v>
      </c>
      <c r="E53" t="s">
        <v>89</v>
      </c>
      <c r="F53">
        <v>29316</v>
      </c>
      <c r="G53" t="s">
        <v>30</v>
      </c>
      <c r="H53" t="s">
        <v>28</v>
      </c>
      <c r="I53" t="s">
        <v>213</v>
      </c>
      <c r="R53">
        <v>3041</v>
      </c>
      <c r="S53">
        <v>45347</v>
      </c>
      <c r="T53">
        <v>30000</v>
      </c>
    </row>
    <row r="54" spans="1:32" ht="17.25" customHeight="1" x14ac:dyDescent="0.25">
      <c r="A54">
        <v>326117</v>
      </c>
      <c r="B54" t="s">
        <v>4042</v>
      </c>
      <c r="C54" t="s">
        <v>297</v>
      </c>
      <c r="D54" t="s">
        <v>251</v>
      </c>
      <c r="E54" t="s">
        <v>88</v>
      </c>
      <c r="F54">
        <v>32401</v>
      </c>
      <c r="G54" t="s">
        <v>30</v>
      </c>
      <c r="H54" t="s">
        <v>28</v>
      </c>
      <c r="I54" t="s">
        <v>213</v>
      </c>
      <c r="R54">
        <v>3042</v>
      </c>
      <c r="S54">
        <v>45347</v>
      </c>
      <c r="T54">
        <v>80000</v>
      </c>
    </row>
    <row r="55" spans="1:32" ht="17.25" customHeight="1" x14ac:dyDescent="0.25">
      <c r="A55">
        <v>326850</v>
      </c>
      <c r="B55" t="s">
        <v>3059</v>
      </c>
      <c r="C55" t="s">
        <v>660</v>
      </c>
      <c r="D55" t="s">
        <v>245</v>
      </c>
      <c r="E55" t="s">
        <v>88</v>
      </c>
      <c r="F55">
        <v>35311</v>
      </c>
      <c r="G55" t="s">
        <v>30</v>
      </c>
      <c r="H55" t="s">
        <v>28</v>
      </c>
      <c r="I55" t="s">
        <v>213</v>
      </c>
      <c r="J55" t="s">
        <v>1370</v>
      </c>
      <c r="L55" t="s">
        <v>30</v>
      </c>
      <c r="R55">
        <v>3051</v>
      </c>
      <c r="S55">
        <v>45347</v>
      </c>
      <c r="T55">
        <v>20000</v>
      </c>
    </row>
    <row r="56" spans="1:32" ht="17.25" customHeight="1" x14ac:dyDescent="0.25">
      <c r="A56">
        <v>314563</v>
      </c>
      <c r="B56" t="s">
        <v>3051</v>
      </c>
      <c r="C56" t="s">
        <v>233</v>
      </c>
      <c r="D56" t="s">
        <v>3052</v>
      </c>
      <c r="E56" t="s">
        <v>88</v>
      </c>
      <c r="F56">
        <v>24431</v>
      </c>
      <c r="G56" t="s">
        <v>3053</v>
      </c>
      <c r="H56" t="s">
        <v>28</v>
      </c>
      <c r="I56" t="s">
        <v>213</v>
      </c>
      <c r="J56" t="s">
        <v>1370</v>
      </c>
      <c r="L56" t="s">
        <v>52</v>
      </c>
      <c r="R56">
        <v>3052</v>
      </c>
      <c r="S56">
        <v>45347</v>
      </c>
      <c r="T56">
        <v>30000</v>
      </c>
    </row>
    <row r="57" spans="1:32" ht="17.25" customHeight="1" x14ac:dyDescent="0.25">
      <c r="A57">
        <v>335595</v>
      </c>
      <c r="B57" t="s">
        <v>4871</v>
      </c>
      <c r="C57" t="s">
        <v>311</v>
      </c>
      <c r="D57" t="s">
        <v>661</v>
      </c>
      <c r="E57" t="s">
        <v>89</v>
      </c>
      <c r="F57">
        <v>32895</v>
      </c>
      <c r="G57" t="s">
        <v>30</v>
      </c>
      <c r="H57" t="s">
        <v>28</v>
      </c>
      <c r="I57" t="s">
        <v>213</v>
      </c>
      <c r="J57" t="s">
        <v>1370</v>
      </c>
      <c r="L57" t="s">
        <v>30</v>
      </c>
      <c r="R57">
        <v>3109</v>
      </c>
      <c r="S57">
        <v>45348</v>
      </c>
      <c r="T57">
        <v>85000</v>
      </c>
    </row>
    <row r="58" spans="1:32" ht="17.25" customHeight="1" x14ac:dyDescent="0.25">
      <c r="A58">
        <v>332083</v>
      </c>
      <c r="B58" t="s">
        <v>4465</v>
      </c>
      <c r="C58" t="s">
        <v>4466</v>
      </c>
      <c r="D58" t="s">
        <v>408</v>
      </c>
      <c r="E58" t="s">
        <v>89</v>
      </c>
      <c r="F58">
        <v>34702</v>
      </c>
      <c r="G58" t="s">
        <v>30</v>
      </c>
      <c r="H58" t="s">
        <v>28</v>
      </c>
      <c r="I58" t="s">
        <v>213</v>
      </c>
      <c r="J58" t="s">
        <v>27</v>
      </c>
      <c r="L58" t="s">
        <v>42</v>
      </c>
      <c r="R58">
        <v>3126</v>
      </c>
      <c r="S58">
        <v>45348</v>
      </c>
      <c r="T58">
        <v>70000</v>
      </c>
    </row>
    <row r="59" spans="1:32" ht="17.25" customHeight="1" x14ac:dyDescent="0.25">
      <c r="A59">
        <v>325595</v>
      </c>
      <c r="B59" t="s">
        <v>2496</v>
      </c>
      <c r="C59" t="s">
        <v>423</v>
      </c>
      <c r="D59" t="s">
        <v>858</v>
      </c>
      <c r="E59" t="s">
        <v>88</v>
      </c>
      <c r="F59">
        <v>35065</v>
      </c>
      <c r="G59" t="s">
        <v>395</v>
      </c>
      <c r="H59" t="s">
        <v>28</v>
      </c>
      <c r="I59" t="s">
        <v>213</v>
      </c>
      <c r="J59" t="s">
        <v>1370</v>
      </c>
      <c r="L59" t="s">
        <v>42</v>
      </c>
      <c r="R59">
        <v>3127</v>
      </c>
      <c r="S59">
        <v>45348</v>
      </c>
      <c r="T59">
        <v>35000</v>
      </c>
      <c r="V59" t="s">
        <v>5723</v>
      </c>
    </row>
    <row r="60" spans="1:32" ht="17.25" customHeight="1" x14ac:dyDescent="0.25">
      <c r="A60">
        <v>325887</v>
      </c>
      <c r="B60" t="s">
        <v>4034</v>
      </c>
      <c r="C60" t="s">
        <v>708</v>
      </c>
      <c r="D60" t="s">
        <v>414</v>
      </c>
      <c r="E60" t="s">
        <v>88</v>
      </c>
      <c r="F60">
        <v>34150</v>
      </c>
      <c r="G60" t="s">
        <v>634</v>
      </c>
      <c r="H60" t="s">
        <v>28</v>
      </c>
      <c r="I60" t="s">
        <v>213</v>
      </c>
      <c r="J60" t="s">
        <v>1370</v>
      </c>
      <c r="L60" t="s">
        <v>85</v>
      </c>
      <c r="R60">
        <v>3128</v>
      </c>
      <c r="S60">
        <v>45348</v>
      </c>
      <c r="T60">
        <v>35000</v>
      </c>
      <c r="AF60" t="s">
        <v>5700</v>
      </c>
    </row>
    <row r="61" spans="1:32" ht="17.25" customHeight="1" x14ac:dyDescent="0.25">
      <c r="A61">
        <v>322902</v>
      </c>
      <c r="B61" t="s">
        <v>2271</v>
      </c>
      <c r="C61" t="s">
        <v>363</v>
      </c>
      <c r="D61" t="s">
        <v>1106</v>
      </c>
      <c r="E61" t="s">
        <v>88</v>
      </c>
      <c r="F61">
        <v>31118</v>
      </c>
      <c r="G61" t="s">
        <v>30</v>
      </c>
      <c r="H61" t="s">
        <v>28</v>
      </c>
      <c r="I61" t="s">
        <v>213</v>
      </c>
      <c r="J61" t="s">
        <v>27</v>
      </c>
      <c r="L61" t="s">
        <v>30</v>
      </c>
      <c r="R61">
        <v>3132</v>
      </c>
      <c r="S61">
        <v>45348</v>
      </c>
      <c r="T61">
        <v>70000</v>
      </c>
      <c r="V61" t="s">
        <v>5723</v>
      </c>
    </row>
    <row r="62" spans="1:32" ht="17.25" customHeight="1" x14ac:dyDescent="0.25">
      <c r="A62">
        <v>331134</v>
      </c>
      <c r="B62" t="s">
        <v>4369</v>
      </c>
      <c r="C62" t="s">
        <v>315</v>
      </c>
      <c r="D62" t="s">
        <v>486</v>
      </c>
      <c r="E62" t="s">
        <v>89</v>
      </c>
      <c r="F62">
        <v>34891</v>
      </c>
      <c r="G62" t="s">
        <v>225</v>
      </c>
      <c r="H62" t="s">
        <v>28</v>
      </c>
      <c r="I62" t="s">
        <v>213</v>
      </c>
      <c r="J62" t="s">
        <v>1370</v>
      </c>
      <c r="L62" t="s">
        <v>30</v>
      </c>
      <c r="R62">
        <v>3134</v>
      </c>
      <c r="S62">
        <v>45348</v>
      </c>
      <c r="T62">
        <v>55000</v>
      </c>
    </row>
    <row r="63" spans="1:32" ht="17.25" customHeight="1" x14ac:dyDescent="0.25">
      <c r="A63">
        <v>307404</v>
      </c>
      <c r="B63" t="s">
        <v>2827</v>
      </c>
      <c r="C63" t="s">
        <v>346</v>
      </c>
      <c r="D63" t="s">
        <v>442</v>
      </c>
      <c r="E63" t="s">
        <v>88</v>
      </c>
      <c r="F63">
        <v>26576</v>
      </c>
      <c r="G63" t="s">
        <v>30</v>
      </c>
      <c r="H63" t="s">
        <v>28</v>
      </c>
      <c r="I63" t="s">
        <v>213</v>
      </c>
      <c r="J63" t="s">
        <v>1370</v>
      </c>
      <c r="L63" t="s">
        <v>30</v>
      </c>
      <c r="R63">
        <v>3139</v>
      </c>
      <c r="S63">
        <v>45348</v>
      </c>
      <c r="T63">
        <v>60000</v>
      </c>
    </row>
    <row r="64" spans="1:32" ht="17.25" customHeight="1" x14ac:dyDescent="0.25">
      <c r="A64">
        <v>300334</v>
      </c>
      <c r="B64" t="s">
        <v>5818</v>
      </c>
      <c r="C64" t="s">
        <v>660</v>
      </c>
      <c r="D64" t="s">
        <v>330</v>
      </c>
      <c r="I64" t="s">
        <v>213</v>
      </c>
      <c r="R64">
        <v>3185</v>
      </c>
      <c r="S64">
        <v>45349</v>
      </c>
      <c r="T64">
        <v>175000</v>
      </c>
      <c r="V64" t="s">
        <v>5734</v>
      </c>
    </row>
    <row r="65" spans="1:32" ht="17.25" customHeight="1" x14ac:dyDescent="0.25">
      <c r="A65">
        <v>324966</v>
      </c>
      <c r="B65" t="s">
        <v>955</v>
      </c>
      <c r="C65" t="s">
        <v>355</v>
      </c>
      <c r="D65" t="s">
        <v>301</v>
      </c>
      <c r="E65" t="s">
        <v>89</v>
      </c>
      <c r="F65">
        <v>34796</v>
      </c>
      <c r="G65" t="s">
        <v>225</v>
      </c>
      <c r="H65" t="s">
        <v>28</v>
      </c>
      <c r="I65" t="s">
        <v>213</v>
      </c>
      <c r="J65" t="s">
        <v>1370</v>
      </c>
      <c r="L65" t="s">
        <v>49</v>
      </c>
      <c r="R65">
        <v>3190</v>
      </c>
      <c r="S65">
        <v>45349</v>
      </c>
      <c r="T65">
        <v>20000</v>
      </c>
    </row>
    <row r="66" spans="1:32" ht="17.25" customHeight="1" x14ac:dyDescent="0.25">
      <c r="A66">
        <v>335596</v>
      </c>
      <c r="B66" t="s">
        <v>4872</v>
      </c>
      <c r="C66" t="s">
        <v>4873</v>
      </c>
      <c r="D66" t="s">
        <v>2309</v>
      </c>
      <c r="E66" t="s">
        <v>89</v>
      </c>
      <c r="F66">
        <v>33138</v>
      </c>
      <c r="G66" t="s">
        <v>82</v>
      </c>
      <c r="H66" t="s">
        <v>28</v>
      </c>
      <c r="I66" t="s">
        <v>213</v>
      </c>
      <c r="J66" t="s">
        <v>1370</v>
      </c>
      <c r="L66" t="s">
        <v>82</v>
      </c>
      <c r="R66">
        <v>3192</v>
      </c>
      <c r="S66">
        <v>45349</v>
      </c>
      <c r="T66">
        <v>40000</v>
      </c>
      <c r="AF66" t="s">
        <v>5700</v>
      </c>
    </row>
    <row r="67" spans="1:32" ht="17.25" customHeight="1" x14ac:dyDescent="0.25">
      <c r="A67">
        <v>306701</v>
      </c>
      <c r="B67" t="s">
        <v>1392</v>
      </c>
      <c r="C67" t="s">
        <v>260</v>
      </c>
      <c r="D67" t="s">
        <v>351</v>
      </c>
      <c r="E67" t="s">
        <v>88</v>
      </c>
      <c r="F67">
        <v>29261</v>
      </c>
      <c r="G67" t="s">
        <v>67</v>
      </c>
      <c r="H67" t="s">
        <v>28</v>
      </c>
      <c r="I67" t="s">
        <v>213</v>
      </c>
      <c r="J67" t="s">
        <v>1370</v>
      </c>
      <c r="L67" t="s">
        <v>67</v>
      </c>
      <c r="R67">
        <v>3201</v>
      </c>
      <c r="S67">
        <v>45349</v>
      </c>
      <c r="T67">
        <v>105000</v>
      </c>
      <c r="V67" t="s">
        <v>5733</v>
      </c>
    </row>
    <row r="68" spans="1:32" ht="17.25" customHeight="1" x14ac:dyDescent="0.25">
      <c r="A68">
        <v>338327</v>
      </c>
      <c r="B68" t="s">
        <v>3537</v>
      </c>
      <c r="C68" t="s">
        <v>435</v>
      </c>
      <c r="D68" t="s">
        <v>398</v>
      </c>
      <c r="E68" t="s">
        <v>88</v>
      </c>
      <c r="F68">
        <v>28767</v>
      </c>
      <c r="G68" t="s">
        <v>3538</v>
      </c>
      <c r="H68" t="s">
        <v>28</v>
      </c>
      <c r="I68" t="s">
        <v>213</v>
      </c>
      <c r="J68" t="s">
        <v>1370</v>
      </c>
      <c r="L68" t="s">
        <v>73</v>
      </c>
      <c r="R68">
        <v>3205</v>
      </c>
      <c r="S68">
        <v>45349</v>
      </c>
      <c r="T68">
        <v>20000</v>
      </c>
    </row>
    <row r="69" spans="1:32" ht="17.25" customHeight="1" x14ac:dyDescent="0.25">
      <c r="A69">
        <v>328815</v>
      </c>
      <c r="B69" t="s">
        <v>2129</v>
      </c>
      <c r="C69" t="s">
        <v>374</v>
      </c>
      <c r="D69" t="s">
        <v>502</v>
      </c>
      <c r="E69" t="s">
        <v>89</v>
      </c>
      <c r="F69">
        <v>34617</v>
      </c>
      <c r="G69" t="s">
        <v>30</v>
      </c>
      <c r="H69" t="s">
        <v>28</v>
      </c>
      <c r="I69" t="s">
        <v>213</v>
      </c>
      <c r="R69">
        <v>3207</v>
      </c>
      <c r="S69">
        <v>45349</v>
      </c>
      <c r="T69">
        <v>70000</v>
      </c>
    </row>
    <row r="70" spans="1:32" ht="17.25" customHeight="1" x14ac:dyDescent="0.25">
      <c r="A70">
        <v>327587</v>
      </c>
      <c r="B70" t="s">
        <v>3109</v>
      </c>
      <c r="C70" t="s">
        <v>267</v>
      </c>
      <c r="D70" t="s">
        <v>335</v>
      </c>
      <c r="E70" t="s">
        <v>88</v>
      </c>
      <c r="F70">
        <v>35569</v>
      </c>
      <c r="G70" t="s">
        <v>30</v>
      </c>
      <c r="H70" t="s">
        <v>28</v>
      </c>
      <c r="I70" t="s">
        <v>213</v>
      </c>
      <c r="J70" t="s">
        <v>1370</v>
      </c>
      <c r="L70" t="s">
        <v>42</v>
      </c>
      <c r="R70">
        <v>3208</v>
      </c>
      <c r="S70">
        <v>45349</v>
      </c>
      <c r="T70">
        <v>20000</v>
      </c>
    </row>
    <row r="71" spans="1:32" ht="17.25" customHeight="1" x14ac:dyDescent="0.25">
      <c r="A71">
        <v>334984</v>
      </c>
      <c r="B71" t="s">
        <v>3580</v>
      </c>
      <c r="C71" t="s">
        <v>242</v>
      </c>
      <c r="D71" t="s">
        <v>810</v>
      </c>
      <c r="E71" t="s">
        <v>89</v>
      </c>
      <c r="F71">
        <v>34335</v>
      </c>
      <c r="G71" t="s">
        <v>30</v>
      </c>
      <c r="H71" t="s">
        <v>28</v>
      </c>
      <c r="I71" t="s">
        <v>213</v>
      </c>
      <c r="J71" t="s">
        <v>1370</v>
      </c>
      <c r="L71" t="s">
        <v>30</v>
      </c>
      <c r="R71">
        <v>3210</v>
      </c>
      <c r="S71">
        <v>45349</v>
      </c>
      <c r="T71">
        <v>20000</v>
      </c>
    </row>
    <row r="72" spans="1:32" ht="17.25" customHeight="1" x14ac:dyDescent="0.25">
      <c r="A72">
        <v>331800</v>
      </c>
      <c r="B72" t="s">
        <v>3212</v>
      </c>
      <c r="C72" t="s">
        <v>1269</v>
      </c>
      <c r="D72" t="s">
        <v>476</v>
      </c>
      <c r="E72" t="s">
        <v>89</v>
      </c>
      <c r="F72">
        <v>29891</v>
      </c>
      <c r="G72" t="s">
        <v>30</v>
      </c>
      <c r="H72" t="s">
        <v>28</v>
      </c>
      <c r="I72" t="s">
        <v>213</v>
      </c>
      <c r="J72" t="s">
        <v>27</v>
      </c>
      <c r="L72" t="s">
        <v>30</v>
      </c>
      <c r="R72">
        <v>3212</v>
      </c>
      <c r="S72">
        <v>46445</v>
      </c>
      <c r="T72">
        <v>20000</v>
      </c>
    </row>
    <row r="73" spans="1:32" ht="17.25" customHeight="1" x14ac:dyDescent="0.25">
      <c r="A73">
        <v>337281</v>
      </c>
      <c r="B73" t="s">
        <v>5437</v>
      </c>
      <c r="C73" t="s">
        <v>289</v>
      </c>
      <c r="D73" t="s">
        <v>974</v>
      </c>
      <c r="E73" t="s">
        <v>89</v>
      </c>
      <c r="F73">
        <v>33970</v>
      </c>
      <c r="G73" t="s">
        <v>30</v>
      </c>
      <c r="H73" t="s">
        <v>83</v>
      </c>
      <c r="I73" t="s">
        <v>213</v>
      </c>
      <c r="J73" t="s">
        <v>1370</v>
      </c>
      <c r="L73" t="s">
        <v>1928</v>
      </c>
      <c r="R73">
        <v>3215</v>
      </c>
      <c r="S73">
        <v>45349</v>
      </c>
      <c r="T73">
        <v>20000</v>
      </c>
    </row>
    <row r="74" spans="1:32" ht="17.25" customHeight="1" x14ac:dyDescent="0.25">
      <c r="A74">
        <v>331377</v>
      </c>
      <c r="B74" t="s">
        <v>4383</v>
      </c>
      <c r="C74" t="s">
        <v>887</v>
      </c>
      <c r="D74" t="s">
        <v>1039</v>
      </c>
      <c r="E74" t="s">
        <v>88</v>
      </c>
      <c r="F74">
        <v>35084</v>
      </c>
      <c r="G74" t="s">
        <v>4384</v>
      </c>
      <c r="H74" t="s">
        <v>28</v>
      </c>
      <c r="I74" t="s">
        <v>213</v>
      </c>
      <c r="J74" t="s">
        <v>27</v>
      </c>
      <c r="L74" t="s">
        <v>76</v>
      </c>
      <c r="R74">
        <v>3216</v>
      </c>
      <c r="S74">
        <v>45349</v>
      </c>
      <c r="T74">
        <v>40000</v>
      </c>
    </row>
    <row r="75" spans="1:32" ht="17.25" customHeight="1" x14ac:dyDescent="0.25">
      <c r="A75">
        <v>324954</v>
      </c>
      <c r="B75" t="s">
        <v>3096</v>
      </c>
      <c r="C75" t="s">
        <v>559</v>
      </c>
      <c r="D75" t="s">
        <v>517</v>
      </c>
      <c r="E75" t="s">
        <v>89</v>
      </c>
      <c r="F75">
        <v>35431</v>
      </c>
      <c r="G75" t="s">
        <v>52</v>
      </c>
      <c r="H75" t="s">
        <v>28</v>
      </c>
      <c r="I75" t="s">
        <v>213</v>
      </c>
      <c r="J75" t="s">
        <v>1370</v>
      </c>
      <c r="L75" t="s">
        <v>52</v>
      </c>
      <c r="R75">
        <v>3217</v>
      </c>
      <c r="S75">
        <v>45349</v>
      </c>
      <c r="T75">
        <v>30000</v>
      </c>
    </row>
    <row r="76" spans="1:32" ht="17.25" customHeight="1" x14ac:dyDescent="0.25">
      <c r="A76">
        <v>334415</v>
      </c>
      <c r="B76" t="s">
        <v>2872</v>
      </c>
      <c r="C76" t="s">
        <v>305</v>
      </c>
      <c r="D76" t="s">
        <v>285</v>
      </c>
      <c r="E76" t="s">
        <v>89</v>
      </c>
      <c r="F76">
        <v>35065</v>
      </c>
      <c r="G76" t="s">
        <v>79</v>
      </c>
      <c r="H76" t="s">
        <v>28</v>
      </c>
      <c r="I76" t="s">
        <v>213</v>
      </c>
      <c r="J76" t="s">
        <v>27</v>
      </c>
      <c r="L76" t="s">
        <v>79</v>
      </c>
      <c r="R76">
        <v>3219</v>
      </c>
      <c r="S76">
        <v>45349</v>
      </c>
      <c r="T76">
        <v>20000</v>
      </c>
    </row>
    <row r="77" spans="1:32" ht="17.25" customHeight="1" x14ac:dyDescent="0.25">
      <c r="A77">
        <v>333800</v>
      </c>
      <c r="B77" t="s">
        <v>3216</v>
      </c>
      <c r="C77" t="s">
        <v>1444</v>
      </c>
      <c r="D77" t="s">
        <v>1039</v>
      </c>
      <c r="E77" t="s">
        <v>89</v>
      </c>
      <c r="F77">
        <v>31484</v>
      </c>
      <c r="G77" t="s">
        <v>225</v>
      </c>
      <c r="H77" t="s">
        <v>28</v>
      </c>
      <c r="I77" t="s">
        <v>213</v>
      </c>
      <c r="J77" t="s">
        <v>27</v>
      </c>
      <c r="L77" t="s">
        <v>30</v>
      </c>
      <c r="R77">
        <v>3220</v>
      </c>
      <c r="S77">
        <v>45349</v>
      </c>
      <c r="T77">
        <v>20000</v>
      </c>
    </row>
    <row r="78" spans="1:32" ht="17.25" customHeight="1" x14ac:dyDescent="0.25">
      <c r="A78">
        <v>338227</v>
      </c>
      <c r="B78" t="s">
        <v>2660</v>
      </c>
      <c r="C78" t="s">
        <v>426</v>
      </c>
      <c r="D78" t="s">
        <v>2661</v>
      </c>
      <c r="E78" t="s">
        <v>89</v>
      </c>
      <c r="F78">
        <v>33248</v>
      </c>
      <c r="G78" t="s">
        <v>39</v>
      </c>
      <c r="H78" t="s">
        <v>28</v>
      </c>
      <c r="I78" t="s">
        <v>213</v>
      </c>
      <c r="J78" t="s">
        <v>27</v>
      </c>
      <c r="L78" t="s">
        <v>39</v>
      </c>
      <c r="R78">
        <v>3222</v>
      </c>
      <c r="S78">
        <v>45349</v>
      </c>
      <c r="T78">
        <v>20000</v>
      </c>
    </row>
    <row r="79" spans="1:32" ht="17.25" customHeight="1" x14ac:dyDescent="0.25">
      <c r="A79">
        <v>329833</v>
      </c>
      <c r="B79" t="s">
        <v>4273</v>
      </c>
      <c r="C79" t="s">
        <v>4274</v>
      </c>
      <c r="D79" t="s">
        <v>436</v>
      </c>
      <c r="E79" t="s">
        <v>89</v>
      </c>
      <c r="F79">
        <v>31850</v>
      </c>
      <c r="G79" t="s">
        <v>30</v>
      </c>
      <c r="H79" t="s">
        <v>28</v>
      </c>
      <c r="I79" t="s">
        <v>213</v>
      </c>
      <c r="J79" t="s">
        <v>1370</v>
      </c>
      <c r="L79" t="s">
        <v>30</v>
      </c>
      <c r="R79">
        <v>3228</v>
      </c>
      <c r="S79">
        <v>45349</v>
      </c>
      <c r="T79">
        <v>35000</v>
      </c>
    </row>
    <row r="80" spans="1:32" ht="17.25" customHeight="1" x14ac:dyDescent="0.25">
      <c r="A80">
        <v>336970</v>
      </c>
      <c r="B80" t="s">
        <v>5428</v>
      </c>
      <c r="C80" t="s">
        <v>529</v>
      </c>
      <c r="D80" t="s">
        <v>408</v>
      </c>
      <c r="E80" t="s">
        <v>89</v>
      </c>
      <c r="F80">
        <v>36317</v>
      </c>
      <c r="G80" t="s">
        <v>225</v>
      </c>
      <c r="H80" t="s">
        <v>28</v>
      </c>
      <c r="I80" t="s">
        <v>213</v>
      </c>
      <c r="J80" t="s">
        <v>1418</v>
      </c>
      <c r="L80" t="s">
        <v>30</v>
      </c>
      <c r="R80">
        <v>3232</v>
      </c>
      <c r="S80">
        <v>45349</v>
      </c>
      <c r="T80">
        <v>20000</v>
      </c>
    </row>
    <row r="81" spans="1:22" ht="17.25" customHeight="1" x14ac:dyDescent="0.25">
      <c r="A81">
        <v>326679</v>
      </c>
      <c r="B81" t="s">
        <v>5172</v>
      </c>
      <c r="C81" t="s">
        <v>242</v>
      </c>
      <c r="D81" t="s">
        <v>464</v>
      </c>
      <c r="E81" t="s">
        <v>88</v>
      </c>
      <c r="F81">
        <v>35688</v>
      </c>
      <c r="G81" t="s">
        <v>424</v>
      </c>
      <c r="H81" t="s">
        <v>28</v>
      </c>
      <c r="I81" t="s">
        <v>213</v>
      </c>
      <c r="J81" t="s">
        <v>1370</v>
      </c>
      <c r="L81" t="s">
        <v>30</v>
      </c>
      <c r="R81">
        <v>3234</v>
      </c>
      <c r="S81">
        <v>45349</v>
      </c>
      <c r="T81">
        <v>20000</v>
      </c>
    </row>
    <row r="82" spans="1:22" ht="17.25" customHeight="1" x14ac:dyDescent="0.25">
      <c r="A82">
        <v>310557</v>
      </c>
      <c r="B82" t="s">
        <v>5785</v>
      </c>
      <c r="C82" t="s">
        <v>226</v>
      </c>
      <c r="D82" t="s">
        <v>2203</v>
      </c>
      <c r="I82" t="s">
        <v>213</v>
      </c>
      <c r="R82">
        <v>3265</v>
      </c>
      <c r="S82">
        <v>45350</v>
      </c>
      <c r="T82">
        <v>490000</v>
      </c>
      <c r="V82" t="s">
        <v>5736</v>
      </c>
    </row>
    <row r="83" spans="1:22" ht="17.25" customHeight="1" x14ac:dyDescent="0.25">
      <c r="A83">
        <v>331655</v>
      </c>
      <c r="B83" t="s">
        <v>2834</v>
      </c>
      <c r="C83" t="s">
        <v>508</v>
      </c>
      <c r="D83" t="s">
        <v>345</v>
      </c>
      <c r="E83" t="s">
        <v>88</v>
      </c>
      <c r="F83">
        <v>34120</v>
      </c>
      <c r="G83" t="s">
        <v>30</v>
      </c>
      <c r="H83" t="s">
        <v>28</v>
      </c>
      <c r="I83" t="s">
        <v>213</v>
      </c>
      <c r="J83" t="s">
        <v>27</v>
      </c>
      <c r="L83" t="s">
        <v>30</v>
      </c>
      <c r="R83">
        <v>3324</v>
      </c>
      <c r="S83">
        <v>45351</v>
      </c>
      <c r="T83">
        <v>1500</v>
      </c>
    </row>
    <row r="84" spans="1:22" ht="17.25" customHeight="1" x14ac:dyDescent="0.25">
      <c r="A84">
        <v>336097</v>
      </c>
      <c r="B84" t="s">
        <v>4936</v>
      </c>
      <c r="C84" t="s">
        <v>277</v>
      </c>
      <c r="D84" t="s">
        <v>4926</v>
      </c>
      <c r="E84" t="s">
        <v>89</v>
      </c>
      <c r="F84">
        <v>35065</v>
      </c>
      <c r="G84" t="s">
        <v>30</v>
      </c>
      <c r="H84" t="s">
        <v>28</v>
      </c>
      <c r="I84" t="s">
        <v>213</v>
      </c>
      <c r="J84" t="s">
        <v>1370</v>
      </c>
      <c r="L84" t="s">
        <v>30</v>
      </c>
      <c r="R84">
        <v>3330</v>
      </c>
      <c r="S84">
        <v>45351</v>
      </c>
      <c r="T84">
        <v>20000</v>
      </c>
    </row>
    <row r="85" spans="1:22" ht="17.25" customHeight="1" x14ac:dyDescent="0.25">
      <c r="A85">
        <v>331678</v>
      </c>
      <c r="B85" t="s">
        <v>1137</v>
      </c>
      <c r="C85" t="s">
        <v>1680</v>
      </c>
      <c r="D85" t="s">
        <v>294</v>
      </c>
      <c r="E85" t="s">
        <v>89</v>
      </c>
      <c r="F85">
        <v>33867</v>
      </c>
      <c r="G85" t="s">
        <v>4424</v>
      </c>
      <c r="H85" t="s">
        <v>28</v>
      </c>
      <c r="I85" t="s">
        <v>213</v>
      </c>
      <c r="J85" t="s">
        <v>1370</v>
      </c>
      <c r="L85" t="s">
        <v>82</v>
      </c>
      <c r="R85">
        <v>3331</v>
      </c>
      <c r="S85">
        <v>45351</v>
      </c>
      <c r="T85">
        <v>20000</v>
      </c>
    </row>
    <row r="86" spans="1:22" ht="17.25" customHeight="1" x14ac:dyDescent="0.25">
      <c r="A86">
        <v>326202</v>
      </c>
      <c r="B86" t="s">
        <v>1556</v>
      </c>
      <c r="C86" t="s">
        <v>1557</v>
      </c>
      <c r="D86" t="s">
        <v>1170</v>
      </c>
      <c r="E86" t="s">
        <v>88</v>
      </c>
      <c r="F86">
        <v>33741</v>
      </c>
      <c r="G86" t="s">
        <v>52</v>
      </c>
      <c r="H86" t="s">
        <v>28</v>
      </c>
      <c r="I86" t="s">
        <v>213</v>
      </c>
      <c r="J86" t="s">
        <v>27</v>
      </c>
      <c r="L86" t="s">
        <v>52</v>
      </c>
      <c r="R86">
        <v>3334</v>
      </c>
      <c r="S86">
        <v>45351</v>
      </c>
      <c r="T86">
        <v>105000</v>
      </c>
      <c r="V86" t="s">
        <v>5733</v>
      </c>
    </row>
    <row r="87" spans="1:22" ht="17.25" customHeight="1" x14ac:dyDescent="0.25">
      <c r="A87">
        <v>329743</v>
      </c>
      <c r="B87" t="s">
        <v>3425</v>
      </c>
      <c r="C87" t="s">
        <v>370</v>
      </c>
      <c r="D87" t="s">
        <v>224</v>
      </c>
      <c r="E87" t="s">
        <v>89</v>
      </c>
      <c r="F87">
        <v>33291</v>
      </c>
      <c r="G87" t="s">
        <v>30</v>
      </c>
      <c r="H87" t="s">
        <v>28</v>
      </c>
      <c r="I87" t="s">
        <v>213</v>
      </c>
      <c r="J87" t="s">
        <v>1370</v>
      </c>
      <c r="L87" t="s">
        <v>30</v>
      </c>
      <c r="R87">
        <v>3336</v>
      </c>
      <c r="S87">
        <v>45351</v>
      </c>
      <c r="T87">
        <v>75000</v>
      </c>
    </row>
    <row r="88" spans="1:22" ht="17.25" customHeight="1" x14ac:dyDescent="0.25">
      <c r="A88">
        <v>335820</v>
      </c>
      <c r="B88" t="s">
        <v>3439</v>
      </c>
      <c r="C88" t="s">
        <v>277</v>
      </c>
      <c r="D88" t="s">
        <v>3440</v>
      </c>
      <c r="E88" t="s">
        <v>88</v>
      </c>
      <c r="F88">
        <v>34354</v>
      </c>
      <c r="G88" t="s">
        <v>30</v>
      </c>
      <c r="H88" t="s">
        <v>28</v>
      </c>
      <c r="I88" t="s">
        <v>213</v>
      </c>
      <c r="J88" t="s">
        <v>1370</v>
      </c>
      <c r="L88" t="s">
        <v>30</v>
      </c>
      <c r="R88">
        <v>3337</v>
      </c>
      <c r="S88">
        <v>45351</v>
      </c>
      <c r="T88">
        <v>20000</v>
      </c>
    </row>
    <row r="89" spans="1:22" ht="17.25" customHeight="1" x14ac:dyDescent="0.25">
      <c r="A89">
        <v>332292</v>
      </c>
      <c r="B89" t="s">
        <v>3520</v>
      </c>
      <c r="C89" t="s">
        <v>559</v>
      </c>
      <c r="D89" t="s">
        <v>245</v>
      </c>
      <c r="E89" t="s">
        <v>88</v>
      </c>
      <c r="F89">
        <v>35980</v>
      </c>
      <c r="G89" t="s">
        <v>3521</v>
      </c>
      <c r="H89" t="s">
        <v>28</v>
      </c>
      <c r="I89" t="s">
        <v>213</v>
      </c>
      <c r="J89" t="s">
        <v>1370</v>
      </c>
      <c r="L89" t="s">
        <v>42</v>
      </c>
      <c r="R89">
        <v>3338</v>
      </c>
      <c r="S89">
        <v>45351</v>
      </c>
      <c r="T89">
        <v>20000</v>
      </c>
    </row>
    <row r="90" spans="1:22" ht="17.25" customHeight="1" x14ac:dyDescent="0.25">
      <c r="A90">
        <v>331204</v>
      </c>
      <c r="B90" t="s">
        <v>4372</v>
      </c>
      <c r="C90" t="s">
        <v>242</v>
      </c>
      <c r="D90" t="s">
        <v>245</v>
      </c>
      <c r="E90" t="s">
        <v>88</v>
      </c>
      <c r="F90">
        <v>34842</v>
      </c>
      <c r="G90" t="s">
        <v>49</v>
      </c>
      <c r="H90" t="s">
        <v>28</v>
      </c>
      <c r="I90" t="s">
        <v>213</v>
      </c>
      <c r="J90" t="s">
        <v>1370</v>
      </c>
      <c r="L90" t="s">
        <v>42</v>
      </c>
      <c r="R90">
        <v>3344</v>
      </c>
      <c r="S90">
        <v>45351</v>
      </c>
      <c r="T90">
        <v>60000</v>
      </c>
    </row>
    <row r="91" spans="1:22" ht="17.25" customHeight="1" x14ac:dyDescent="0.25">
      <c r="A91">
        <v>305658</v>
      </c>
      <c r="B91" t="s">
        <v>2750</v>
      </c>
      <c r="C91" t="s">
        <v>1557</v>
      </c>
      <c r="D91" t="s">
        <v>2751</v>
      </c>
      <c r="E91" t="s">
        <v>88</v>
      </c>
      <c r="F91">
        <v>31342</v>
      </c>
      <c r="G91" t="s">
        <v>59</v>
      </c>
      <c r="H91" t="s">
        <v>28</v>
      </c>
      <c r="I91" t="s">
        <v>213</v>
      </c>
      <c r="J91" t="s">
        <v>1370</v>
      </c>
      <c r="L91" t="s">
        <v>59</v>
      </c>
      <c r="R91">
        <v>3347</v>
      </c>
      <c r="S91">
        <v>45351</v>
      </c>
      <c r="T91">
        <v>40000</v>
      </c>
    </row>
    <row r="92" spans="1:22" ht="17.25" customHeight="1" x14ac:dyDescent="0.25">
      <c r="A92">
        <v>317872</v>
      </c>
      <c r="B92" t="s">
        <v>1781</v>
      </c>
      <c r="C92" t="s">
        <v>630</v>
      </c>
      <c r="D92" t="s">
        <v>398</v>
      </c>
      <c r="E92" t="s">
        <v>88</v>
      </c>
      <c r="F92">
        <v>32236</v>
      </c>
      <c r="G92" t="s">
        <v>1782</v>
      </c>
      <c r="H92" t="s">
        <v>28</v>
      </c>
      <c r="I92" t="s">
        <v>213</v>
      </c>
      <c r="J92" t="s">
        <v>1370</v>
      </c>
      <c r="L92" t="s">
        <v>70</v>
      </c>
      <c r="R92">
        <v>3391</v>
      </c>
      <c r="S92">
        <v>45354</v>
      </c>
      <c r="T92">
        <v>175000</v>
      </c>
      <c r="V92" t="s">
        <v>5733</v>
      </c>
    </row>
    <row r="93" spans="1:22" ht="17.25" customHeight="1" x14ac:dyDescent="0.25">
      <c r="A93">
        <v>304613</v>
      </c>
      <c r="B93" t="s">
        <v>3854</v>
      </c>
      <c r="C93" t="s">
        <v>707</v>
      </c>
      <c r="D93" t="s">
        <v>817</v>
      </c>
      <c r="E93" t="s">
        <v>89</v>
      </c>
      <c r="F93">
        <v>31301</v>
      </c>
      <c r="G93" t="s">
        <v>30</v>
      </c>
      <c r="H93" t="s">
        <v>28</v>
      </c>
      <c r="I93" t="s">
        <v>213</v>
      </c>
      <c r="J93" t="s">
        <v>1370</v>
      </c>
      <c r="L93" t="s">
        <v>30</v>
      </c>
      <c r="R93">
        <v>3393</v>
      </c>
      <c r="S93">
        <v>45354</v>
      </c>
      <c r="T93">
        <v>20000</v>
      </c>
    </row>
    <row r="94" spans="1:22" ht="17.25" customHeight="1" x14ac:dyDescent="0.25">
      <c r="A94">
        <v>317218</v>
      </c>
      <c r="B94" t="s">
        <v>3900</v>
      </c>
      <c r="C94" t="s">
        <v>501</v>
      </c>
      <c r="D94" t="s">
        <v>919</v>
      </c>
      <c r="E94" t="s">
        <v>88</v>
      </c>
      <c r="F94">
        <v>32874</v>
      </c>
      <c r="G94" t="s">
        <v>42</v>
      </c>
      <c r="H94" t="s">
        <v>28</v>
      </c>
      <c r="I94" t="s">
        <v>213</v>
      </c>
      <c r="R94">
        <v>3426</v>
      </c>
      <c r="S94">
        <v>45355</v>
      </c>
      <c r="T94">
        <v>5000</v>
      </c>
    </row>
    <row r="95" spans="1:22" ht="17.25" customHeight="1" x14ac:dyDescent="0.25">
      <c r="A95">
        <v>332426</v>
      </c>
      <c r="B95" t="s">
        <v>4504</v>
      </c>
      <c r="C95" t="s">
        <v>233</v>
      </c>
      <c r="D95" t="s">
        <v>4038</v>
      </c>
      <c r="E95" t="s">
        <v>89</v>
      </c>
      <c r="F95">
        <v>33276</v>
      </c>
      <c r="G95" t="s">
        <v>1580</v>
      </c>
      <c r="H95" t="s">
        <v>28</v>
      </c>
      <c r="I95" t="s">
        <v>213</v>
      </c>
      <c r="J95" t="s">
        <v>1370</v>
      </c>
      <c r="L95" t="s">
        <v>82</v>
      </c>
      <c r="R95">
        <v>3470</v>
      </c>
      <c r="S95">
        <v>45356</v>
      </c>
      <c r="T95">
        <v>150000</v>
      </c>
    </row>
    <row r="96" spans="1:22" ht="17.25" customHeight="1" x14ac:dyDescent="0.25">
      <c r="A96">
        <v>339611</v>
      </c>
      <c r="B96" t="s">
        <v>5695</v>
      </c>
      <c r="C96" t="s">
        <v>647</v>
      </c>
      <c r="D96" t="s">
        <v>650</v>
      </c>
      <c r="I96" t="s">
        <v>213</v>
      </c>
      <c r="R96">
        <v>3471</v>
      </c>
      <c r="S96">
        <v>45356</v>
      </c>
      <c r="T96">
        <v>70000</v>
      </c>
    </row>
    <row r="97" spans="1:32" ht="17.25" customHeight="1" x14ac:dyDescent="0.25">
      <c r="A97">
        <v>323347</v>
      </c>
      <c r="B97" t="s">
        <v>2275</v>
      </c>
      <c r="C97" t="s">
        <v>803</v>
      </c>
      <c r="D97" t="s">
        <v>342</v>
      </c>
      <c r="E97" t="s">
        <v>89</v>
      </c>
      <c r="F97">
        <v>34137</v>
      </c>
      <c r="G97" t="s">
        <v>30</v>
      </c>
      <c r="H97" t="s">
        <v>28</v>
      </c>
      <c r="I97" t="s">
        <v>213</v>
      </c>
      <c r="J97" t="s">
        <v>1370</v>
      </c>
      <c r="L97" t="s">
        <v>30</v>
      </c>
      <c r="R97">
        <v>3474</v>
      </c>
      <c r="S97">
        <v>45356</v>
      </c>
      <c r="T97">
        <v>70000</v>
      </c>
      <c r="V97" t="s">
        <v>5723</v>
      </c>
    </row>
    <row r="98" spans="1:32" ht="17.25" customHeight="1" x14ac:dyDescent="0.25">
      <c r="A98">
        <v>301735</v>
      </c>
      <c r="B98" t="s">
        <v>1527</v>
      </c>
      <c r="C98" t="s">
        <v>363</v>
      </c>
      <c r="D98" t="s">
        <v>1195</v>
      </c>
      <c r="E98" t="s">
        <v>88</v>
      </c>
      <c r="F98">
        <v>25842</v>
      </c>
      <c r="G98" t="s">
        <v>1528</v>
      </c>
      <c r="H98" t="s">
        <v>28</v>
      </c>
      <c r="I98" t="s">
        <v>213</v>
      </c>
      <c r="J98" t="s">
        <v>27</v>
      </c>
      <c r="L98" t="s">
        <v>70</v>
      </c>
      <c r="R98">
        <v>3475</v>
      </c>
      <c r="S98">
        <v>45356</v>
      </c>
      <c r="T98">
        <v>280000</v>
      </c>
      <c r="V98" t="s">
        <v>5734</v>
      </c>
    </row>
    <row r="99" spans="1:32" ht="17.25" customHeight="1" x14ac:dyDescent="0.25">
      <c r="A99">
        <v>336367</v>
      </c>
      <c r="B99" t="s">
        <v>3778</v>
      </c>
      <c r="C99" t="s">
        <v>3229</v>
      </c>
      <c r="D99" t="s">
        <v>545</v>
      </c>
      <c r="E99" t="s">
        <v>88</v>
      </c>
      <c r="F99">
        <v>28166</v>
      </c>
      <c r="G99" t="s">
        <v>846</v>
      </c>
      <c r="H99" t="s">
        <v>28</v>
      </c>
      <c r="I99" t="s">
        <v>213</v>
      </c>
      <c r="J99" t="s">
        <v>27</v>
      </c>
      <c r="L99" t="s">
        <v>79</v>
      </c>
    </row>
    <row r="100" spans="1:32" ht="17.25" customHeight="1" x14ac:dyDescent="0.25">
      <c r="A100">
        <v>326856</v>
      </c>
      <c r="B100" t="s">
        <v>2294</v>
      </c>
      <c r="C100" t="s">
        <v>480</v>
      </c>
      <c r="D100" t="s">
        <v>649</v>
      </c>
      <c r="E100" t="s">
        <v>88</v>
      </c>
      <c r="F100">
        <v>35145</v>
      </c>
      <c r="G100" t="s">
        <v>3317</v>
      </c>
      <c r="H100" t="s">
        <v>28</v>
      </c>
      <c r="I100" t="s">
        <v>213</v>
      </c>
      <c r="AC100" t="s">
        <v>5700</v>
      </c>
      <c r="AD100" t="s">
        <v>5700</v>
      </c>
      <c r="AE100" t="s">
        <v>5700</v>
      </c>
      <c r="AF100" t="s">
        <v>5700</v>
      </c>
    </row>
    <row r="101" spans="1:32" ht="17.25" customHeight="1" x14ac:dyDescent="0.25">
      <c r="A101">
        <v>337885</v>
      </c>
      <c r="B101" t="s">
        <v>5587</v>
      </c>
      <c r="C101" t="s">
        <v>370</v>
      </c>
      <c r="D101" t="s">
        <v>254</v>
      </c>
      <c r="E101" t="s">
        <v>89</v>
      </c>
      <c r="F101">
        <v>32948</v>
      </c>
      <c r="G101" t="s">
        <v>30</v>
      </c>
      <c r="H101" t="s">
        <v>28</v>
      </c>
      <c r="I101" t="s">
        <v>213</v>
      </c>
      <c r="J101" t="s">
        <v>27</v>
      </c>
      <c r="L101" t="s">
        <v>30</v>
      </c>
    </row>
    <row r="102" spans="1:32" ht="17.25" customHeight="1" x14ac:dyDescent="0.25">
      <c r="A102">
        <v>332801</v>
      </c>
      <c r="B102" t="s">
        <v>2184</v>
      </c>
      <c r="C102" t="s">
        <v>791</v>
      </c>
      <c r="D102" t="s">
        <v>845</v>
      </c>
      <c r="E102" t="s">
        <v>88</v>
      </c>
      <c r="F102">
        <v>34140</v>
      </c>
      <c r="G102" t="s">
        <v>30</v>
      </c>
      <c r="H102" t="s">
        <v>28</v>
      </c>
      <c r="I102" t="s">
        <v>213</v>
      </c>
      <c r="J102" t="s">
        <v>27</v>
      </c>
      <c r="L102" t="s">
        <v>30</v>
      </c>
      <c r="V102" t="s">
        <v>5821</v>
      </c>
    </row>
    <row r="103" spans="1:32" ht="17.25" customHeight="1" x14ac:dyDescent="0.25">
      <c r="A103">
        <v>328198</v>
      </c>
      <c r="B103" t="s">
        <v>4153</v>
      </c>
      <c r="C103" t="s">
        <v>242</v>
      </c>
      <c r="D103" t="s">
        <v>245</v>
      </c>
      <c r="E103" t="s">
        <v>89</v>
      </c>
      <c r="F103">
        <v>34456</v>
      </c>
      <c r="G103" t="s">
        <v>30</v>
      </c>
      <c r="H103" t="s">
        <v>28</v>
      </c>
      <c r="I103" t="s">
        <v>213</v>
      </c>
      <c r="J103" t="s">
        <v>27</v>
      </c>
      <c r="L103" t="s">
        <v>30</v>
      </c>
    </row>
    <row r="104" spans="1:32" ht="17.25" customHeight="1" x14ac:dyDescent="0.25">
      <c r="A104">
        <v>329643</v>
      </c>
      <c r="B104" t="s">
        <v>1886</v>
      </c>
      <c r="C104" t="s">
        <v>292</v>
      </c>
      <c r="D104" t="s">
        <v>681</v>
      </c>
      <c r="E104" t="s">
        <v>89</v>
      </c>
      <c r="F104">
        <v>35931</v>
      </c>
      <c r="G104" t="s">
        <v>30</v>
      </c>
      <c r="H104" t="s">
        <v>28</v>
      </c>
      <c r="I104" t="s">
        <v>213</v>
      </c>
      <c r="J104" t="s">
        <v>1370</v>
      </c>
      <c r="L104" t="s">
        <v>30</v>
      </c>
      <c r="V104" t="s">
        <v>5735</v>
      </c>
      <c r="AE104" t="s">
        <v>5700</v>
      </c>
      <c r="AF104" t="s">
        <v>5700</v>
      </c>
    </row>
    <row r="105" spans="1:32" ht="17.25" customHeight="1" x14ac:dyDescent="0.25">
      <c r="A105">
        <v>332133</v>
      </c>
      <c r="B105" t="s">
        <v>3519</v>
      </c>
      <c r="C105" t="s">
        <v>1221</v>
      </c>
      <c r="D105" t="s">
        <v>224</v>
      </c>
      <c r="E105" t="s">
        <v>89</v>
      </c>
      <c r="F105">
        <v>33249</v>
      </c>
      <c r="G105" t="s">
        <v>30</v>
      </c>
      <c r="H105" t="s">
        <v>28</v>
      </c>
      <c r="I105" t="s">
        <v>213</v>
      </c>
      <c r="J105" t="s">
        <v>1370</v>
      </c>
      <c r="L105" t="s">
        <v>30</v>
      </c>
    </row>
    <row r="106" spans="1:32" ht="17.25" customHeight="1" x14ac:dyDescent="0.25">
      <c r="A106">
        <v>328870</v>
      </c>
      <c r="B106" t="s">
        <v>2393</v>
      </c>
      <c r="C106" t="s">
        <v>226</v>
      </c>
      <c r="D106" t="s">
        <v>1106</v>
      </c>
      <c r="E106" t="s">
        <v>88</v>
      </c>
      <c r="F106">
        <v>33604</v>
      </c>
      <c r="G106" t="s">
        <v>1698</v>
      </c>
      <c r="H106" t="s">
        <v>28</v>
      </c>
      <c r="I106" t="s">
        <v>213</v>
      </c>
      <c r="J106" t="s">
        <v>1370</v>
      </c>
      <c r="L106" t="s">
        <v>52</v>
      </c>
      <c r="V106" t="s">
        <v>5723</v>
      </c>
    </row>
    <row r="107" spans="1:32" ht="17.25" customHeight="1" x14ac:dyDescent="0.25">
      <c r="A107">
        <v>335862</v>
      </c>
      <c r="B107" t="s">
        <v>5374</v>
      </c>
      <c r="C107" t="s">
        <v>695</v>
      </c>
      <c r="D107" t="s">
        <v>774</v>
      </c>
      <c r="E107" t="s">
        <v>88</v>
      </c>
      <c r="F107">
        <v>27332</v>
      </c>
      <c r="G107" t="s">
        <v>2739</v>
      </c>
      <c r="H107" t="s">
        <v>28</v>
      </c>
      <c r="I107" t="s">
        <v>213</v>
      </c>
      <c r="J107" t="s">
        <v>1370</v>
      </c>
      <c r="L107" t="s">
        <v>30</v>
      </c>
    </row>
    <row r="108" spans="1:32" ht="17.25" customHeight="1" x14ac:dyDescent="0.25">
      <c r="A108">
        <v>332260</v>
      </c>
      <c r="B108" t="s">
        <v>5264</v>
      </c>
      <c r="C108" t="s">
        <v>226</v>
      </c>
      <c r="D108" t="s">
        <v>245</v>
      </c>
      <c r="E108" t="s">
        <v>88</v>
      </c>
      <c r="F108">
        <v>34335</v>
      </c>
      <c r="G108" t="s">
        <v>79</v>
      </c>
      <c r="H108" t="s">
        <v>28</v>
      </c>
      <c r="I108" t="s">
        <v>213</v>
      </c>
      <c r="J108" t="s">
        <v>1370</v>
      </c>
      <c r="L108" t="s">
        <v>85</v>
      </c>
    </row>
    <row r="109" spans="1:32" ht="17.25" customHeight="1" x14ac:dyDescent="0.25">
      <c r="A109">
        <v>323577</v>
      </c>
      <c r="B109" t="s">
        <v>2411</v>
      </c>
      <c r="C109" t="s">
        <v>2412</v>
      </c>
      <c r="D109" t="s">
        <v>2413</v>
      </c>
      <c r="E109" t="s">
        <v>88</v>
      </c>
      <c r="F109">
        <v>34559</v>
      </c>
      <c r="G109" t="s">
        <v>30</v>
      </c>
      <c r="H109" t="s">
        <v>28</v>
      </c>
      <c r="I109" t="s">
        <v>213</v>
      </c>
      <c r="V109" t="s">
        <v>5735</v>
      </c>
      <c r="AC109" t="s">
        <v>5700</v>
      </c>
      <c r="AD109" t="s">
        <v>5700</v>
      </c>
      <c r="AE109" t="s">
        <v>5700</v>
      </c>
      <c r="AF109" t="s">
        <v>5700</v>
      </c>
    </row>
    <row r="110" spans="1:32" ht="17.25" customHeight="1" x14ac:dyDescent="0.25">
      <c r="A110">
        <v>320143</v>
      </c>
      <c r="B110" t="s">
        <v>5136</v>
      </c>
      <c r="C110" t="s">
        <v>226</v>
      </c>
      <c r="D110" t="s">
        <v>5137</v>
      </c>
      <c r="E110" t="s">
        <v>88</v>
      </c>
      <c r="F110">
        <v>33184</v>
      </c>
      <c r="G110" t="s">
        <v>5138</v>
      </c>
      <c r="H110" t="s">
        <v>28</v>
      </c>
      <c r="I110" t="s">
        <v>213</v>
      </c>
      <c r="J110" t="s">
        <v>1370</v>
      </c>
      <c r="L110" t="s">
        <v>67</v>
      </c>
    </row>
    <row r="111" spans="1:32" ht="17.25" customHeight="1" x14ac:dyDescent="0.25">
      <c r="A111">
        <v>320153</v>
      </c>
      <c r="B111" t="s">
        <v>5139</v>
      </c>
      <c r="C111" t="s">
        <v>363</v>
      </c>
      <c r="D111" t="s">
        <v>5140</v>
      </c>
      <c r="E111" t="s">
        <v>88</v>
      </c>
      <c r="F111">
        <v>30102</v>
      </c>
      <c r="G111" t="s">
        <v>30</v>
      </c>
      <c r="H111" t="s">
        <v>28</v>
      </c>
      <c r="I111" t="s">
        <v>213</v>
      </c>
      <c r="J111" t="s">
        <v>1370</v>
      </c>
      <c r="L111" t="s">
        <v>42</v>
      </c>
    </row>
    <row r="112" spans="1:32" ht="17.25" customHeight="1" x14ac:dyDescent="0.25">
      <c r="A112">
        <v>332274</v>
      </c>
      <c r="B112" t="s">
        <v>5265</v>
      </c>
      <c r="C112" t="s">
        <v>268</v>
      </c>
      <c r="D112" t="s">
        <v>1007</v>
      </c>
      <c r="E112" t="s">
        <v>88</v>
      </c>
      <c r="F112">
        <v>36008</v>
      </c>
      <c r="G112" t="s">
        <v>876</v>
      </c>
      <c r="H112" t="s">
        <v>28</v>
      </c>
      <c r="I112" t="s">
        <v>213</v>
      </c>
      <c r="J112" t="s">
        <v>1370</v>
      </c>
      <c r="L112" t="s">
        <v>30</v>
      </c>
    </row>
    <row r="113" spans="1:32" ht="17.25" customHeight="1" x14ac:dyDescent="0.25">
      <c r="A113">
        <v>333502</v>
      </c>
      <c r="B113" t="s">
        <v>4617</v>
      </c>
      <c r="C113" t="s">
        <v>4618</v>
      </c>
      <c r="D113" t="s">
        <v>4619</v>
      </c>
      <c r="E113" t="s">
        <v>88</v>
      </c>
      <c r="F113">
        <v>35065</v>
      </c>
      <c r="G113" t="s">
        <v>52</v>
      </c>
      <c r="H113" t="s">
        <v>28</v>
      </c>
      <c r="I113" t="s">
        <v>213</v>
      </c>
      <c r="J113" t="s">
        <v>1370</v>
      </c>
      <c r="L113" t="s">
        <v>52</v>
      </c>
      <c r="AF113" t="s">
        <v>5700</v>
      </c>
    </row>
    <row r="114" spans="1:32" ht="17.25" customHeight="1" x14ac:dyDescent="0.25">
      <c r="A114">
        <v>333503</v>
      </c>
      <c r="B114" t="s">
        <v>5307</v>
      </c>
      <c r="C114" t="s">
        <v>260</v>
      </c>
      <c r="D114" t="s">
        <v>353</v>
      </c>
      <c r="E114" t="s">
        <v>88</v>
      </c>
      <c r="F114">
        <v>33793</v>
      </c>
      <c r="G114" t="s">
        <v>1407</v>
      </c>
      <c r="H114" t="s">
        <v>28</v>
      </c>
      <c r="I114" t="s">
        <v>213</v>
      </c>
      <c r="J114" t="s">
        <v>1370</v>
      </c>
      <c r="L114" t="s">
        <v>73</v>
      </c>
    </row>
    <row r="115" spans="1:32" ht="17.25" customHeight="1" x14ac:dyDescent="0.25">
      <c r="A115">
        <v>331275</v>
      </c>
      <c r="B115" t="s">
        <v>4379</v>
      </c>
      <c r="C115" t="s">
        <v>1700</v>
      </c>
      <c r="D115" t="s">
        <v>301</v>
      </c>
      <c r="E115" t="s">
        <v>88</v>
      </c>
      <c r="F115">
        <v>31413</v>
      </c>
      <c r="G115" t="s">
        <v>863</v>
      </c>
      <c r="H115" t="s">
        <v>28</v>
      </c>
      <c r="I115" t="s">
        <v>213</v>
      </c>
      <c r="V115" t="s">
        <v>5822</v>
      </c>
      <c r="AD115" t="s">
        <v>5700</v>
      </c>
      <c r="AE115" t="s">
        <v>5700</v>
      </c>
      <c r="AF115" t="s">
        <v>5700</v>
      </c>
    </row>
    <row r="116" spans="1:32" ht="17.25" customHeight="1" x14ac:dyDescent="0.25">
      <c r="A116">
        <v>326020</v>
      </c>
      <c r="B116" t="s">
        <v>4040</v>
      </c>
      <c r="C116" t="s">
        <v>315</v>
      </c>
      <c r="D116" t="s">
        <v>520</v>
      </c>
      <c r="E116" t="s">
        <v>88</v>
      </c>
      <c r="F116">
        <v>33921</v>
      </c>
      <c r="G116" t="s">
        <v>42</v>
      </c>
      <c r="H116" t="s">
        <v>28</v>
      </c>
      <c r="I116" t="s">
        <v>213</v>
      </c>
      <c r="J116" t="s">
        <v>1370</v>
      </c>
      <c r="L116" t="s">
        <v>30</v>
      </c>
    </row>
    <row r="117" spans="1:32" ht="17.25" customHeight="1" x14ac:dyDescent="0.25">
      <c r="A117">
        <v>332264</v>
      </c>
      <c r="B117" t="s">
        <v>4488</v>
      </c>
      <c r="C117" t="s">
        <v>603</v>
      </c>
      <c r="D117" t="s">
        <v>434</v>
      </c>
      <c r="E117" t="s">
        <v>88</v>
      </c>
      <c r="F117">
        <v>35977</v>
      </c>
      <c r="G117" t="s">
        <v>30</v>
      </c>
      <c r="H117" t="s">
        <v>28</v>
      </c>
      <c r="I117" t="s">
        <v>213</v>
      </c>
      <c r="J117" t="s">
        <v>27</v>
      </c>
      <c r="L117" t="s">
        <v>30</v>
      </c>
    </row>
    <row r="118" spans="1:32" ht="17.25" customHeight="1" x14ac:dyDescent="0.25">
      <c r="A118">
        <v>332267</v>
      </c>
      <c r="B118" t="s">
        <v>4489</v>
      </c>
      <c r="C118" t="s">
        <v>242</v>
      </c>
      <c r="D118" t="s">
        <v>479</v>
      </c>
      <c r="E118" t="s">
        <v>88</v>
      </c>
      <c r="F118">
        <v>35299</v>
      </c>
      <c r="G118" t="s">
        <v>2852</v>
      </c>
      <c r="H118" t="s">
        <v>28</v>
      </c>
      <c r="I118" t="s">
        <v>213</v>
      </c>
      <c r="J118" t="s">
        <v>27</v>
      </c>
      <c r="L118" t="s">
        <v>62</v>
      </c>
      <c r="AE118" t="s">
        <v>5700</v>
      </c>
      <c r="AF118" t="s">
        <v>5700</v>
      </c>
    </row>
    <row r="119" spans="1:32" ht="17.25" customHeight="1" x14ac:dyDescent="0.25">
      <c r="A119">
        <v>329916</v>
      </c>
      <c r="B119" t="s">
        <v>3722</v>
      </c>
      <c r="C119" t="s">
        <v>692</v>
      </c>
      <c r="D119" t="s">
        <v>819</v>
      </c>
      <c r="E119" t="s">
        <v>88</v>
      </c>
      <c r="F119">
        <v>35832</v>
      </c>
      <c r="G119" t="s">
        <v>842</v>
      </c>
      <c r="H119" t="s">
        <v>28</v>
      </c>
      <c r="I119" t="s">
        <v>213</v>
      </c>
      <c r="J119" t="s">
        <v>27</v>
      </c>
      <c r="L119" t="s">
        <v>30</v>
      </c>
    </row>
    <row r="120" spans="1:32" ht="17.25" customHeight="1" x14ac:dyDescent="0.25">
      <c r="A120">
        <v>332270</v>
      </c>
      <c r="B120" t="s">
        <v>4490</v>
      </c>
      <c r="C120" t="s">
        <v>4491</v>
      </c>
      <c r="D120" t="s">
        <v>383</v>
      </c>
      <c r="E120" t="s">
        <v>88</v>
      </c>
      <c r="F120">
        <v>32874</v>
      </c>
      <c r="G120" t="s">
        <v>30</v>
      </c>
      <c r="H120" t="s">
        <v>28</v>
      </c>
      <c r="I120" t="s">
        <v>213</v>
      </c>
      <c r="J120" t="s">
        <v>1370</v>
      </c>
      <c r="L120" t="s">
        <v>30</v>
      </c>
    </row>
    <row r="121" spans="1:32" ht="17.25" customHeight="1" x14ac:dyDescent="0.25">
      <c r="A121">
        <v>331182</v>
      </c>
      <c r="B121" t="s">
        <v>2331</v>
      </c>
      <c r="C121" t="s">
        <v>266</v>
      </c>
      <c r="D121" t="s">
        <v>248</v>
      </c>
      <c r="E121" t="s">
        <v>88</v>
      </c>
      <c r="F121">
        <v>35092</v>
      </c>
      <c r="G121" t="s">
        <v>30</v>
      </c>
      <c r="H121" t="s">
        <v>28</v>
      </c>
      <c r="I121" t="s">
        <v>213</v>
      </c>
      <c r="J121" t="s">
        <v>1370</v>
      </c>
      <c r="L121" t="s">
        <v>30</v>
      </c>
      <c r="V121" t="s">
        <v>5735</v>
      </c>
    </row>
    <row r="122" spans="1:32" ht="17.25" customHeight="1" x14ac:dyDescent="0.25">
      <c r="A122">
        <v>329896</v>
      </c>
      <c r="B122" t="s">
        <v>4277</v>
      </c>
      <c r="C122" t="s">
        <v>563</v>
      </c>
      <c r="D122" t="s">
        <v>3465</v>
      </c>
      <c r="E122" t="s">
        <v>88</v>
      </c>
      <c r="F122">
        <v>35084</v>
      </c>
      <c r="G122" t="s">
        <v>1249</v>
      </c>
      <c r="H122" t="s">
        <v>28</v>
      </c>
      <c r="I122" t="s">
        <v>213</v>
      </c>
      <c r="J122" t="s">
        <v>1370</v>
      </c>
      <c r="L122" t="s">
        <v>42</v>
      </c>
    </row>
    <row r="123" spans="1:32" ht="17.25" customHeight="1" x14ac:dyDescent="0.25">
      <c r="A123">
        <v>333312</v>
      </c>
      <c r="B123" t="s">
        <v>3753</v>
      </c>
      <c r="C123" t="s">
        <v>468</v>
      </c>
      <c r="D123" t="s">
        <v>905</v>
      </c>
      <c r="E123" t="s">
        <v>88</v>
      </c>
      <c r="F123">
        <v>34851</v>
      </c>
      <c r="G123" t="s">
        <v>70</v>
      </c>
      <c r="H123" t="s">
        <v>28</v>
      </c>
      <c r="I123" t="s">
        <v>213</v>
      </c>
      <c r="J123" t="s">
        <v>1370</v>
      </c>
      <c r="L123" t="s">
        <v>30</v>
      </c>
    </row>
    <row r="124" spans="1:32" ht="17.25" customHeight="1" x14ac:dyDescent="0.25">
      <c r="A124">
        <v>329893</v>
      </c>
      <c r="B124" t="s">
        <v>4276</v>
      </c>
      <c r="C124" t="s">
        <v>242</v>
      </c>
      <c r="D124" t="s">
        <v>2641</v>
      </c>
      <c r="E124" t="s">
        <v>88</v>
      </c>
      <c r="F124">
        <v>35810</v>
      </c>
      <c r="G124" t="s">
        <v>79</v>
      </c>
      <c r="H124" t="s">
        <v>28</v>
      </c>
      <c r="I124" t="s">
        <v>213</v>
      </c>
      <c r="J124" t="s">
        <v>1370</v>
      </c>
      <c r="L124" t="s">
        <v>42</v>
      </c>
      <c r="AF124" t="s">
        <v>5700</v>
      </c>
    </row>
    <row r="125" spans="1:32" ht="17.25" customHeight="1" x14ac:dyDescent="0.25">
      <c r="A125">
        <v>327784</v>
      </c>
      <c r="B125" t="s">
        <v>3502</v>
      </c>
      <c r="C125" t="s">
        <v>226</v>
      </c>
      <c r="D125" t="s">
        <v>345</v>
      </c>
      <c r="E125" t="s">
        <v>88</v>
      </c>
      <c r="F125">
        <v>35461</v>
      </c>
      <c r="G125" t="s">
        <v>602</v>
      </c>
      <c r="H125" t="s">
        <v>28</v>
      </c>
      <c r="I125" t="s">
        <v>213</v>
      </c>
      <c r="J125" t="s">
        <v>1370</v>
      </c>
      <c r="L125" t="s">
        <v>42</v>
      </c>
    </row>
    <row r="126" spans="1:32" ht="17.25" customHeight="1" x14ac:dyDescent="0.25">
      <c r="A126">
        <v>332244</v>
      </c>
      <c r="B126" t="s">
        <v>4484</v>
      </c>
      <c r="C126" t="s">
        <v>529</v>
      </c>
      <c r="D126" t="s">
        <v>1181</v>
      </c>
      <c r="E126" t="s">
        <v>88</v>
      </c>
      <c r="F126">
        <v>36450</v>
      </c>
      <c r="G126" t="s">
        <v>30</v>
      </c>
      <c r="H126" t="s">
        <v>28</v>
      </c>
      <c r="I126" t="s">
        <v>213</v>
      </c>
      <c r="J126" t="s">
        <v>1370</v>
      </c>
      <c r="L126" t="s">
        <v>30</v>
      </c>
    </row>
    <row r="127" spans="1:32" ht="17.25" customHeight="1" x14ac:dyDescent="0.25">
      <c r="A127">
        <v>335850</v>
      </c>
      <c r="B127" t="s">
        <v>3441</v>
      </c>
      <c r="C127" t="s">
        <v>266</v>
      </c>
      <c r="D127" t="s">
        <v>968</v>
      </c>
      <c r="E127" t="s">
        <v>88</v>
      </c>
      <c r="F127">
        <v>36526</v>
      </c>
      <c r="G127" t="s">
        <v>3442</v>
      </c>
      <c r="H127" t="s">
        <v>28</v>
      </c>
      <c r="I127" t="s">
        <v>213</v>
      </c>
      <c r="J127" t="s">
        <v>1370</v>
      </c>
      <c r="L127" t="s">
        <v>30</v>
      </c>
    </row>
    <row r="128" spans="1:32" ht="17.25" customHeight="1" x14ac:dyDescent="0.25">
      <c r="A128">
        <v>315095</v>
      </c>
      <c r="B128" t="s">
        <v>5124</v>
      </c>
      <c r="C128" t="s">
        <v>226</v>
      </c>
      <c r="D128" t="s">
        <v>5125</v>
      </c>
      <c r="E128" t="s">
        <v>88</v>
      </c>
      <c r="F128">
        <v>32162</v>
      </c>
      <c r="G128" t="s">
        <v>5126</v>
      </c>
      <c r="H128" t="s">
        <v>28</v>
      </c>
      <c r="I128" t="s">
        <v>213</v>
      </c>
      <c r="J128" t="s">
        <v>27</v>
      </c>
      <c r="L128" t="s">
        <v>79</v>
      </c>
    </row>
    <row r="129" spans="1:22" ht="17.25" customHeight="1" x14ac:dyDescent="0.25">
      <c r="A129">
        <v>307192</v>
      </c>
      <c r="B129" t="s">
        <v>1590</v>
      </c>
      <c r="C129" t="s">
        <v>242</v>
      </c>
      <c r="D129" t="s">
        <v>1192</v>
      </c>
      <c r="E129" t="s">
        <v>88</v>
      </c>
      <c r="F129">
        <v>29645</v>
      </c>
      <c r="G129" t="s">
        <v>30</v>
      </c>
      <c r="H129" t="s">
        <v>28</v>
      </c>
      <c r="I129" t="s">
        <v>213</v>
      </c>
      <c r="J129" t="s">
        <v>1370</v>
      </c>
      <c r="L129" t="s">
        <v>30</v>
      </c>
      <c r="V129" t="s">
        <v>5734</v>
      </c>
    </row>
    <row r="130" spans="1:22" ht="17.25" customHeight="1" x14ac:dyDescent="0.25">
      <c r="A130">
        <v>338906</v>
      </c>
      <c r="B130" t="s">
        <v>5673</v>
      </c>
      <c r="C130" t="s">
        <v>5674</v>
      </c>
      <c r="D130" t="s">
        <v>1176</v>
      </c>
      <c r="E130" t="s">
        <v>88</v>
      </c>
      <c r="F130">
        <v>32511</v>
      </c>
      <c r="G130" t="s">
        <v>1249</v>
      </c>
      <c r="H130" t="s">
        <v>28</v>
      </c>
      <c r="I130" t="s">
        <v>213</v>
      </c>
      <c r="J130" t="s">
        <v>1370</v>
      </c>
      <c r="L130" t="s">
        <v>42</v>
      </c>
    </row>
    <row r="131" spans="1:22" ht="17.25" customHeight="1" x14ac:dyDescent="0.25">
      <c r="A131">
        <v>316126</v>
      </c>
      <c r="B131" t="s">
        <v>2186</v>
      </c>
      <c r="C131" t="s">
        <v>404</v>
      </c>
      <c r="D131" t="s">
        <v>919</v>
      </c>
      <c r="E131" t="s">
        <v>88</v>
      </c>
      <c r="F131">
        <v>32565</v>
      </c>
      <c r="G131" t="s">
        <v>30</v>
      </c>
      <c r="H131" t="s">
        <v>28</v>
      </c>
      <c r="I131" t="s">
        <v>213</v>
      </c>
      <c r="J131" t="s">
        <v>1370</v>
      </c>
      <c r="L131" t="s">
        <v>42</v>
      </c>
      <c r="V131" t="s">
        <v>5821</v>
      </c>
    </row>
    <row r="132" spans="1:22" ht="17.25" customHeight="1" x14ac:dyDescent="0.25">
      <c r="A132">
        <v>335874</v>
      </c>
      <c r="B132" t="s">
        <v>3443</v>
      </c>
      <c r="C132" t="s">
        <v>1919</v>
      </c>
      <c r="D132" t="s">
        <v>294</v>
      </c>
      <c r="E132" t="s">
        <v>88</v>
      </c>
      <c r="F132">
        <v>35612</v>
      </c>
      <c r="G132" t="s">
        <v>3444</v>
      </c>
      <c r="H132" t="s">
        <v>28</v>
      </c>
      <c r="I132" t="s">
        <v>213</v>
      </c>
      <c r="J132" t="s">
        <v>27</v>
      </c>
      <c r="L132" t="s">
        <v>52</v>
      </c>
    </row>
    <row r="133" spans="1:22" ht="17.25" customHeight="1" x14ac:dyDescent="0.25">
      <c r="A133">
        <v>324454</v>
      </c>
      <c r="B133" t="s">
        <v>2235</v>
      </c>
      <c r="C133" t="s">
        <v>2236</v>
      </c>
      <c r="D133" t="s">
        <v>1584</v>
      </c>
      <c r="E133" t="s">
        <v>88</v>
      </c>
      <c r="F133">
        <v>29221</v>
      </c>
      <c r="G133" t="s">
        <v>30</v>
      </c>
      <c r="H133" t="s">
        <v>28</v>
      </c>
      <c r="I133" t="s">
        <v>213</v>
      </c>
      <c r="J133" t="s">
        <v>1370</v>
      </c>
      <c r="L133" t="s">
        <v>30</v>
      </c>
      <c r="V133" t="s">
        <v>5723</v>
      </c>
    </row>
    <row r="134" spans="1:22" ht="17.25" customHeight="1" x14ac:dyDescent="0.25">
      <c r="A134">
        <v>329891</v>
      </c>
      <c r="B134" t="s">
        <v>1757</v>
      </c>
      <c r="C134" t="s">
        <v>242</v>
      </c>
      <c r="D134" t="s">
        <v>351</v>
      </c>
      <c r="E134" t="s">
        <v>88</v>
      </c>
      <c r="F134">
        <v>35765</v>
      </c>
      <c r="G134" t="s">
        <v>1758</v>
      </c>
      <c r="H134" t="s">
        <v>28</v>
      </c>
      <c r="I134" t="s">
        <v>213</v>
      </c>
      <c r="J134" t="s">
        <v>1370</v>
      </c>
      <c r="L134" t="s">
        <v>30</v>
      </c>
      <c r="V134" t="s">
        <v>5735</v>
      </c>
    </row>
    <row r="135" spans="1:22" ht="17.25" customHeight="1" x14ac:dyDescent="0.25">
      <c r="A135">
        <v>338233</v>
      </c>
      <c r="B135" t="s">
        <v>5086</v>
      </c>
      <c r="C135" t="s">
        <v>2647</v>
      </c>
      <c r="D135" t="s">
        <v>310</v>
      </c>
      <c r="E135" t="s">
        <v>88</v>
      </c>
      <c r="F135">
        <v>31146</v>
      </c>
      <c r="G135" t="s">
        <v>776</v>
      </c>
      <c r="H135" t="s">
        <v>28</v>
      </c>
      <c r="I135" t="s">
        <v>213</v>
      </c>
      <c r="J135" t="s">
        <v>1370</v>
      </c>
      <c r="L135" t="s">
        <v>49</v>
      </c>
    </row>
    <row r="136" spans="1:22" ht="17.25" customHeight="1" x14ac:dyDescent="0.25">
      <c r="A136">
        <v>331049</v>
      </c>
      <c r="B136" t="s">
        <v>4361</v>
      </c>
      <c r="C136" t="s">
        <v>266</v>
      </c>
      <c r="D136" t="s">
        <v>4362</v>
      </c>
      <c r="E136" t="s">
        <v>88</v>
      </c>
      <c r="F136">
        <v>30103</v>
      </c>
      <c r="G136" t="s">
        <v>710</v>
      </c>
      <c r="H136" t="s">
        <v>28</v>
      </c>
      <c r="I136" t="s">
        <v>213</v>
      </c>
      <c r="J136" t="s">
        <v>1370</v>
      </c>
      <c r="L136" t="s">
        <v>30</v>
      </c>
    </row>
    <row r="137" spans="1:22" ht="17.25" customHeight="1" x14ac:dyDescent="0.25">
      <c r="A137">
        <v>329930</v>
      </c>
      <c r="B137" t="s">
        <v>4280</v>
      </c>
      <c r="C137" t="s">
        <v>873</v>
      </c>
      <c r="D137" t="s">
        <v>822</v>
      </c>
      <c r="E137" t="s">
        <v>88</v>
      </c>
      <c r="F137">
        <v>35558</v>
      </c>
      <c r="G137" t="s">
        <v>30</v>
      </c>
      <c r="H137" t="s">
        <v>28</v>
      </c>
      <c r="I137" t="s">
        <v>213</v>
      </c>
      <c r="J137" t="s">
        <v>27</v>
      </c>
      <c r="L137" t="s">
        <v>30</v>
      </c>
    </row>
    <row r="138" spans="1:22" ht="17.25" customHeight="1" x14ac:dyDescent="0.25">
      <c r="A138">
        <v>337078</v>
      </c>
      <c r="B138" t="s">
        <v>2896</v>
      </c>
      <c r="C138" t="s">
        <v>2897</v>
      </c>
      <c r="D138" t="s">
        <v>464</v>
      </c>
      <c r="E138" t="s">
        <v>88</v>
      </c>
      <c r="F138">
        <v>35805</v>
      </c>
      <c r="G138" t="s">
        <v>225</v>
      </c>
      <c r="H138" t="s">
        <v>28</v>
      </c>
      <c r="I138" t="s">
        <v>213</v>
      </c>
      <c r="J138" t="s">
        <v>27</v>
      </c>
      <c r="L138" t="s">
        <v>30</v>
      </c>
    </row>
    <row r="139" spans="1:22" ht="17.25" customHeight="1" x14ac:dyDescent="0.25">
      <c r="A139">
        <v>329948</v>
      </c>
      <c r="B139" t="s">
        <v>4281</v>
      </c>
      <c r="C139" t="s">
        <v>3018</v>
      </c>
      <c r="D139" t="s">
        <v>3394</v>
      </c>
      <c r="E139" t="s">
        <v>89</v>
      </c>
      <c r="F139">
        <v>27580</v>
      </c>
      <c r="G139" t="s">
        <v>225</v>
      </c>
      <c r="H139" t="s">
        <v>28</v>
      </c>
      <c r="I139" t="s">
        <v>213</v>
      </c>
      <c r="V139" t="s">
        <v>5822</v>
      </c>
    </row>
    <row r="140" spans="1:22" ht="17.25" customHeight="1" x14ac:dyDescent="0.25">
      <c r="A140">
        <v>337757</v>
      </c>
      <c r="B140" t="s">
        <v>5549</v>
      </c>
      <c r="C140" t="s">
        <v>363</v>
      </c>
      <c r="D140" t="s">
        <v>392</v>
      </c>
      <c r="E140" t="s">
        <v>89</v>
      </c>
      <c r="F140">
        <v>32509</v>
      </c>
      <c r="G140" t="s">
        <v>76</v>
      </c>
      <c r="H140" t="s">
        <v>28</v>
      </c>
      <c r="I140" t="s">
        <v>213</v>
      </c>
      <c r="J140" t="s">
        <v>1370</v>
      </c>
      <c r="L140" t="s">
        <v>76</v>
      </c>
    </row>
    <row r="141" spans="1:22" ht="17.25" customHeight="1" x14ac:dyDescent="0.25">
      <c r="A141">
        <v>333505</v>
      </c>
      <c r="B141" t="s">
        <v>3755</v>
      </c>
      <c r="C141" t="s">
        <v>1048</v>
      </c>
      <c r="D141" t="s">
        <v>884</v>
      </c>
      <c r="E141" t="s">
        <v>89</v>
      </c>
      <c r="F141">
        <v>33881</v>
      </c>
      <c r="G141" t="s">
        <v>541</v>
      </c>
      <c r="H141" t="s">
        <v>28</v>
      </c>
      <c r="I141" t="s">
        <v>213</v>
      </c>
      <c r="J141" t="s">
        <v>1370</v>
      </c>
      <c r="L141" t="s">
        <v>42</v>
      </c>
    </row>
    <row r="142" spans="1:22" ht="17.25" customHeight="1" x14ac:dyDescent="0.25">
      <c r="A142">
        <v>337758</v>
      </c>
      <c r="B142" t="s">
        <v>5550</v>
      </c>
      <c r="C142" t="s">
        <v>266</v>
      </c>
      <c r="D142" t="s">
        <v>5551</v>
      </c>
      <c r="E142" t="s">
        <v>89</v>
      </c>
      <c r="F142">
        <v>29952</v>
      </c>
      <c r="G142" t="s">
        <v>79</v>
      </c>
      <c r="H142" t="s">
        <v>28</v>
      </c>
      <c r="I142" t="s">
        <v>213</v>
      </c>
      <c r="J142" t="s">
        <v>27</v>
      </c>
      <c r="L142" t="s">
        <v>79</v>
      </c>
    </row>
    <row r="143" spans="1:22" ht="17.25" customHeight="1" x14ac:dyDescent="0.25">
      <c r="A143">
        <v>329947</v>
      </c>
      <c r="B143" t="s">
        <v>2504</v>
      </c>
      <c r="C143" t="s">
        <v>242</v>
      </c>
      <c r="D143" t="s">
        <v>380</v>
      </c>
      <c r="E143" t="s">
        <v>89</v>
      </c>
      <c r="F143">
        <v>32509</v>
      </c>
      <c r="G143" t="s">
        <v>1128</v>
      </c>
      <c r="H143" t="s">
        <v>28</v>
      </c>
      <c r="I143" t="s">
        <v>213</v>
      </c>
      <c r="J143" t="s">
        <v>27</v>
      </c>
      <c r="L143" t="s">
        <v>30</v>
      </c>
      <c r="V143" t="s">
        <v>5723</v>
      </c>
    </row>
    <row r="144" spans="1:22" ht="17.25" customHeight="1" x14ac:dyDescent="0.25">
      <c r="A144">
        <v>337759</v>
      </c>
      <c r="B144" t="s">
        <v>5552</v>
      </c>
      <c r="C144" t="s">
        <v>242</v>
      </c>
      <c r="D144" t="s">
        <v>886</v>
      </c>
      <c r="E144" t="s">
        <v>89</v>
      </c>
      <c r="F144">
        <v>27844</v>
      </c>
      <c r="G144" t="s">
        <v>598</v>
      </c>
      <c r="H144" t="s">
        <v>28</v>
      </c>
      <c r="I144" t="s">
        <v>213</v>
      </c>
      <c r="J144" t="s">
        <v>27</v>
      </c>
      <c r="L144" t="s">
        <v>42</v>
      </c>
    </row>
    <row r="145" spans="1:22" ht="17.25" customHeight="1" x14ac:dyDescent="0.25">
      <c r="A145">
        <v>329944</v>
      </c>
      <c r="B145" t="s">
        <v>3641</v>
      </c>
      <c r="C145" t="s">
        <v>852</v>
      </c>
      <c r="D145" t="s">
        <v>790</v>
      </c>
      <c r="E145" t="s">
        <v>89</v>
      </c>
      <c r="F145">
        <v>28158</v>
      </c>
      <c r="G145" t="s">
        <v>3642</v>
      </c>
      <c r="H145" t="s">
        <v>28</v>
      </c>
      <c r="I145" t="s">
        <v>213</v>
      </c>
      <c r="J145" t="s">
        <v>1370</v>
      </c>
      <c r="L145" t="s">
        <v>59</v>
      </c>
    </row>
    <row r="146" spans="1:22" ht="17.25" customHeight="1" x14ac:dyDescent="0.25">
      <c r="A146">
        <v>332285</v>
      </c>
      <c r="B146" t="s">
        <v>2671</v>
      </c>
      <c r="C146" t="s">
        <v>242</v>
      </c>
      <c r="D146" t="s">
        <v>968</v>
      </c>
      <c r="E146" t="s">
        <v>89</v>
      </c>
      <c r="F146">
        <v>27813</v>
      </c>
      <c r="G146" t="s">
        <v>356</v>
      </c>
      <c r="H146" t="s">
        <v>28</v>
      </c>
      <c r="I146" t="s">
        <v>213</v>
      </c>
      <c r="J146" t="s">
        <v>1370</v>
      </c>
      <c r="L146" t="s">
        <v>42</v>
      </c>
    </row>
    <row r="147" spans="1:22" ht="17.25" customHeight="1" x14ac:dyDescent="0.25">
      <c r="A147">
        <v>307254</v>
      </c>
      <c r="B147" t="s">
        <v>5117</v>
      </c>
      <c r="C147" t="s">
        <v>812</v>
      </c>
      <c r="D147" t="s">
        <v>351</v>
      </c>
      <c r="E147" t="s">
        <v>89</v>
      </c>
      <c r="F147">
        <v>30359</v>
      </c>
      <c r="G147" t="s">
        <v>240</v>
      </c>
      <c r="H147" t="s">
        <v>28</v>
      </c>
      <c r="I147" t="s">
        <v>213</v>
      </c>
      <c r="J147" t="s">
        <v>1370</v>
      </c>
      <c r="L147" t="s">
        <v>82</v>
      </c>
    </row>
    <row r="148" spans="1:22" ht="17.25" customHeight="1" x14ac:dyDescent="0.25">
      <c r="A148">
        <v>328312</v>
      </c>
      <c r="B148" t="s">
        <v>3210</v>
      </c>
      <c r="C148" t="s">
        <v>242</v>
      </c>
      <c r="D148" t="s">
        <v>754</v>
      </c>
      <c r="E148" t="s">
        <v>89</v>
      </c>
      <c r="F148">
        <v>35661</v>
      </c>
      <c r="G148" t="s">
        <v>30</v>
      </c>
      <c r="H148" t="s">
        <v>28</v>
      </c>
      <c r="I148" t="s">
        <v>213</v>
      </c>
      <c r="J148" t="s">
        <v>1370</v>
      </c>
      <c r="L148" t="s">
        <v>30</v>
      </c>
    </row>
    <row r="149" spans="1:22" ht="17.25" customHeight="1" x14ac:dyDescent="0.25">
      <c r="A149">
        <v>327407</v>
      </c>
      <c r="B149" t="s">
        <v>5180</v>
      </c>
      <c r="C149" t="s">
        <v>242</v>
      </c>
      <c r="D149" t="s">
        <v>224</v>
      </c>
      <c r="E149" t="s">
        <v>89</v>
      </c>
      <c r="F149">
        <v>35303</v>
      </c>
      <c r="G149" t="s">
        <v>769</v>
      </c>
      <c r="H149" t="s">
        <v>28</v>
      </c>
      <c r="I149" t="s">
        <v>213</v>
      </c>
      <c r="J149" t="s">
        <v>1370</v>
      </c>
      <c r="L149" t="s">
        <v>85</v>
      </c>
    </row>
    <row r="150" spans="1:22" ht="17.25" customHeight="1" x14ac:dyDescent="0.25">
      <c r="A150">
        <v>335882</v>
      </c>
      <c r="B150" t="s">
        <v>4913</v>
      </c>
      <c r="C150" t="s">
        <v>226</v>
      </c>
      <c r="D150" t="s">
        <v>479</v>
      </c>
      <c r="E150" t="s">
        <v>89</v>
      </c>
      <c r="F150">
        <v>32540</v>
      </c>
      <c r="G150" t="s">
        <v>30</v>
      </c>
      <c r="H150" t="s">
        <v>28</v>
      </c>
      <c r="I150" t="s">
        <v>213</v>
      </c>
      <c r="J150" t="s">
        <v>27</v>
      </c>
      <c r="L150" t="s">
        <v>30</v>
      </c>
    </row>
    <row r="151" spans="1:22" ht="17.25" customHeight="1" x14ac:dyDescent="0.25">
      <c r="A151">
        <v>333233</v>
      </c>
      <c r="B151" t="s">
        <v>2697</v>
      </c>
      <c r="C151" t="s">
        <v>297</v>
      </c>
      <c r="D151" t="s">
        <v>2698</v>
      </c>
      <c r="E151" t="s">
        <v>89</v>
      </c>
      <c r="F151">
        <v>33987</v>
      </c>
      <c r="G151" t="s">
        <v>225</v>
      </c>
      <c r="H151" t="s">
        <v>28</v>
      </c>
      <c r="I151" t="s">
        <v>213</v>
      </c>
      <c r="J151" t="s">
        <v>1370</v>
      </c>
      <c r="L151" t="s">
        <v>30</v>
      </c>
    </row>
    <row r="152" spans="1:22" ht="17.25" customHeight="1" x14ac:dyDescent="0.25">
      <c r="A152">
        <v>316102</v>
      </c>
      <c r="B152" t="s">
        <v>3889</v>
      </c>
      <c r="C152" t="s">
        <v>242</v>
      </c>
      <c r="D152" t="s">
        <v>2217</v>
      </c>
      <c r="E152" t="s">
        <v>88</v>
      </c>
      <c r="F152">
        <v>32626</v>
      </c>
      <c r="G152" t="s">
        <v>225</v>
      </c>
      <c r="H152" t="s">
        <v>28</v>
      </c>
      <c r="I152" t="s">
        <v>213</v>
      </c>
      <c r="J152" t="s">
        <v>1370</v>
      </c>
      <c r="L152" t="s">
        <v>30</v>
      </c>
    </row>
    <row r="153" spans="1:22" ht="17.25" customHeight="1" x14ac:dyDescent="0.25">
      <c r="A153">
        <v>327181</v>
      </c>
      <c r="B153" t="s">
        <v>5176</v>
      </c>
      <c r="C153" t="s">
        <v>435</v>
      </c>
      <c r="D153" t="s">
        <v>343</v>
      </c>
      <c r="E153" t="s">
        <v>88</v>
      </c>
      <c r="F153">
        <v>35069</v>
      </c>
      <c r="G153" t="s">
        <v>49</v>
      </c>
      <c r="H153" t="s">
        <v>28</v>
      </c>
      <c r="I153" t="s">
        <v>213</v>
      </c>
      <c r="J153" t="s">
        <v>1370</v>
      </c>
      <c r="L153" t="s">
        <v>73</v>
      </c>
    </row>
    <row r="154" spans="1:22" ht="17.25" customHeight="1" x14ac:dyDescent="0.25">
      <c r="A154">
        <v>329100</v>
      </c>
      <c r="B154" t="s">
        <v>3716</v>
      </c>
      <c r="C154" t="s">
        <v>363</v>
      </c>
      <c r="D154" t="s">
        <v>3717</v>
      </c>
      <c r="E154" t="s">
        <v>88</v>
      </c>
      <c r="F154">
        <v>36180</v>
      </c>
      <c r="G154" t="s">
        <v>454</v>
      </c>
      <c r="H154" t="s">
        <v>28</v>
      </c>
      <c r="I154" t="s">
        <v>213</v>
      </c>
      <c r="J154" t="s">
        <v>1370</v>
      </c>
      <c r="L154" t="s">
        <v>42</v>
      </c>
    </row>
    <row r="155" spans="1:22" ht="17.25" customHeight="1" x14ac:dyDescent="0.25">
      <c r="A155">
        <v>320213</v>
      </c>
      <c r="B155" t="s">
        <v>3924</v>
      </c>
      <c r="C155" t="s">
        <v>2798</v>
      </c>
      <c r="D155" t="s">
        <v>801</v>
      </c>
      <c r="E155" t="s">
        <v>88</v>
      </c>
      <c r="F155">
        <v>33800</v>
      </c>
      <c r="G155" t="s">
        <v>73</v>
      </c>
      <c r="H155" t="s">
        <v>28</v>
      </c>
      <c r="I155" t="s">
        <v>213</v>
      </c>
      <c r="J155" t="s">
        <v>1370</v>
      </c>
      <c r="L155" t="s">
        <v>30</v>
      </c>
    </row>
    <row r="156" spans="1:22" ht="17.25" customHeight="1" x14ac:dyDescent="0.25">
      <c r="A156">
        <v>331053</v>
      </c>
      <c r="B156" t="s">
        <v>3090</v>
      </c>
      <c r="C156" t="s">
        <v>552</v>
      </c>
      <c r="D156" t="s">
        <v>816</v>
      </c>
      <c r="E156" t="s">
        <v>88</v>
      </c>
      <c r="F156">
        <v>33671</v>
      </c>
      <c r="G156" t="s">
        <v>30</v>
      </c>
      <c r="H156" t="s">
        <v>28</v>
      </c>
      <c r="I156" t="s">
        <v>213</v>
      </c>
      <c r="J156" t="s">
        <v>1370</v>
      </c>
      <c r="L156" t="s">
        <v>30</v>
      </c>
    </row>
    <row r="157" spans="1:22" ht="17.25" customHeight="1" x14ac:dyDescent="0.25">
      <c r="A157">
        <v>335895</v>
      </c>
      <c r="B157" t="s">
        <v>5375</v>
      </c>
      <c r="C157" t="s">
        <v>266</v>
      </c>
      <c r="D157" t="s">
        <v>353</v>
      </c>
      <c r="E157" t="s">
        <v>88</v>
      </c>
      <c r="F157">
        <v>29221</v>
      </c>
      <c r="G157" t="s">
        <v>1117</v>
      </c>
      <c r="H157" t="s">
        <v>28</v>
      </c>
      <c r="I157" t="s">
        <v>213</v>
      </c>
      <c r="J157" t="s">
        <v>1370</v>
      </c>
      <c r="L157" t="s">
        <v>30</v>
      </c>
    </row>
    <row r="158" spans="1:22" ht="17.25" customHeight="1" x14ac:dyDescent="0.25">
      <c r="A158">
        <v>334280</v>
      </c>
      <c r="B158" t="s">
        <v>4699</v>
      </c>
      <c r="C158" t="s">
        <v>1183</v>
      </c>
      <c r="D158" t="s">
        <v>899</v>
      </c>
      <c r="E158" t="s">
        <v>88</v>
      </c>
      <c r="F158">
        <v>29221</v>
      </c>
      <c r="G158" t="s">
        <v>372</v>
      </c>
      <c r="H158" t="s">
        <v>28</v>
      </c>
      <c r="I158" t="s">
        <v>213</v>
      </c>
      <c r="J158" t="s">
        <v>27</v>
      </c>
      <c r="L158" t="s">
        <v>1928</v>
      </c>
    </row>
    <row r="159" spans="1:22" ht="17.25" customHeight="1" x14ac:dyDescent="0.25">
      <c r="A159">
        <v>329248</v>
      </c>
      <c r="B159" t="s">
        <v>2159</v>
      </c>
      <c r="C159" t="s">
        <v>1044</v>
      </c>
      <c r="D159" t="s">
        <v>681</v>
      </c>
      <c r="E159" t="s">
        <v>89</v>
      </c>
      <c r="F159">
        <v>36064</v>
      </c>
      <c r="G159" t="s">
        <v>225</v>
      </c>
      <c r="H159" t="s">
        <v>28</v>
      </c>
      <c r="I159" t="s">
        <v>213</v>
      </c>
      <c r="J159" t="s">
        <v>27</v>
      </c>
      <c r="L159" t="s">
        <v>30</v>
      </c>
      <c r="V159" t="s">
        <v>5736</v>
      </c>
    </row>
    <row r="160" spans="1:22" ht="17.25" customHeight="1" x14ac:dyDescent="0.25">
      <c r="A160">
        <v>317092</v>
      </c>
      <c r="B160" t="s">
        <v>2182</v>
      </c>
      <c r="C160" t="s">
        <v>1277</v>
      </c>
      <c r="D160" t="s">
        <v>621</v>
      </c>
      <c r="E160" t="s">
        <v>88</v>
      </c>
      <c r="F160">
        <v>33268</v>
      </c>
      <c r="G160" t="s">
        <v>85</v>
      </c>
      <c r="H160" t="s">
        <v>28</v>
      </c>
      <c r="I160" t="s">
        <v>213</v>
      </c>
      <c r="J160" t="s">
        <v>1370</v>
      </c>
      <c r="L160" t="s">
        <v>79</v>
      </c>
      <c r="V160" t="s">
        <v>5723</v>
      </c>
    </row>
    <row r="161" spans="1:32" ht="17.25" customHeight="1" x14ac:dyDescent="0.25">
      <c r="A161">
        <v>335188</v>
      </c>
      <c r="B161" t="s">
        <v>5338</v>
      </c>
      <c r="C161" t="s">
        <v>242</v>
      </c>
      <c r="D161" t="s">
        <v>817</v>
      </c>
      <c r="E161" t="s">
        <v>88</v>
      </c>
      <c r="F161">
        <v>31021</v>
      </c>
      <c r="G161" t="s">
        <v>225</v>
      </c>
      <c r="H161" t="s">
        <v>28</v>
      </c>
      <c r="I161" t="s">
        <v>213</v>
      </c>
      <c r="J161" t="s">
        <v>1370</v>
      </c>
      <c r="L161" t="s">
        <v>30</v>
      </c>
    </row>
    <row r="162" spans="1:32" ht="17.25" customHeight="1" x14ac:dyDescent="0.25">
      <c r="A162">
        <v>337409</v>
      </c>
      <c r="B162" t="s">
        <v>3329</v>
      </c>
      <c r="C162" t="s">
        <v>3330</v>
      </c>
      <c r="D162" t="s">
        <v>393</v>
      </c>
      <c r="E162" t="s">
        <v>88</v>
      </c>
      <c r="F162">
        <v>32509</v>
      </c>
      <c r="G162" t="s">
        <v>3331</v>
      </c>
      <c r="H162" t="s">
        <v>28</v>
      </c>
      <c r="I162" t="s">
        <v>213</v>
      </c>
      <c r="J162" t="s">
        <v>27</v>
      </c>
      <c r="L162" t="s">
        <v>1928</v>
      </c>
    </row>
    <row r="163" spans="1:32" ht="17.25" customHeight="1" x14ac:dyDescent="0.25">
      <c r="A163">
        <v>327116</v>
      </c>
      <c r="B163" t="s">
        <v>4093</v>
      </c>
      <c r="C163" t="s">
        <v>1504</v>
      </c>
      <c r="D163" t="s">
        <v>4094</v>
      </c>
      <c r="E163" t="s">
        <v>88</v>
      </c>
      <c r="F163">
        <v>31414</v>
      </c>
      <c r="G163" t="s">
        <v>4095</v>
      </c>
      <c r="H163" t="s">
        <v>28</v>
      </c>
      <c r="I163" t="s">
        <v>213</v>
      </c>
      <c r="J163" t="s">
        <v>1370</v>
      </c>
      <c r="L163" t="s">
        <v>73</v>
      </c>
    </row>
    <row r="164" spans="1:32" ht="17.25" customHeight="1" x14ac:dyDescent="0.25">
      <c r="A164">
        <v>335912</v>
      </c>
      <c r="B164" t="s">
        <v>4918</v>
      </c>
      <c r="C164" t="s">
        <v>269</v>
      </c>
      <c r="D164" t="s">
        <v>248</v>
      </c>
      <c r="E164" t="s">
        <v>89</v>
      </c>
      <c r="F164">
        <v>32982</v>
      </c>
      <c r="G164" t="s">
        <v>30</v>
      </c>
      <c r="H164" t="s">
        <v>28</v>
      </c>
      <c r="I164" t="s">
        <v>213</v>
      </c>
      <c r="J164" t="s">
        <v>1370</v>
      </c>
      <c r="L164" t="s">
        <v>42</v>
      </c>
    </row>
    <row r="165" spans="1:32" ht="17.25" customHeight="1" x14ac:dyDescent="0.25">
      <c r="A165">
        <v>332308</v>
      </c>
      <c r="B165" t="s">
        <v>4494</v>
      </c>
      <c r="C165" t="s">
        <v>242</v>
      </c>
      <c r="D165" t="s">
        <v>1268</v>
      </c>
      <c r="E165" t="s">
        <v>89</v>
      </c>
      <c r="F165">
        <v>30028</v>
      </c>
      <c r="G165" t="s">
        <v>2572</v>
      </c>
      <c r="H165" t="s">
        <v>28</v>
      </c>
      <c r="I165" t="s">
        <v>213</v>
      </c>
      <c r="J165" t="s">
        <v>1370</v>
      </c>
      <c r="L165" t="s">
        <v>42</v>
      </c>
    </row>
    <row r="166" spans="1:32" ht="17.25" customHeight="1" x14ac:dyDescent="0.25">
      <c r="A166">
        <v>330114</v>
      </c>
      <c r="B166" t="s">
        <v>1926</v>
      </c>
      <c r="C166" t="s">
        <v>1927</v>
      </c>
      <c r="D166" t="s">
        <v>880</v>
      </c>
      <c r="E166" t="s">
        <v>89</v>
      </c>
      <c r="F166">
        <v>35431</v>
      </c>
      <c r="G166" t="s">
        <v>30</v>
      </c>
      <c r="H166" t="s">
        <v>28</v>
      </c>
      <c r="I166" t="s">
        <v>213</v>
      </c>
      <c r="J166" t="s">
        <v>1370</v>
      </c>
      <c r="L166" t="s">
        <v>1928</v>
      </c>
      <c r="V166" t="s">
        <v>5736</v>
      </c>
    </row>
    <row r="167" spans="1:32" ht="17.25" customHeight="1" x14ac:dyDescent="0.25">
      <c r="A167">
        <v>337824</v>
      </c>
      <c r="B167" t="s">
        <v>5561</v>
      </c>
      <c r="C167" t="s">
        <v>603</v>
      </c>
      <c r="D167" t="s">
        <v>601</v>
      </c>
      <c r="E167" t="s">
        <v>88</v>
      </c>
      <c r="F167">
        <v>31874</v>
      </c>
      <c r="G167" t="s">
        <v>2965</v>
      </c>
      <c r="H167" t="s">
        <v>28</v>
      </c>
      <c r="I167" t="s">
        <v>213</v>
      </c>
      <c r="J167" t="s">
        <v>1370</v>
      </c>
      <c r="L167" t="s">
        <v>82</v>
      </c>
    </row>
    <row r="168" spans="1:32" ht="17.25" customHeight="1" x14ac:dyDescent="0.25">
      <c r="A168">
        <v>332414</v>
      </c>
      <c r="B168" t="s">
        <v>4502</v>
      </c>
      <c r="C168" t="s">
        <v>280</v>
      </c>
      <c r="D168" t="s">
        <v>399</v>
      </c>
      <c r="E168" t="s">
        <v>89</v>
      </c>
      <c r="F168">
        <v>35710</v>
      </c>
      <c r="G168" t="s">
        <v>4503</v>
      </c>
      <c r="H168" t="s">
        <v>28</v>
      </c>
      <c r="I168" t="s">
        <v>213</v>
      </c>
      <c r="J168" t="s">
        <v>27</v>
      </c>
      <c r="L168" t="s">
        <v>30</v>
      </c>
      <c r="AF168" t="s">
        <v>5700</v>
      </c>
    </row>
    <row r="169" spans="1:32" ht="17.25" customHeight="1" x14ac:dyDescent="0.25">
      <c r="A169">
        <v>328005</v>
      </c>
      <c r="B169" t="s">
        <v>4149</v>
      </c>
      <c r="C169" t="s">
        <v>252</v>
      </c>
      <c r="D169" t="s">
        <v>871</v>
      </c>
      <c r="E169" t="s">
        <v>88</v>
      </c>
      <c r="F169">
        <v>34071</v>
      </c>
      <c r="G169" t="s">
        <v>225</v>
      </c>
      <c r="H169" t="s">
        <v>28</v>
      </c>
      <c r="I169" t="s">
        <v>213</v>
      </c>
      <c r="J169" t="s">
        <v>27</v>
      </c>
      <c r="L169" t="s">
        <v>30</v>
      </c>
    </row>
    <row r="170" spans="1:32" ht="17.25" customHeight="1" x14ac:dyDescent="0.25">
      <c r="A170">
        <v>316217</v>
      </c>
      <c r="B170" t="s">
        <v>3890</v>
      </c>
      <c r="C170" t="s">
        <v>242</v>
      </c>
      <c r="D170" t="s">
        <v>254</v>
      </c>
      <c r="E170" t="s">
        <v>89</v>
      </c>
      <c r="F170">
        <v>32638</v>
      </c>
      <c r="G170" t="s">
        <v>1126</v>
      </c>
      <c r="H170" t="s">
        <v>28</v>
      </c>
      <c r="I170" t="s">
        <v>213</v>
      </c>
      <c r="J170" t="s">
        <v>1370</v>
      </c>
      <c r="L170" t="s">
        <v>30</v>
      </c>
    </row>
    <row r="171" spans="1:32" ht="17.25" customHeight="1" x14ac:dyDescent="0.25">
      <c r="A171">
        <v>335042</v>
      </c>
      <c r="B171" t="s">
        <v>4792</v>
      </c>
      <c r="C171" t="s">
        <v>242</v>
      </c>
      <c r="D171" t="s">
        <v>293</v>
      </c>
      <c r="E171" t="s">
        <v>89</v>
      </c>
      <c r="F171">
        <v>31048</v>
      </c>
      <c r="G171" t="s">
        <v>49</v>
      </c>
      <c r="H171" t="s">
        <v>28</v>
      </c>
      <c r="I171" t="s">
        <v>213</v>
      </c>
      <c r="J171" t="s">
        <v>27</v>
      </c>
      <c r="L171" t="s">
        <v>70</v>
      </c>
    </row>
    <row r="172" spans="1:32" ht="17.25" customHeight="1" x14ac:dyDescent="0.25">
      <c r="A172">
        <v>319020</v>
      </c>
      <c r="B172" t="s">
        <v>569</v>
      </c>
      <c r="C172" t="s">
        <v>3036</v>
      </c>
      <c r="D172" t="s">
        <v>817</v>
      </c>
      <c r="E172" t="s">
        <v>88</v>
      </c>
      <c r="F172">
        <v>32467</v>
      </c>
      <c r="G172" t="s">
        <v>1698</v>
      </c>
      <c r="H172" t="s">
        <v>28</v>
      </c>
      <c r="I172" t="s">
        <v>213</v>
      </c>
      <c r="AD172" t="s">
        <v>5700</v>
      </c>
      <c r="AE172" t="s">
        <v>5700</v>
      </c>
      <c r="AF172" t="s">
        <v>5700</v>
      </c>
    </row>
    <row r="173" spans="1:32" ht="17.25" customHeight="1" x14ac:dyDescent="0.25">
      <c r="A173">
        <v>333401</v>
      </c>
      <c r="B173" t="s">
        <v>2635</v>
      </c>
      <c r="C173" t="s">
        <v>869</v>
      </c>
      <c r="D173" t="s">
        <v>408</v>
      </c>
      <c r="E173" t="s">
        <v>88</v>
      </c>
      <c r="F173">
        <v>36055</v>
      </c>
      <c r="G173" t="s">
        <v>49</v>
      </c>
      <c r="H173" t="s">
        <v>28</v>
      </c>
      <c r="I173" t="s">
        <v>213</v>
      </c>
      <c r="J173" t="s">
        <v>1370</v>
      </c>
      <c r="L173" t="s">
        <v>30</v>
      </c>
    </row>
    <row r="174" spans="1:32" ht="17.25" customHeight="1" x14ac:dyDescent="0.25">
      <c r="A174">
        <v>337022</v>
      </c>
      <c r="B174" t="s">
        <v>5051</v>
      </c>
      <c r="C174" t="s">
        <v>544</v>
      </c>
      <c r="D174" t="s">
        <v>345</v>
      </c>
      <c r="E174" t="s">
        <v>88</v>
      </c>
      <c r="F174">
        <v>36387</v>
      </c>
      <c r="G174" t="s">
        <v>30</v>
      </c>
      <c r="H174" t="s">
        <v>28</v>
      </c>
      <c r="I174" t="s">
        <v>213</v>
      </c>
      <c r="J174" t="s">
        <v>1370</v>
      </c>
      <c r="L174" t="s">
        <v>30</v>
      </c>
      <c r="AF174" t="s">
        <v>5700</v>
      </c>
    </row>
    <row r="175" spans="1:32" ht="17.25" customHeight="1" x14ac:dyDescent="0.25">
      <c r="A175">
        <v>329086</v>
      </c>
      <c r="B175" t="s">
        <v>5192</v>
      </c>
      <c r="C175" t="s">
        <v>1214</v>
      </c>
      <c r="D175" t="s">
        <v>524</v>
      </c>
      <c r="E175" t="s">
        <v>88</v>
      </c>
      <c r="F175">
        <v>35717</v>
      </c>
      <c r="G175" t="s">
        <v>347</v>
      </c>
      <c r="H175" t="s">
        <v>28</v>
      </c>
      <c r="I175" t="s">
        <v>213</v>
      </c>
      <c r="J175" t="s">
        <v>1370</v>
      </c>
      <c r="L175" t="s">
        <v>85</v>
      </c>
    </row>
    <row r="176" spans="1:32" ht="17.25" customHeight="1" x14ac:dyDescent="0.25">
      <c r="A176">
        <v>331416</v>
      </c>
      <c r="B176" t="s">
        <v>4387</v>
      </c>
      <c r="C176" t="s">
        <v>350</v>
      </c>
      <c r="D176" t="s">
        <v>500</v>
      </c>
      <c r="E176" t="s">
        <v>88</v>
      </c>
      <c r="F176">
        <v>36526</v>
      </c>
      <c r="G176" t="s">
        <v>30</v>
      </c>
      <c r="H176" t="s">
        <v>28</v>
      </c>
      <c r="I176" t="s">
        <v>213</v>
      </c>
      <c r="J176" t="s">
        <v>1418</v>
      </c>
      <c r="L176" t="s">
        <v>30</v>
      </c>
    </row>
    <row r="177" spans="1:32" ht="17.25" customHeight="1" x14ac:dyDescent="0.25">
      <c r="A177">
        <v>331422</v>
      </c>
      <c r="B177" t="s">
        <v>3731</v>
      </c>
      <c r="C177" t="s">
        <v>648</v>
      </c>
      <c r="D177" t="s">
        <v>1192</v>
      </c>
      <c r="E177" t="s">
        <v>88</v>
      </c>
      <c r="F177">
        <v>27585</v>
      </c>
      <c r="G177" t="s">
        <v>225</v>
      </c>
      <c r="H177" t="s">
        <v>28</v>
      </c>
      <c r="I177" t="s">
        <v>213</v>
      </c>
      <c r="J177" t="s">
        <v>1370</v>
      </c>
      <c r="L177" t="s">
        <v>30</v>
      </c>
    </row>
    <row r="178" spans="1:32" ht="17.25" customHeight="1" x14ac:dyDescent="0.25">
      <c r="A178">
        <v>334951</v>
      </c>
      <c r="B178" t="s">
        <v>4779</v>
      </c>
      <c r="C178" t="s">
        <v>260</v>
      </c>
      <c r="D178" t="s">
        <v>4780</v>
      </c>
      <c r="E178" t="s">
        <v>88</v>
      </c>
      <c r="F178">
        <v>35034</v>
      </c>
      <c r="G178" t="s">
        <v>4781</v>
      </c>
      <c r="H178" t="s">
        <v>28</v>
      </c>
      <c r="I178" t="s">
        <v>213</v>
      </c>
    </row>
    <row r="179" spans="1:32" ht="17.25" customHeight="1" x14ac:dyDescent="0.25">
      <c r="A179">
        <v>315738</v>
      </c>
      <c r="B179" t="s">
        <v>2407</v>
      </c>
      <c r="C179" t="s">
        <v>404</v>
      </c>
      <c r="D179" t="s">
        <v>332</v>
      </c>
      <c r="E179" t="s">
        <v>88</v>
      </c>
      <c r="F179">
        <v>32522</v>
      </c>
      <c r="G179" t="s">
        <v>998</v>
      </c>
      <c r="H179" t="s">
        <v>28</v>
      </c>
      <c r="I179" t="s">
        <v>213</v>
      </c>
      <c r="J179" t="s">
        <v>1370</v>
      </c>
      <c r="L179" t="s">
        <v>30</v>
      </c>
      <c r="V179" t="s">
        <v>5735</v>
      </c>
    </row>
    <row r="180" spans="1:32" ht="17.25" customHeight="1" x14ac:dyDescent="0.25">
      <c r="A180">
        <v>319008</v>
      </c>
      <c r="B180" t="s">
        <v>1759</v>
      </c>
      <c r="C180" t="s">
        <v>867</v>
      </c>
      <c r="D180" t="s">
        <v>1760</v>
      </c>
      <c r="E180" t="s">
        <v>88</v>
      </c>
      <c r="F180">
        <v>33305</v>
      </c>
      <c r="G180" t="s">
        <v>469</v>
      </c>
      <c r="H180" t="s">
        <v>28</v>
      </c>
      <c r="I180" t="s">
        <v>213</v>
      </c>
      <c r="J180" t="s">
        <v>1370</v>
      </c>
      <c r="L180" t="s">
        <v>85</v>
      </c>
      <c r="V180" t="s">
        <v>5735</v>
      </c>
    </row>
    <row r="181" spans="1:32" ht="17.25" customHeight="1" x14ac:dyDescent="0.25">
      <c r="A181">
        <v>337320</v>
      </c>
      <c r="B181" t="s">
        <v>854</v>
      </c>
      <c r="C181" t="s">
        <v>266</v>
      </c>
      <c r="D181" t="s">
        <v>894</v>
      </c>
      <c r="E181" t="s">
        <v>88</v>
      </c>
      <c r="F181">
        <v>29851</v>
      </c>
      <c r="G181" t="s">
        <v>30</v>
      </c>
      <c r="H181" t="s">
        <v>28</v>
      </c>
      <c r="I181" t="s">
        <v>213</v>
      </c>
      <c r="J181" t="s">
        <v>27</v>
      </c>
      <c r="L181" t="s">
        <v>30</v>
      </c>
    </row>
    <row r="182" spans="1:32" ht="17.25" customHeight="1" x14ac:dyDescent="0.25">
      <c r="A182">
        <v>315716</v>
      </c>
      <c r="B182" t="s">
        <v>3881</v>
      </c>
      <c r="C182" t="s">
        <v>381</v>
      </c>
      <c r="D182" t="s">
        <v>301</v>
      </c>
      <c r="E182" t="s">
        <v>88</v>
      </c>
      <c r="F182">
        <v>31472</v>
      </c>
      <c r="G182" t="s">
        <v>835</v>
      </c>
      <c r="H182" t="s">
        <v>28</v>
      </c>
      <c r="I182" t="s">
        <v>213</v>
      </c>
      <c r="J182" t="s">
        <v>1370</v>
      </c>
      <c r="L182" t="s">
        <v>79</v>
      </c>
    </row>
    <row r="183" spans="1:32" ht="17.25" customHeight="1" x14ac:dyDescent="0.25">
      <c r="A183">
        <v>331371</v>
      </c>
      <c r="B183" t="s">
        <v>3103</v>
      </c>
      <c r="C183" t="s">
        <v>885</v>
      </c>
      <c r="D183" t="s">
        <v>326</v>
      </c>
      <c r="E183" t="s">
        <v>88</v>
      </c>
      <c r="F183">
        <v>36166</v>
      </c>
      <c r="G183" t="s">
        <v>1165</v>
      </c>
      <c r="H183" t="s">
        <v>28</v>
      </c>
      <c r="I183" t="s">
        <v>213</v>
      </c>
      <c r="J183" t="s">
        <v>1370</v>
      </c>
      <c r="L183" t="s">
        <v>30</v>
      </c>
    </row>
    <row r="184" spans="1:32" ht="17.25" customHeight="1" x14ac:dyDescent="0.25">
      <c r="A184">
        <v>337318</v>
      </c>
      <c r="B184" t="s">
        <v>3787</v>
      </c>
      <c r="C184" t="s">
        <v>828</v>
      </c>
      <c r="D184" t="s">
        <v>464</v>
      </c>
      <c r="E184" t="s">
        <v>88</v>
      </c>
      <c r="F184">
        <v>35966</v>
      </c>
      <c r="G184" t="s">
        <v>773</v>
      </c>
      <c r="H184" t="s">
        <v>28</v>
      </c>
      <c r="I184" t="s">
        <v>213</v>
      </c>
      <c r="J184" t="s">
        <v>27</v>
      </c>
      <c r="L184" t="s">
        <v>85</v>
      </c>
    </row>
    <row r="185" spans="1:32" ht="17.25" customHeight="1" x14ac:dyDescent="0.25">
      <c r="A185">
        <v>328353</v>
      </c>
      <c r="B185" t="s">
        <v>470</v>
      </c>
      <c r="C185" t="s">
        <v>1210</v>
      </c>
      <c r="D185" t="s">
        <v>301</v>
      </c>
      <c r="E185" t="s">
        <v>88</v>
      </c>
      <c r="F185">
        <v>35254</v>
      </c>
      <c r="G185" t="s">
        <v>2886</v>
      </c>
      <c r="H185" t="s">
        <v>28</v>
      </c>
      <c r="I185" t="s">
        <v>213</v>
      </c>
      <c r="J185" t="s">
        <v>1370</v>
      </c>
      <c r="L185" t="s">
        <v>30</v>
      </c>
    </row>
    <row r="186" spans="1:32" ht="17.25" customHeight="1" x14ac:dyDescent="0.25">
      <c r="A186">
        <v>335085</v>
      </c>
      <c r="B186" t="s">
        <v>1162</v>
      </c>
      <c r="C186" t="s">
        <v>244</v>
      </c>
      <c r="D186" t="s">
        <v>964</v>
      </c>
      <c r="E186" t="s">
        <v>88</v>
      </c>
      <c r="F186">
        <v>31048</v>
      </c>
      <c r="G186" t="s">
        <v>4797</v>
      </c>
      <c r="H186" t="s">
        <v>28</v>
      </c>
      <c r="I186" t="s">
        <v>213</v>
      </c>
      <c r="J186" t="s">
        <v>1370</v>
      </c>
      <c r="L186" t="s">
        <v>67</v>
      </c>
    </row>
    <row r="187" spans="1:32" ht="17.25" customHeight="1" x14ac:dyDescent="0.25">
      <c r="A187">
        <v>329027</v>
      </c>
      <c r="B187" t="s">
        <v>2866</v>
      </c>
      <c r="C187" t="s">
        <v>230</v>
      </c>
      <c r="D187" t="s">
        <v>360</v>
      </c>
      <c r="E187" t="s">
        <v>88</v>
      </c>
      <c r="F187">
        <v>35587</v>
      </c>
      <c r="G187" t="s">
        <v>30</v>
      </c>
      <c r="H187" t="s">
        <v>31</v>
      </c>
      <c r="I187" t="s">
        <v>213</v>
      </c>
      <c r="J187" t="s">
        <v>27</v>
      </c>
      <c r="L187" t="s">
        <v>30</v>
      </c>
    </row>
    <row r="188" spans="1:32" ht="17.25" customHeight="1" x14ac:dyDescent="0.25">
      <c r="A188">
        <v>319016</v>
      </c>
      <c r="B188" t="s">
        <v>2841</v>
      </c>
      <c r="C188" t="s">
        <v>404</v>
      </c>
      <c r="D188" t="s">
        <v>355</v>
      </c>
      <c r="E188" t="s">
        <v>88</v>
      </c>
      <c r="F188">
        <v>33253</v>
      </c>
      <c r="G188" t="s">
        <v>79</v>
      </c>
      <c r="H188" t="s">
        <v>28</v>
      </c>
      <c r="I188" t="s">
        <v>213</v>
      </c>
      <c r="J188" t="s">
        <v>1370</v>
      </c>
      <c r="L188" t="s">
        <v>79</v>
      </c>
    </row>
    <row r="189" spans="1:32" ht="17.25" customHeight="1" x14ac:dyDescent="0.25">
      <c r="A189">
        <v>337023</v>
      </c>
      <c r="B189" t="s">
        <v>5052</v>
      </c>
      <c r="C189" t="s">
        <v>355</v>
      </c>
      <c r="D189" t="s">
        <v>517</v>
      </c>
      <c r="E189" t="s">
        <v>88</v>
      </c>
      <c r="F189">
        <v>36039</v>
      </c>
      <c r="G189" t="s">
        <v>30</v>
      </c>
      <c r="H189" t="s">
        <v>28</v>
      </c>
      <c r="I189" t="s">
        <v>213</v>
      </c>
      <c r="J189" t="s">
        <v>1370</v>
      </c>
      <c r="L189" t="s">
        <v>30</v>
      </c>
    </row>
    <row r="190" spans="1:32" ht="17.25" customHeight="1" x14ac:dyDescent="0.25">
      <c r="A190">
        <v>331394</v>
      </c>
      <c r="B190" t="s">
        <v>4385</v>
      </c>
      <c r="C190" t="s">
        <v>361</v>
      </c>
      <c r="D190" t="s">
        <v>858</v>
      </c>
      <c r="E190" t="s">
        <v>88</v>
      </c>
      <c r="F190">
        <v>35815</v>
      </c>
      <c r="G190" t="s">
        <v>1091</v>
      </c>
      <c r="H190" t="s">
        <v>28</v>
      </c>
      <c r="I190" t="s">
        <v>213</v>
      </c>
      <c r="J190" t="s">
        <v>27</v>
      </c>
      <c r="L190" t="s">
        <v>42</v>
      </c>
      <c r="AF190" t="s">
        <v>5700</v>
      </c>
    </row>
    <row r="191" spans="1:32" ht="17.25" customHeight="1" x14ac:dyDescent="0.25">
      <c r="A191">
        <v>327919</v>
      </c>
      <c r="B191" t="s">
        <v>4142</v>
      </c>
      <c r="C191" t="s">
        <v>803</v>
      </c>
      <c r="D191" t="s">
        <v>288</v>
      </c>
      <c r="E191" t="s">
        <v>88</v>
      </c>
      <c r="F191">
        <v>34700</v>
      </c>
      <c r="G191" t="s">
        <v>30</v>
      </c>
      <c r="H191" t="s">
        <v>28</v>
      </c>
      <c r="I191" t="s">
        <v>213</v>
      </c>
      <c r="AD191" t="s">
        <v>5700</v>
      </c>
      <c r="AE191" t="s">
        <v>5700</v>
      </c>
      <c r="AF191" t="s">
        <v>5700</v>
      </c>
    </row>
    <row r="192" spans="1:32" ht="17.25" customHeight="1" x14ac:dyDescent="0.25">
      <c r="A192">
        <v>319059</v>
      </c>
      <c r="B192" t="s">
        <v>2116</v>
      </c>
      <c r="C192" t="s">
        <v>2117</v>
      </c>
      <c r="D192" t="s">
        <v>398</v>
      </c>
      <c r="E192" t="s">
        <v>88</v>
      </c>
      <c r="F192">
        <v>33314</v>
      </c>
      <c r="G192" t="s">
        <v>79</v>
      </c>
      <c r="H192" t="s">
        <v>28</v>
      </c>
      <c r="I192" t="s">
        <v>213</v>
      </c>
      <c r="J192" t="s">
        <v>1370</v>
      </c>
      <c r="L192" t="s">
        <v>79</v>
      </c>
      <c r="V192" t="s">
        <v>5723</v>
      </c>
    </row>
    <row r="193" spans="1:32" ht="17.25" customHeight="1" x14ac:dyDescent="0.25">
      <c r="A193">
        <v>327159</v>
      </c>
      <c r="B193" t="s">
        <v>1060</v>
      </c>
      <c r="C193" t="s">
        <v>284</v>
      </c>
      <c r="D193" t="s">
        <v>353</v>
      </c>
      <c r="E193" t="s">
        <v>88</v>
      </c>
      <c r="F193">
        <v>35810</v>
      </c>
      <c r="G193" t="s">
        <v>1845</v>
      </c>
      <c r="H193" t="s">
        <v>28</v>
      </c>
      <c r="I193" t="s">
        <v>213</v>
      </c>
      <c r="J193" t="s">
        <v>1370</v>
      </c>
      <c r="L193" t="s">
        <v>30</v>
      </c>
    </row>
    <row r="194" spans="1:32" ht="17.25" customHeight="1" x14ac:dyDescent="0.25">
      <c r="A194">
        <v>338960</v>
      </c>
      <c r="B194" t="s">
        <v>5111</v>
      </c>
      <c r="C194" t="s">
        <v>315</v>
      </c>
      <c r="D194" t="s">
        <v>673</v>
      </c>
      <c r="E194" t="s">
        <v>88</v>
      </c>
      <c r="F194">
        <v>32555</v>
      </c>
      <c r="G194" t="s">
        <v>3821</v>
      </c>
      <c r="H194" t="s">
        <v>31</v>
      </c>
      <c r="I194" t="s">
        <v>213</v>
      </c>
      <c r="J194" t="s">
        <v>1370</v>
      </c>
      <c r="L194" t="s">
        <v>30</v>
      </c>
    </row>
    <row r="195" spans="1:32" ht="17.25" customHeight="1" x14ac:dyDescent="0.25">
      <c r="A195">
        <v>331398</v>
      </c>
      <c r="B195" t="s">
        <v>2960</v>
      </c>
      <c r="C195" t="s">
        <v>374</v>
      </c>
      <c r="D195" t="s">
        <v>291</v>
      </c>
      <c r="E195" t="s">
        <v>88</v>
      </c>
      <c r="F195">
        <v>31050</v>
      </c>
      <c r="G195" t="s">
        <v>49</v>
      </c>
      <c r="H195" t="s">
        <v>28</v>
      </c>
      <c r="I195" t="s">
        <v>213</v>
      </c>
      <c r="J195" t="s">
        <v>27</v>
      </c>
      <c r="L195" t="s">
        <v>49</v>
      </c>
    </row>
    <row r="196" spans="1:32" ht="17.25" customHeight="1" x14ac:dyDescent="0.25">
      <c r="A196">
        <v>301749</v>
      </c>
      <c r="B196" t="s">
        <v>5115</v>
      </c>
      <c r="C196" t="s">
        <v>1815</v>
      </c>
      <c r="D196" t="s">
        <v>337</v>
      </c>
      <c r="E196" t="s">
        <v>88</v>
      </c>
      <c r="F196">
        <v>32014</v>
      </c>
      <c r="G196" t="s">
        <v>4173</v>
      </c>
      <c r="H196" t="s">
        <v>28</v>
      </c>
      <c r="I196" t="s">
        <v>213</v>
      </c>
      <c r="J196" t="s">
        <v>1370</v>
      </c>
      <c r="L196" t="s">
        <v>30</v>
      </c>
    </row>
    <row r="197" spans="1:32" ht="17.25" customHeight="1" x14ac:dyDescent="0.25">
      <c r="A197">
        <v>329036</v>
      </c>
      <c r="B197" t="s">
        <v>5191</v>
      </c>
      <c r="C197" t="s">
        <v>344</v>
      </c>
      <c r="D197" t="s">
        <v>224</v>
      </c>
      <c r="E197" t="s">
        <v>89</v>
      </c>
      <c r="F197">
        <v>35835</v>
      </c>
      <c r="G197" t="s">
        <v>30</v>
      </c>
      <c r="H197" t="s">
        <v>28</v>
      </c>
      <c r="I197" t="s">
        <v>213</v>
      </c>
      <c r="J197" t="s">
        <v>27</v>
      </c>
      <c r="L197" t="s">
        <v>30</v>
      </c>
    </row>
    <row r="198" spans="1:32" ht="17.25" customHeight="1" x14ac:dyDescent="0.25">
      <c r="A198">
        <v>326921</v>
      </c>
      <c r="B198" t="s">
        <v>4080</v>
      </c>
      <c r="C198" t="s">
        <v>1099</v>
      </c>
      <c r="D198" t="s">
        <v>515</v>
      </c>
      <c r="E198" t="s">
        <v>88</v>
      </c>
      <c r="F198">
        <v>35490</v>
      </c>
      <c r="G198" t="s">
        <v>4081</v>
      </c>
      <c r="H198" t="s">
        <v>28</v>
      </c>
      <c r="I198" t="s">
        <v>213</v>
      </c>
      <c r="J198" t="s">
        <v>1370</v>
      </c>
      <c r="L198" t="s">
        <v>42</v>
      </c>
    </row>
    <row r="199" spans="1:32" ht="17.25" customHeight="1" x14ac:dyDescent="0.25">
      <c r="A199">
        <v>301703</v>
      </c>
      <c r="B199" t="s">
        <v>3844</v>
      </c>
      <c r="C199" t="s">
        <v>358</v>
      </c>
      <c r="D199" t="s">
        <v>1938</v>
      </c>
      <c r="E199" t="s">
        <v>88</v>
      </c>
      <c r="F199">
        <v>31326</v>
      </c>
      <c r="G199" t="s">
        <v>30</v>
      </c>
      <c r="H199" t="s">
        <v>28</v>
      </c>
      <c r="I199" t="s">
        <v>213</v>
      </c>
      <c r="J199" t="s">
        <v>27</v>
      </c>
      <c r="L199" t="s">
        <v>30</v>
      </c>
    </row>
    <row r="200" spans="1:32" ht="17.25" customHeight="1" x14ac:dyDescent="0.25">
      <c r="A200">
        <v>326865</v>
      </c>
      <c r="B200" t="s">
        <v>2917</v>
      </c>
      <c r="C200" t="s">
        <v>269</v>
      </c>
      <c r="D200" t="s">
        <v>1591</v>
      </c>
      <c r="E200" t="s">
        <v>88</v>
      </c>
      <c r="F200">
        <v>35473</v>
      </c>
      <c r="G200" t="s">
        <v>30</v>
      </c>
      <c r="H200" t="s">
        <v>28</v>
      </c>
      <c r="I200" t="s">
        <v>213</v>
      </c>
      <c r="J200" t="s">
        <v>1370</v>
      </c>
      <c r="L200" t="s">
        <v>30</v>
      </c>
    </row>
    <row r="201" spans="1:32" ht="17.25" customHeight="1" x14ac:dyDescent="0.25">
      <c r="A201">
        <v>329034</v>
      </c>
      <c r="B201" t="s">
        <v>3715</v>
      </c>
      <c r="C201" t="s">
        <v>242</v>
      </c>
      <c r="D201" t="s">
        <v>224</v>
      </c>
      <c r="E201" t="s">
        <v>88</v>
      </c>
      <c r="F201">
        <v>35783</v>
      </c>
      <c r="G201" t="s">
        <v>30</v>
      </c>
      <c r="H201" t="s">
        <v>31</v>
      </c>
      <c r="I201" t="s">
        <v>213</v>
      </c>
      <c r="J201" t="s">
        <v>1370</v>
      </c>
      <c r="L201" t="s">
        <v>30</v>
      </c>
    </row>
    <row r="202" spans="1:32" ht="17.25" customHeight="1" x14ac:dyDescent="0.25">
      <c r="A202">
        <v>319104</v>
      </c>
      <c r="B202" t="s">
        <v>3913</v>
      </c>
      <c r="C202" t="s">
        <v>404</v>
      </c>
      <c r="D202" t="s">
        <v>479</v>
      </c>
      <c r="E202" t="s">
        <v>88</v>
      </c>
      <c r="F202">
        <v>33849</v>
      </c>
      <c r="G202" t="s">
        <v>30</v>
      </c>
      <c r="H202" t="s">
        <v>28</v>
      </c>
      <c r="I202" t="s">
        <v>213</v>
      </c>
      <c r="J202" t="s">
        <v>1370</v>
      </c>
      <c r="L202" t="s">
        <v>85</v>
      </c>
    </row>
    <row r="203" spans="1:32" ht="17.25" customHeight="1" x14ac:dyDescent="0.25">
      <c r="A203">
        <v>333404</v>
      </c>
      <c r="B203" t="s">
        <v>1449</v>
      </c>
      <c r="C203" t="s">
        <v>1080</v>
      </c>
      <c r="D203" t="s">
        <v>815</v>
      </c>
      <c r="E203" t="s">
        <v>88</v>
      </c>
      <c r="F203">
        <v>33616</v>
      </c>
      <c r="G203" t="s">
        <v>30</v>
      </c>
      <c r="H203" t="s">
        <v>28</v>
      </c>
      <c r="I203" t="s">
        <v>213</v>
      </c>
      <c r="J203" t="s">
        <v>1370</v>
      </c>
      <c r="L203" t="s">
        <v>30</v>
      </c>
      <c r="V203" t="s">
        <v>5736</v>
      </c>
    </row>
    <row r="204" spans="1:32" ht="17.25" customHeight="1" x14ac:dyDescent="0.25">
      <c r="A204">
        <v>329061</v>
      </c>
      <c r="B204" t="s">
        <v>1230</v>
      </c>
      <c r="C204" t="s">
        <v>1753</v>
      </c>
      <c r="D204" t="s">
        <v>330</v>
      </c>
      <c r="E204" t="s">
        <v>88</v>
      </c>
      <c r="F204">
        <v>35945</v>
      </c>
      <c r="G204" t="s">
        <v>30</v>
      </c>
      <c r="H204" t="s">
        <v>28</v>
      </c>
      <c r="I204" t="s">
        <v>213</v>
      </c>
      <c r="J204" t="s">
        <v>27</v>
      </c>
      <c r="L204" t="s">
        <v>42</v>
      </c>
    </row>
    <row r="205" spans="1:32" ht="17.25" customHeight="1" x14ac:dyDescent="0.25">
      <c r="A205">
        <v>331405</v>
      </c>
      <c r="B205" t="s">
        <v>1657</v>
      </c>
      <c r="C205" t="s">
        <v>242</v>
      </c>
      <c r="D205" t="s">
        <v>285</v>
      </c>
      <c r="E205" t="s">
        <v>88</v>
      </c>
      <c r="F205">
        <v>35796</v>
      </c>
      <c r="G205" t="s">
        <v>400</v>
      </c>
      <c r="H205" t="s">
        <v>28</v>
      </c>
      <c r="I205" t="s">
        <v>213</v>
      </c>
      <c r="J205" t="s">
        <v>27</v>
      </c>
      <c r="L205" t="s">
        <v>42</v>
      </c>
      <c r="AE205" t="s">
        <v>5700</v>
      </c>
      <c r="AF205" t="s">
        <v>5700</v>
      </c>
    </row>
    <row r="206" spans="1:32" ht="17.25" customHeight="1" x14ac:dyDescent="0.25">
      <c r="A206">
        <v>331401</v>
      </c>
      <c r="B206" t="s">
        <v>4386</v>
      </c>
      <c r="C206" t="s">
        <v>363</v>
      </c>
      <c r="D206" t="s">
        <v>512</v>
      </c>
      <c r="E206" t="s">
        <v>88</v>
      </c>
      <c r="F206">
        <v>31152</v>
      </c>
      <c r="G206" t="s">
        <v>49</v>
      </c>
      <c r="H206" t="s">
        <v>28</v>
      </c>
      <c r="I206" t="s">
        <v>213</v>
      </c>
      <c r="J206" t="s">
        <v>1370</v>
      </c>
      <c r="L206" t="s">
        <v>49</v>
      </c>
    </row>
    <row r="207" spans="1:32" ht="17.25" customHeight="1" x14ac:dyDescent="0.25">
      <c r="A207">
        <v>324548</v>
      </c>
      <c r="B207" t="s">
        <v>1447</v>
      </c>
      <c r="C207" t="s">
        <v>346</v>
      </c>
      <c r="D207" t="s">
        <v>329</v>
      </c>
      <c r="E207" t="s">
        <v>88</v>
      </c>
      <c r="F207">
        <v>34927</v>
      </c>
      <c r="G207" t="s">
        <v>1448</v>
      </c>
      <c r="H207" t="s">
        <v>28</v>
      </c>
      <c r="I207" t="s">
        <v>213</v>
      </c>
      <c r="J207" t="s">
        <v>27</v>
      </c>
      <c r="L207" t="s">
        <v>42</v>
      </c>
      <c r="V207" t="s">
        <v>5736</v>
      </c>
    </row>
    <row r="208" spans="1:32" ht="17.25" customHeight="1" x14ac:dyDescent="0.25">
      <c r="A208">
        <v>335069</v>
      </c>
      <c r="B208" t="s">
        <v>2805</v>
      </c>
      <c r="C208" t="s">
        <v>260</v>
      </c>
      <c r="D208" t="s">
        <v>749</v>
      </c>
      <c r="E208" t="s">
        <v>88</v>
      </c>
      <c r="F208">
        <v>35499</v>
      </c>
      <c r="G208" t="s">
        <v>494</v>
      </c>
      <c r="H208" t="s">
        <v>28</v>
      </c>
      <c r="I208" t="s">
        <v>213</v>
      </c>
      <c r="J208" t="s">
        <v>27</v>
      </c>
      <c r="L208" t="s">
        <v>59</v>
      </c>
    </row>
    <row r="209" spans="1:32" ht="17.25" customHeight="1" x14ac:dyDescent="0.25">
      <c r="A209">
        <v>337188</v>
      </c>
      <c r="B209" t="s">
        <v>5069</v>
      </c>
      <c r="C209" t="s">
        <v>626</v>
      </c>
      <c r="D209" t="s">
        <v>301</v>
      </c>
      <c r="E209" t="s">
        <v>88</v>
      </c>
      <c r="F209">
        <v>32822</v>
      </c>
      <c r="G209" t="s">
        <v>5070</v>
      </c>
      <c r="H209" t="s">
        <v>28</v>
      </c>
      <c r="I209" t="s">
        <v>213</v>
      </c>
      <c r="J209" t="s">
        <v>1370</v>
      </c>
      <c r="L209" t="s">
        <v>39</v>
      </c>
    </row>
    <row r="210" spans="1:32" ht="17.25" customHeight="1" x14ac:dyDescent="0.25">
      <c r="A210">
        <v>323002</v>
      </c>
      <c r="B210" t="s">
        <v>5153</v>
      </c>
      <c r="C210" t="s">
        <v>242</v>
      </c>
      <c r="D210" t="s">
        <v>1233</v>
      </c>
      <c r="E210" t="s">
        <v>88</v>
      </c>
      <c r="F210">
        <v>31978</v>
      </c>
      <c r="G210" t="s">
        <v>39</v>
      </c>
      <c r="H210" t="s">
        <v>28</v>
      </c>
      <c r="I210" t="s">
        <v>213</v>
      </c>
      <c r="J210" t="s">
        <v>1370</v>
      </c>
      <c r="L210" t="s">
        <v>39</v>
      </c>
    </row>
    <row r="211" spans="1:32" ht="17.25" customHeight="1" x14ac:dyDescent="0.25">
      <c r="A211">
        <v>329092</v>
      </c>
      <c r="B211" t="s">
        <v>2303</v>
      </c>
      <c r="C211" t="s">
        <v>346</v>
      </c>
      <c r="D211" t="s">
        <v>2304</v>
      </c>
      <c r="E211" t="s">
        <v>88</v>
      </c>
      <c r="F211">
        <v>35718</v>
      </c>
      <c r="G211" t="s">
        <v>30</v>
      </c>
      <c r="H211" t="s">
        <v>28</v>
      </c>
      <c r="I211" t="s">
        <v>213</v>
      </c>
      <c r="J211" t="s">
        <v>1370</v>
      </c>
      <c r="L211" t="s">
        <v>30</v>
      </c>
      <c r="V211" t="s">
        <v>5723</v>
      </c>
    </row>
    <row r="212" spans="1:32" ht="17.25" customHeight="1" x14ac:dyDescent="0.25">
      <c r="A212">
        <v>331429</v>
      </c>
      <c r="B212" t="s">
        <v>4389</v>
      </c>
      <c r="C212" t="s">
        <v>719</v>
      </c>
      <c r="D212" t="s">
        <v>533</v>
      </c>
      <c r="E212" t="s">
        <v>88</v>
      </c>
      <c r="F212">
        <v>31724</v>
      </c>
      <c r="G212" t="s">
        <v>4390</v>
      </c>
      <c r="H212" t="s">
        <v>28</v>
      </c>
      <c r="I212" t="s">
        <v>213</v>
      </c>
      <c r="J212" t="s">
        <v>27</v>
      </c>
      <c r="L212" t="s">
        <v>42</v>
      </c>
      <c r="AF212" t="s">
        <v>5700</v>
      </c>
    </row>
    <row r="213" spans="1:32" ht="17.25" customHeight="1" x14ac:dyDescent="0.25">
      <c r="A213">
        <v>326138</v>
      </c>
      <c r="B213" t="s">
        <v>4044</v>
      </c>
      <c r="C213" t="s">
        <v>346</v>
      </c>
      <c r="D213" t="s">
        <v>1632</v>
      </c>
      <c r="E213" t="s">
        <v>88</v>
      </c>
      <c r="F213">
        <v>28950</v>
      </c>
      <c r="G213" t="s">
        <v>1641</v>
      </c>
      <c r="H213" t="s">
        <v>28</v>
      </c>
      <c r="I213" t="s">
        <v>213</v>
      </c>
      <c r="J213" t="s">
        <v>1370</v>
      </c>
      <c r="L213" t="s">
        <v>52</v>
      </c>
    </row>
    <row r="214" spans="1:32" ht="17.25" customHeight="1" x14ac:dyDescent="0.25">
      <c r="A214">
        <v>329096</v>
      </c>
      <c r="B214" t="s">
        <v>2987</v>
      </c>
      <c r="C214" t="s">
        <v>242</v>
      </c>
      <c r="D214" t="s">
        <v>1181</v>
      </c>
      <c r="E214" t="s">
        <v>88</v>
      </c>
      <c r="F214">
        <v>35828</v>
      </c>
      <c r="G214" t="s">
        <v>2809</v>
      </c>
      <c r="H214" t="s">
        <v>28</v>
      </c>
      <c r="I214" t="s">
        <v>213</v>
      </c>
      <c r="J214" t="s">
        <v>1370</v>
      </c>
      <c r="L214" t="s">
        <v>30</v>
      </c>
    </row>
    <row r="215" spans="1:32" ht="17.25" customHeight="1" x14ac:dyDescent="0.25">
      <c r="A215">
        <v>327036</v>
      </c>
      <c r="B215" t="s">
        <v>3089</v>
      </c>
      <c r="C215" t="s">
        <v>344</v>
      </c>
      <c r="D215" t="s">
        <v>500</v>
      </c>
      <c r="E215" t="s">
        <v>88</v>
      </c>
      <c r="F215">
        <v>35431</v>
      </c>
      <c r="G215" t="s">
        <v>30</v>
      </c>
      <c r="H215" t="s">
        <v>28</v>
      </c>
      <c r="I215" t="s">
        <v>213</v>
      </c>
    </row>
    <row r="216" spans="1:32" ht="17.25" customHeight="1" x14ac:dyDescent="0.25">
      <c r="A216">
        <v>329080</v>
      </c>
      <c r="B216" t="s">
        <v>4210</v>
      </c>
      <c r="C216" t="s">
        <v>887</v>
      </c>
      <c r="D216" t="s">
        <v>431</v>
      </c>
      <c r="E216" t="s">
        <v>88</v>
      </c>
      <c r="F216">
        <v>36008</v>
      </c>
      <c r="G216" t="s">
        <v>30</v>
      </c>
      <c r="H216" t="s">
        <v>28</v>
      </c>
      <c r="I216" t="s">
        <v>213</v>
      </c>
      <c r="J216" t="s">
        <v>1370</v>
      </c>
      <c r="L216" t="s">
        <v>30</v>
      </c>
    </row>
    <row r="217" spans="1:32" ht="17.25" customHeight="1" x14ac:dyDescent="0.25">
      <c r="A217">
        <v>336735</v>
      </c>
      <c r="B217" t="s">
        <v>3531</v>
      </c>
      <c r="C217" t="s">
        <v>242</v>
      </c>
      <c r="D217" t="s">
        <v>380</v>
      </c>
      <c r="E217" t="s">
        <v>88</v>
      </c>
      <c r="F217">
        <v>35741</v>
      </c>
      <c r="G217" t="s">
        <v>30</v>
      </c>
      <c r="H217" t="s">
        <v>28</v>
      </c>
      <c r="I217" t="s">
        <v>213</v>
      </c>
      <c r="J217" t="s">
        <v>1370</v>
      </c>
      <c r="L217" t="s">
        <v>30</v>
      </c>
    </row>
    <row r="218" spans="1:32" ht="17.25" customHeight="1" x14ac:dyDescent="0.25">
      <c r="A218">
        <v>331418</v>
      </c>
      <c r="B218" t="s">
        <v>4388</v>
      </c>
      <c r="C218" t="s">
        <v>374</v>
      </c>
      <c r="D218" t="s">
        <v>339</v>
      </c>
      <c r="E218" t="s">
        <v>88</v>
      </c>
      <c r="F218">
        <v>36535</v>
      </c>
      <c r="G218" t="s">
        <v>30</v>
      </c>
      <c r="H218" t="s">
        <v>28</v>
      </c>
      <c r="I218" t="s">
        <v>213</v>
      </c>
      <c r="J218" t="s">
        <v>27</v>
      </c>
      <c r="L218" t="s">
        <v>42</v>
      </c>
    </row>
    <row r="219" spans="1:32" ht="17.25" customHeight="1" x14ac:dyDescent="0.25">
      <c r="A219">
        <v>301807</v>
      </c>
      <c r="B219" t="s">
        <v>2332</v>
      </c>
      <c r="C219" t="s">
        <v>435</v>
      </c>
      <c r="D219" t="s">
        <v>1171</v>
      </c>
      <c r="E219" t="s">
        <v>88</v>
      </c>
      <c r="F219">
        <v>29772</v>
      </c>
      <c r="G219" t="s">
        <v>2333</v>
      </c>
      <c r="H219" t="s">
        <v>28</v>
      </c>
      <c r="I219" t="s">
        <v>213</v>
      </c>
      <c r="J219" t="s">
        <v>1370</v>
      </c>
      <c r="L219" t="s">
        <v>30</v>
      </c>
      <c r="V219" t="s">
        <v>5735</v>
      </c>
      <c r="AF219" t="s">
        <v>5700</v>
      </c>
    </row>
    <row r="220" spans="1:32" ht="17.25" customHeight="1" x14ac:dyDescent="0.25">
      <c r="A220">
        <v>333781</v>
      </c>
      <c r="B220" t="s">
        <v>4639</v>
      </c>
      <c r="C220" t="s">
        <v>352</v>
      </c>
      <c r="D220" t="s">
        <v>1646</v>
      </c>
      <c r="E220" t="s">
        <v>88</v>
      </c>
      <c r="F220">
        <v>30399</v>
      </c>
      <c r="G220" t="s">
        <v>49</v>
      </c>
      <c r="H220" t="s">
        <v>28</v>
      </c>
      <c r="I220" t="s">
        <v>213</v>
      </c>
      <c r="J220" t="s">
        <v>1370</v>
      </c>
      <c r="L220" t="s">
        <v>30</v>
      </c>
    </row>
    <row r="221" spans="1:32" ht="17.25" customHeight="1" x14ac:dyDescent="0.25">
      <c r="A221">
        <v>335073</v>
      </c>
      <c r="B221" t="s">
        <v>1238</v>
      </c>
      <c r="C221" t="s">
        <v>1028</v>
      </c>
      <c r="D221" t="s">
        <v>1469</v>
      </c>
      <c r="E221" t="s">
        <v>88</v>
      </c>
      <c r="F221">
        <v>35089</v>
      </c>
      <c r="G221" t="s">
        <v>59</v>
      </c>
      <c r="H221" t="s">
        <v>28</v>
      </c>
      <c r="I221" t="s">
        <v>213</v>
      </c>
      <c r="J221" t="s">
        <v>27</v>
      </c>
      <c r="L221" t="s">
        <v>67</v>
      </c>
    </row>
    <row r="222" spans="1:32" ht="17.25" customHeight="1" x14ac:dyDescent="0.25">
      <c r="A222">
        <v>337322</v>
      </c>
      <c r="B222" t="s">
        <v>5438</v>
      </c>
      <c r="C222" t="s">
        <v>297</v>
      </c>
      <c r="D222" t="s">
        <v>301</v>
      </c>
      <c r="E222" t="s">
        <v>88</v>
      </c>
      <c r="F222">
        <v>32085</v>
      </c>
      <c r="G222" t="s">
        <v>30</v>
      </c>
      <c r="H222" t="s">
        <v>28</v>
      </c>
      <c r="I222" t="s">
        <v>213</v>
      </c>
      <c r="J222" t="s">
        <v>1370</v>
      </c>
      <c r="L222" t="s">
        <v>85</v>
      </c>
    </row>
    <row r="223" spans="1:32" ht="17.25" customHeight="1" x14ac:dyDescent="0.25">
      <c r="A223">
        <v>336012</v>
      </c>
      <c r="B223" t="s">
        <v>5383</v>
      </c>
      <c r="C223" t="s">
        <v>2055</v>
      </c>
      <c r="D223" t="s">
        <v>3391</v>
      </c>
      <c r="E223" t="s">
        <v>89</v>
      </c>
      <c r="F223">
        <v>29082</v>
      </c>
      <c r="G223" t="s">
        <v>2830</v>
      </c>
      <c r="H223" t="s">
        <v>28</v>
      </c>
      <c r="I223" t="s">
        <v>213</v>
      </c>
      <c r="J223" t="s">
        <v>1370</v>
      </c>
      <c r="L223" t="s">
        <v>85</v>
      </c>
    </row>
    <row r="224" spans="1:32" ht="17.25" customHeight="1" x14ac:dyDescent="0.25">
      <c r="A224">
        <v>333498</v>
      </c>
      <c r="B224" t="s">
        <v>3660</v>
      </c>
      <c r="C224" t="s">
        <v>3661</v>
      </c>
      <c r="D224" t="s">
        <v>758</v>
      </c>
      <c r="E224" t="s">
        <v>89</v>
      </c>
      <c r="F224">
        <v>26073</v>
      </c>
      <c r="G224" t="s">
        <v>42</v>
      </c>
      <c r="H224" t="s">
        <v>28</v>
      </c>
      <c r="I224" t="s">
        <v>213</v>
      </c>
      <c r="J224" t="s">
        <v>1370</v>
      </c>
      <c r="L224" t="s">
        <v>30</v>
      </c>
    </row>
    <row r="225" spans="1:32" ht="17.25" customHeight="1" x14ac:dyDescent="0.25">
      <c r="A225">
        <v>321700</v>
      </c>
      <c r="B225" t="s">
        <v>1524</v>
      </c>
      <c r="C225" t="s">
        <v>603</v>
      </c>
      <c r="D225" t="s">
        <v>1525</v>
      </c>
      <c r="E225" t="s">
        <v>89</v>
      </c>
      <c r="F225">
        <v>32986</v>
      </c>
      <c r="G225" t="s">
        <v>79</v>
      </c>
      <c r="H225" t="s">
        <v>28</v>
      </c>
      <c r="I225" t="s">
        <v>213</v>
      </c>
      <c r="J225" t="s">
        <v>1370</v>
      </c>
      <c r="L225" t="s">
        <v>79</v>
      </c>
      <c r="V225" t="s">
        <v>5734</v>
      </c>
    </row>
    <row r="226" spans="1:32" ht="17.25" customHeight="1" x14ac:dyDescent="0.25">
      <c r="A226">
        <v>334256</v>
      </c>
      <c r="B226" t="s">
        <v>3217</v>
      </c>
      <c r="C226" t="s">
        <v>1013</v>
      </c>
      <c r="D226" t="s">
        <v>474</v>
      </c>
      <c r="E226" t="s">
        <v>89</v>
      </c>
      <c r="F226">
        <v>33902</v>
      </c>
      <c r="G226" t="s">
        <v>1152</v>
      </c>
      <c r="H226" t="s">
        <v>28</v>
      </c>
      <c r="I226" t="s">
        <v>213</v>
      </c>
      <c r="J226" t="s">
        <v>27</v>
      </c>
      <c r="L226" t="s">
        <v>85</v>
      </c>
    </row>
    <row r="227" spans="1:32" ht="17.25" customHeight="1" x14ac:dyDescent="0.25">
      <c r="A227">
        <v>337739</v>
      </c>
      <c r="B227" t="s">
        <v>5548</v>
      </c>
      <c r="C227" t="s">
        <v>984</v>
      </c>
      <c r="D227" t="s">
        <v>673</v>
      </c>
      <c r="E227" t="s">
        <v>89</v>
      </c>
      <c r="F227">
        <v>32170</v>
      </c>
      <c r="G227" t="s">
        <v>225</v>
      </c>
      <c r="H227" t="s">
        <v>28</v>
      </c>
      <c r="I227" t="s">
        <v>213</v>
      </c>
      <c r="J227" t="s">
        <v>1370</v>
      </c>
      <c r="L227" t="s">
        <v>30</v>
      </c>
    </row>
    <row r="228" spans="1:32" ht="17.25" customHeight="1" x14ac:dyDescent="0.25">
      <c r="A228">
        <v>336760</v>
      </c>
      <c r="B228" t="s">
        <v>5023</v>
      </c>
      <c r="C228" t="s">
        <v>5024</v>
      </c>
      <c r="D228" t="s">
        <v>1923</v>
      </c>
      <c r="E228" t="s">
        <v>89</v>
      </c>
      <c r="F228">
        <v>36528</v>
      </c>
      <c r="G228" t="s">
        <v>914</v>
      </c>
      <c r="H228" t="s">
        <v>28</v>
      </c>
      <c r="I228" t="s">
        <v>213</v>
      </c>
      <c r="J228" t="s">
        <v>1370</v>
      </c>
      <c r="L228" t="s">
        <v>42</v>
      </c>
    </row>
    <row r="229" spans="1:32" ht="17.25" customHeight="1" x14ac:dyDescent="0.25">
      <c r="A229">
        <v>320244</v>
      </c>
      <c r="B229" t="s">
        <v>3925</v>
      </c>
      <c r="C229" t="s">
        <v>247</v>
      </c>
      <c r="D229" t="s">
        <v>3926</v>
      </c>
      <c r="E229" t="s">
        <v>88</v>
      </c>
      <c r="F229">
        <v>33854</v>
      </c>
      <c r="G229" t="s">
        <v>30</v>
      </c>
      <c r="H229" t="s">
        <v>28</v>
      </c>
      <c r="I229" t="s">
        <v>213</v>
      </c>
      <c r="AD229" t="s">
        <v>5700</v>
      </c>
      <c r="AE229" t="s">
        <v>5700</v>
      </c>
      <c r="AF229" t="s">
        <v>5700</v>
      </c>
    </row>
    <row r="230" spans="1:32" ht="17.25" customHeight="1" x14ac:dyDescent="0.25">
      <c r="A230">
        <v>337355</v>
      </c>
      <c r="B230" t="s">
        <v>5448</v>
      </c>
      <c r="C230" t="s">
        <v>2059</v>
      </c>
      <c r="D230" t="s">
        <v>5449</v>
      </c>
      <c r="E230" t="s">
        <v>88</v>
      </c>
      <c r="F230">
        <v>29921</v>
      </c>
      <c r="G230" t="s">
        <v>5239</v>
      </c>
      <c r="H230" t="s">
        <v>28</v>
      </c>
      <c r="I230" t="s">
        <v>213</v>
      </c>
      <c r="J230" t="s">
        <v>1370</v>
      </c>
      <c r="L230" t="s">
        <v>70</v>
      </c>
    </row>
    <row r="231" spans="1:32" ht="17.25" customHeight="1" x14ac:dyDescent="0.25">
      <c r="A231">
        <v>302283</v>
      </c>
      <c r="B231" t="s">
        <v>3845</v>
      </c>
      <c r="C231" t="s">
        <v>233</v>
      </c>
      <c r="D231" t="s">
        <v>351</v>
      </c>
      <c r="E231" t="s">
        <v>88</v>
      </c>
      <c r="F231">
        <v>31500</v>
      </c>
      <c r="G231" t="s">
        <v>240</v>
      </c>
      <c r="H231" t="s">
        <v>28</v>
      </c>
      <c r="I231" t="s">
        <v>213</v>
      </c>
      <c r="J231" t="s">
        <v>1370</v>
      </c>
      <c r="L231" t="s">
        <v>30</v>
      </c>
      <c r="V231" t="s">
        <v>5822</v>
      </c>
    </row>
    <row r="232" spans="1:32" ht="17.25" customHeight="1" x14ac:dyDescent="0.25">
      <c r="A232">
        <v>315770</v>
      </c>
      <c r="B232" t="s">
        <v>3882</v>
      </c>
      <c r="C232" t="s">
        <v>638</v>
      </c>
      <c r="D232" t="s">
        <v>293</v>
      </c>
      <c r="E232" t="s">
        <v>88</v>
      </c>
      <c r="F232">
        <v>32516</v>
      </c>
      <c r="G232" t="s">
        <v>428</v>
      </c>
      <c r="H232" t="s">
        <v>28</v>
      </c>
      <c r="I232" t="s">
        <v>213</v>
      </c>
      <c r="J232" t="s">
        <v>27</v>
      </c>
      <c r="L232" t="s">
        <v>30</v>
      </c>
      <c r="V232" t="s">
        <v>5822</v>
      </c>
    </row>
    <row r="233" spans="1:32" ht="17.25" customHeight="1" x14ac:dyDescent="0.25">
      <c r="A233">
        <v>329147</v>
      </c>
      <c r="B233" t="s">
        <v>4215</v>
      </c>
      <c r="C233" t="s">
        <v>435</v>
      </c>
      <c r="D233" t="s">
        <v>2144</v>
      </c>
      <c r="E233" t="s">
        <v>88</v>
      </c>
      <c r="F233">
        <v>32100</v>
      </c>
      <c r="G233" t="s">
        <v>2216</v>
      </c>
      <c r="H233" t="s">
        <v>28</v>
      </c>
      <c r="I233" t="s">
        <v>213</v>
      </c>
      <c r="J233" t="s">
        <v>1370</v>
      </c>
      <c r="L233" t="s">
        <v>62</v>
      </c>
    </row>
    <row r="234" spans="1:32" ht="17.25" customHeight="1" x14ac:dyDescent="0.25">
      <c r="A234">
        <v>337034</v>
      </c>
      <c r="B234" t="s">
        <v>5053</v>
      </c>
      <c r="C234" t="s">
        <v>223</v>
      </c>
      <c r="D234" t="s">
        <v>1870</v>
      </c>
      <c r="E234" t="s">
        <v>88</v>
      </c>
      <c r="F234">
        <v>34362</v>
      </c>
      <c r="G234" t="s">
        <v>937</v>
      </c>
      <c r="H234" t="s">
        <v>28</v>
      </c>
      <c r="I234" t="s">
        <v>213</v>
      </c>
      <c r="J234" t="s">
        <v>1370</v>
      </c>
      <c r="L234" t="s">
        <v>30</v>
      </c>
      <c r="AF234" t="s">
        <v>5700</v>
      </c>
    </row>
    <row r="235" spans="1:32" ht="17.25" customHeight="1" x14ac:dyDescent="0.25">
      <c r="A235">
        <v>336866</v>
      </c>
      <c r="B235" t="s">
        <v>3374</v>
      </c>
      <c r="C235" t="s">
        <v>226</v>
      </c>
      <c r="D235" t="s">
        <v>2815</v>
      </c>
      <c r="E235" t="s">
        <v>88</v>
      </c>
      <c r="F235">
        <v>36366</v>
      </c>
      <c r="G235" t="s">
        <v>225</v>
      </c>
      <c r="H235" t="s">
        <v>28</v>
      </c>
      <c r="I235" t="s">
        <v>213</v>
      </c>
      <c r="J235" t="s">
        <v>1370</v>
      </c>
      <c r="L235" t="s">
        <v>30</v>
      </c>
    </row>
    <row r="236" spans="1:32" ht="17.25" customHeight="1" x14ac:dyDescent="0.25">
      <c r="A236">
        <v>326546</v>
      </c>
      <c r="B236" t="s">
        <v>5168</v>
      </c>
      <c r="C236" t="s">
        <v>989</v>
      </c>
      <c r="D236" t="s">
        <v>288</v>
      </c>
      <c r="E236" t="s">
        <v>89</v>
      </c>
      <c r="F236">
        <v>34701</v>
      </c>
      <c r="G236" t="s">
        <v>225</v>
      </c>
      <c r="H236" t="s">
        <v>28</v>
      </c>
      <c r="I236" t="s">
        <v>213</v>
      </c>
      <c r="J236" t="s">
        <v>1370</v>
      </c>
      <c r="L236" t="s">
        <v>30</v>
      </c>
    </row>
    <row r="237" spans="1:32" ht="17.25" customHeight="1" x14ac:dyDescent="0.25">
      <c r="A237">
        <v>326831</v>
      </c>
      <c r="B237" t="s">
        <v>4071</v>
      </c>
      <c r="C237" t="s">
        <v>2107</v>
      </c>
      <c r="D237" t="s">
        <v>447</v>
      </c>
      <c r="E237" t="s">
        <v>89</v>
      </c>
      <c r="F237">
        <v>34709</v>
      </c>
      <c r="G237" t="s">
        <v>30</v>
      </c>
      <c r="H237" t="s">
        <v>28</v>
      </c>
      <c r="I237" t="s">
        <v>213</v>
      </c>
      <c r="J237" t="s">
        <v>1370</v>
      </c>
      <c r="L237" t="s">
        <v>42</v>
      </c>
    </row>
    <row r="238" spans="1:32" ht="17.25" customHeight="1" x14ac:dyDescent="0.25">
      <c r="A238">
        <v>333239</v>
      </c>
      <c r="B238" t="s">
        <v>3658</v>
      </c>
      <c r="C238" t="s">
        <v>223</v>
      </c>
      <c r="D238" t="s">
        <v>285</v>
      </c>
      <c r="E238" t="s">
        <v>89</v>
      </c>
      <c r="F238">
        <v>34696</v>
      </c>
      <c r="G238" t="s">
        <v>225</v>
      </c>
      <c r="H238" t="s">
        <v>28</v>
      </c>
      <c r="I238" t="s">
        <v>213</v>
      </c>
      <c r="J238" t="s">
        <v>1370</v>
      </c>
      <c r="L238" t="s">
        <v>30</v>
      </c>
    </row>
    <row r="239" spans="1:32" ht="17.25" customHeight="1" x14ac:dyDescent="0.25">
      <c r="A239">
        <v>328317</v>
      </c>
      <c r="B239" t="s">
        <v>4169</v>
      </c>
      <c r="C239" t="s">
        <v>280</v>
      </c>
      <c r="D239" t="s">
        <v>593</v>
      </c>
      <c r="E239" t="s">
        <v>89</v>
      </c>
      <c r="F239">
        <v>35431</v>
      </c>
      <c r="G239" t="s">
        <v>478</v>
      </c>
      <c r="H239" t="s">
        <v>28</v>
      </c>
      <c r="I239" t="s">
        <v>213</v>
      </c>
      <c r="J239" t="s">
        <v>1370</v>
      </c>
      <c r="L239" t="s">
        <v>42</v>
      </c>
    </row>
    <row r="240" spans="1:32" ht="17.25" customHeight="1" x14ac:dyDescent="0.25">
      <c r="A240">
        <v>333429</v>
      </c>
      <c r="B240" t="s">
        <v>3754</v>
      </c>
      <c r="C240" t="s">
        <v>513</v>
      </c>
      <c r="D240" t="s">
        <v>880</v>
      </c>
      <c r="E240" t="s">
        <v>89</v>
      </c>
      <c r="F240">
        <v>34708</v>
      </c>
      <c r="G240" t="s">
        <v>30</v>
      </c>
      <c r="H240" t="s">
        <v>28</v>
      </c>
      <c r="I240" t="s">
        <v>213</v>
      </c>
      <c r="J240" t="s">
        <v>1370</v>
      </c>
      <c r="L240" t="s">
        <v>30</v>
      </c>
    </row>
    <row r="241" spans="1:32" ht="17.25" customHeight="1" x14ac:dyDescent="0.25">
      <c r="A241">
        <v>337777</v>
      </c>
      <c r="B241" t="s">
        <v>5555</v>
      </c>
      <c r="C241" t="s">
        <v>5556</v>
      </c>
      <c r="D241" t="s">
        <v>5557</v>
      </c>
      <c r="E241" t="s">
        <v>88</v>
      </c>
      <c r="F241">
        <v>31927</v>
      </c>
      <c r="G241" t="s">
        <v>82</v>
      </c>
      <c r="H241" t="s">
        <v>28</v>
      </c>
      <c r="I241" t="s">
        <v>213</v>
      </c>
      <c r="J241" t="s">
        <v>27</v>
      </c>
      <c r="L241" t="s">
        <v>82</v>
      </c>
    </row>
    <row r="242" spans="1:32" ht="17.25" customHeight="1" x14ac:dyDescent="0.25">
      <c r="A242">
        <v>337782</v>
      </c>
      <c r="B242" t="s">
        <v>5558</v>
      </c>
      <c r="C242" t="s">
        <v>4691</v>
      </c>
      <c r="D242" t="s">
        <v>812</v>
      </c>
      <c r="E242" t="s">
        <v>88</v>
      </c>
      <c r="F242">
        <v>31660</v>
      </c>
      <c r="G242" t="s">
        <v>2603</v>
      </c>
      <c r="H242" t="s">
        <v>28</v>
      </c>
      <c r="I242" t="s">
        <v>213</v>
      </c>
      <c r="J242" t="s">
        <v>27</v>
      </c>
      <c r="L242" t="s">
        <v>49</v>
      </c>
    </row>
    <row r="243" spans="1:32" ht="17.25" customHeight="1" x14ac:dyDescent="0.25">
      <c r="A243">
        <v>333882</v>
      </c>
      <c r="B243" t="s">
        <v>2807</v>
      </c>
      <c r="C243" t="s">
        <v>296</v>
      </c>
      <c r="D243" t="s">
        <v>477</v>
      </c>
      <c r="E243" t="s">
        <v>89</v>
      </c>
      <c r="F243">
        <v>34829</v>
      </c>
      <c r="G243" t="s">
        <v>2808</v>
      </c>
      <c r="H243" t="s">
        <v>31</v>
      </c>
      <c r="I243" t="s">
        <v>213</v>
      </c>
      <c r="J243" t="s">
        <v>1370</v>
      </c>
      <c r="L243" t="s">
        <v>42</v>
      </c>
    </row>
    <row r="244" spans="1:32" ht="17.25" customHeight="1" x14ac:dyDescent="0.25">
      <c r="A244">
        <v>328650</v>
      </c>
      <c r="B244" t="s">
        <v>2238</v>
      </c>
      <c r="C244" t="s">
        <v>2239</v>
      </c>
      <c r="D244" t="s">
        <v>251</v>
      </c>
      <c r="E244" t="s">
        <v>89</v>
      </c>
      <c r="F244">
        <v>32770</v>
      </c>
      <c r="G244" t="s">
        <v>30</v>
      </c>
      <c r="H244" t="s">
        <v>28</v>
      </c>
      <c r="I244" t="s">
        <v>213</v>
      </c>
      <c r="V244" t="s">
        <v>5723</v>
      </c>
      <c r="AC244" t="s">
        <v>5700</v>
      </c>
      <c r="AD244" t="s">
        <v>5700</v>
      </c>
      <c r="AE244" t="s">
        <v>5700</v>
      </c>
      <c r="AF244" t="s">
        <v>5700</v>
      </c>
    </row>
    <row r="245" spans="1:32" ht="17.25" customHeight="1" x14ac:dyDescent="0.25">
      <c r="A245">
        <v>317131</v>
      </c>
      <c r="B245" t="s">
        <v>3897</v>
      </c>
      <c r="C245" t="s">
        <v>1213</v>
      </c>
      <c r="D245" t="s">
        <v>2282</v>
      </c>
      <c r="E245" t="s">
        <v>88</v>
      </c>
      <c r="F245">
        <v>33831</v>
      </c>
      <c r="G245" t="s">
        <v>79</v>
      </c>
      <c r="H245" t="s">
        <v>28</v>
      </c>
      <c r="I245" t="s">
        <v>213</v>
      </c>
      <c r="J245" t="s">
        <v>1370</v>
      </c>
      <c r="L245" t="s">
        <v>79</v>
      </c>
    </row>
    <row r="246" spans="1:32" ht="17.25" customHeight="1" x14ac:dyDescent="0.25">
      <c r="A246">
        <v>334309</v>
      </c>
      <c r="B246" t="s">
        <v>4700</v>
      </c>
      <c r="C246" t="s">
        <v>1507</v>
      </c>
      <c r="D246" t="s">
        <v>923</v>
      </c>
      <c r="E246" t="s">
        <v>88</v>
      </c>
      <c r="F246">
        <v>28723</v>
      </c>
      <c r="G246" t="s">
        <v>4701</v>
      </c>
      <c r="H246" t="s">
        <v>28</v>
      </c>
      <c r="I246" t="s">
        <v>213</v>
      </c>
      <c r="J246" t="s">
        <v>27</v>
      </c>
      <c r="L246" t="s">
        <v>73</v>
      </c>
    </row>
    <row r="247" spans="1:32" ht="17.25" customHeight="1" x14ac:dyDescent="0.25">
      <c r="A247">
        <v>307501</v>
      </c>
      <c r="B247" t="s">
        <v>5698</v>
      </c>
      <c r="C247" t="s">
        <v>352</v>
      </c>
      <c r="D247" t="s">
        <v>245</v>
      </c>
      <c r="I247" t="s">
        <v>213</v>
      </c>
      <c r="V247" t="s">
        <v>5822</v>
      </c>
    </row>
    <row r="248" spans="1:32" ht="17.25" customHeight="1" x14ac:dyDescent="0.25">
      <c r="A248">
        <v>333810</v>
      </c>
      <c r="B248" t="s">
        <v>5314</v>
      </c>
      <c r="C248" t="s">
        <v>2573</v>
      </c>
      <c r="D248" t="s">
        <v>517</v>
      </c>
      <c r="E248" t="s">
        <v>89</v>
      </c>
      <c r="F248">
        <v>34342</v>
      </c>
      <c r="G248" t="s">
        <v>30</v>
      </c>
      <c r="H248" t="s">
        <v>28</v>
      </c>
      <c r="I248" t="s">
        <v>213</v>
      </c>
      <c r="J248" t="s">
        <v>1370</v>
      </c>
      <c r="L248" t="s">
        <v>30</v>
      </c>
    </row>
    <row r="249" spans="1:32" ht="17.25" customHeight="1" x14ac:dyDescent="0.25">
      <c r="A249">
        <v>328890</v>
      </c>
      <c r="B249" t="s">
        <v>4201</v>
      </c>
      <c r="C249" t="s">
        <v>260</v>
      </c>
      <c r="D249" t="s">
        <v>1608</v>
      </c>
      <c r="E249" t="s">
        <v>88</v>
      </c>
      <c r="F249">
        <v>30004</v>
      </c>
      <c r="G249" t="s">
        <v>30</v>
      </c>
      <c r="H249" t="s">
        <v>28</v>
      </c>
      <c r="I249" t="s">
        <v>213</v>
      </c>
      <c r="J249" t="s">
        <v>1370</v>
      </c>
      <c r="L249" t="s">
        <v>30</v>
      </c>
    </row>
    <row r="250" spans="1:32" ht="17.25" customHeight="1" x14ac:dyDescent="0.25">
      <c r="A250">
        <v>333809</v>
      </c>
      <c r="B250" t="s">
        <v>5313</v>
      </c>
      <c r="C250" t="s">
        <v>566</v>
      </c>
      <c r="D250" t="s">
        <v>802</v>
      </c>
      <c r="E250" t="s">
        <v>89</v>
      </c>
      <c r="F250">
        <v>32212</v>
      </c>
      <c r="G250" t="s">
        <v>30</v>
      </c>
      <c r="H250" t="s">
        <v>28</v>
      </c>
      <c r="I250" t="s">
        <v>213</v>
      </c>
      <c r="J250" t="s">
        <v>1370</v>
      </c>
      <c r="L250" t="s">
        <v>30</v>
      </c>
    </row>
    <row r="251" spans="1:32" ht="17.25" customHeight="1" x14ac:dyDescent="0.25">
      <c r="A251">
        <v>334815</v>
      </c>
      <c r="B251" t="s">
        <v>4762</v>
      </c>
      <c r="C251" t="s">
        <v>1515</v>
      </c>
      <c r="D251" t="s">
        <v>673</v>
      </c>
      <c r="E251" t="s">
        <v>88</v>
      </c>
      <c r="F251">
        <v>29952</v>
      </c>
      <c r="G251" t="s">
        <v>30</v>
      </c>
      <c r="H251" t="s">
        <v>28</v>
      </c>
      <c r="I251" t="s">
        <v>213</v>
      </c>
      <c r="J251" t="s">
        <v>1370</v>
      </c>
      <c r="L251" t="s">
        <v>52</v>
      </c>
    </row>
    <row r="252" spans="1:32" ht="17.25" customHeight="1" x14ac:dyDescent="0.25">
      <c r="A252">
        <v>329150</v>
      </c>
      <c r="B252" t="s">
        <v>4216</v>
      </c>
      <c r="C252" t="s">
        <v>260</v>
      </c>
      <c r="D252" t="s">
        <v>399</v>
      </c>
      <c r="E252" t="s">
        <v>89</v>
      </c>
      <c r="F252">
        <v>34814</v>
      </c>
      <c r="G252" t="s">
        <v>30</v>
      </c>
      <c r="H252" t="s">
        <v>28</v>
      </c>
      <c r="I252" t="s">
        <v>213</v>
      </c>
      <c r="J252" t="s">
        <v>27</v>
      </c>
      <c r="L252" t="s">
        <v>30</v>
      </c>
      <c r="V252" t="s">
        <v>5822</v>
      </c>
    </row>
    <row r="253" spans="1:32" ht="17.25" customHeight="1" x14ac:dyDescent="0.25">
      <c r="A253">
        <v>321866</v>
      </c>
      <c r="B253" t="s">
        <v>3148</v>
      </c>
      <c r="C253" t="s">
        <v>483</v>
      </c>
      <c r="D253" t="s">
        <v>5149</v>
      </c>
      <c r="E253" t="s">
        <v>89</v>
      </c>
      <c r="F253">
        <v>34119</v>
      </c>
      <c r="G253" t="s">
        <v>30</v>
      </c>
      <c r="H253" t="s">
        <v>28</v>
      </c>
      <c r="I253" t="s">
        <v>213</v>
      </c>
      <c r="J253" t="s">
        <v>1370</v>
      </c>
      <c r="L253" t="s">
        <v>30</v>
      </c>
    </row>
    <row r="254" spans="1:32" ht="17.25" customHeight="1" x14ac:dyDescent="0.25">
      <c r="A254">
        <v>319185</v>
      </c>
      <c r="B254" t="s">
        <v>3078</v>
      </c>
      <c r="C254" t="s">
        <v>276</v>
      </c>
      <c r="D254" t="s">
        <v>1677</v>
      </c>
      <c r="E254" t="s">
        <v>89</v>
      </c>
      <c r="F254">
        <v>32694</v>
      </c>
      <c r="G254" t="s">
        <v>30</v>
      </c>
      <c r="H254" t="s">
        <v>28</v>
      </c>
      <c r="I254" t="s">
        <v>213</v>
      </c>
      <c r="J254" t="s">
        <v>1370</v>
      </c>
      <c r="L254" t="s">
        <v>42</v>
      </c>
      <c r="V254" t="s">
        <v>5822</v>
      </c>
    </row>
    <row r="255" spans="1:32" ht="17.25" customHeight="1" x14ac:dyDescent="0.25">
      <c r="A255">
        <v>332328</v>
      </c>
      <c r="B255" t="s">
        <v>4498</v>
      </c>
      <c r="C255" t="s">
        <v>226</v>
      </c>
      <c r="D255" t="s">
        <v>328</v>
      </c>
      <c r="E255" t="s">
        <v>88</v>
      </c>
      <c r="F255">
        <v>34225</v>
      </c>
      <c r="G255" t="s">
        <v>30</v>
      </c>
      <c r="H255" t="s">
        <v>28</v>
      </c>
      <c r="I255" t="s">
        <v>213</v>
      </c>
      <c r="J255" t="s">
        <v>1370</v>
      </c>
      <c r="L255" t="s">
        <v>79</v>
      </c>
    </row>
    <row r="256" spans="1:32" ht="17.25" customHeight="1" x14ac:dyDescent="0.25">
      <c r="A256">
        <v>335248</v>
      </c>
      <c r="B256" t="s">
        <v>4819</v>
      </c>
      <c r="C256" t="s">
        <v>480</v>
      </c>
      <c r="D256" t="s">
        <v>968</v>
      </c>
      <c r="E256" t="s">
        <v>89</v>
      </c>
      <c r="F256">
        <v>32223</v>
      </c>
      <c r="G256" t="s">
        <v>4820</v>
      </c>
      <c r="H256" t="s">
        <v>28</v>
      </c>
      <c r="I256" t="s">
        <v>213</v>
      </c>
      <c r="J256" t="s">
        <v>1370</v>
      </c>
      <c r="L256" t="s">
        <v>30</v>
      </c>
    </row>
    <row r="257" spans="1:32" ht="17.25" customHeight="1" x14ac:dyDescent="0.25">
      <c r="A257">
        <v>321867</v>
      </c>
      <c r="B257" t="s">
        <v>3952</v>
      </c>
      <c r="C257" t="s">
        <v>2739</v>
      </c>
      <c r="D257" t="s">
        <v>301</v>
      </c>
      <c r="E257" t="s">
        <v>89</v>
      </c>
      <c r="F257">
        <v>33654</v>
      </c>
      <c r="G257" t="s">
        <v>30</v>
      </c>
      <c r="H257" t="s">
        <v>28</v>
      </c>
      <c r="I257" t="s">
        <v>213</v>
      </c>
      <c r="J257" t="s">
        <v>1370</v>
      </c>
      <c r="L257" t="s">
        <v>30</v>
      </c>
      <c r="V257" t="s">
        <v>5822</v>
      </c>
      <c r="AE257" t="s">
        <v>5700</v>
      </c>
      <c r="AF257" t="s">
        <v>5700</v>
      </c>
    </row>
    <row r="258" spans="1:32" ht="17.25" customHeight="1" x14ac:dyDescent="0.25">
      <c r="A258">
        <v>329159</v>
      </c>
      <c r="B258" t="s">
        <v>4217</v>
      </c>
      <c r="C258" t="s">
        <v>295</v>
      </c>
      <c r="D258" t="s">
        <v>293</v>
      </c>
      <c r="E258" t="s">
        <v>89</v>
      </c>
      <c r="F258">
        <v>36161</v>
      </c>
      <c r="G258" t="s">
        <v>494</v>
      </c>
      <c r="H258" t="s">
        <v>28</v>
      </c>
      <c r="I258" t="s">
        <v>213</v>
      </c>
      <c r="J258" t="s">
        <v>1370</v>
      </c>
      <c r="L258" t="s">
        <v>42</v>
      </c>
    </row>
    <row r="259" spans="1:32" ht="17.25" customHeight="1" x14ac:dyDescent="0.25">
      <c r="A259">
        <v>324670</v>
      </c>
      <c r="B259" t="s">
        <v>3993</v>
      </c>
      <c r="C259" t="s">
        <v>426</v>
      </c>
      <c r="D259" t="s">
        <v>2771</v>
      </c>
      <c r="E259" t="s">
        <v>89</v>
      </c>
      <c r="F259">
        <v>33912</v>
      </c>
      <c r="G259" t="s">
        <v>225</v>
      </c>
      <c r="H259" t="s">
        <v>28</v>
      </c>
      <c r="I259" t="s">
        <v>213</v>
      </c>
      <c r="J259" t="s">
        <v>1370</v>
      </c>
      <c r="L259" t="s">
        <v>30</v>
      </c>
    </row>
    <row r="260" spans="1:32" ht="17.25" customHeight="1" x14ac:dyDescent="0.25">
      <c r="A260">
        <v>328381</v>
      </c>
      <c r="B260" t="s">
        <v>2744</v>
      </c>
      <c r="C260" t="s">
        <v>266</v>
      </c>
      <c r="D260" t="s">
        <v>651</v>
      </c>
      <c r="E260" t="s">
        <v>89</v>
      </c>
      <c r="F260">
        <v>33484</v>
      </c>
      <c r="G260" t="s">
        <v>30</v>
      </c>
      <c r="H260" t="s">
        <v>28</v>
      </c>
      <c r="I260" t="s">
        <v>213</v>
      </c>
      <c r="J260" t="s">
        <v>1370</v>
      </c>
      <c r="L260" t="s">
        <v>30</v>
      </c>
    </row>
    <row r="261" spans="1:32" ht="17.25" customHeight="1" x14ac:dyDescent="0.25">
      <c r="A261">
        <v>326153</v>
      </c>
      <c r="B261" t="s">
        <v>2676</v>
      </c>
      <c r="C261" t="s">
        <v>708</v>
      </c>
      <c r="D261" t="s">
        <v>604</v>
      </c>
      <c r="E261" t="s">
        <v>89</v>
      </c>
      <c r="F261">
        <v>34905</v>
      </c>
      <c r="G261" t="s">
        <v>2616</v>
      </c>
      <c r="H261" t="s">
        <v>28</v>
      </c>
      <c r="I261" t="s">
        <v>213</v>
      </c>
      <c r="J261" t="s">
        <v>1370</v>
      </c>
      <c r="L261" t="s">
        <v>30</v>
      </c>
    </row>
    <row r="262" spans="1:32" ht="17.25" customHeight="1" x14ac:dyDescent="0.25">
      <c r="A262">
        <v>316160</v>
      </c>
      <c r="B262" t="s">
        <v>2710</v>
      </c>
      <c r="C262" t="s">
        <v>355</v>
      </c>
      <c r="D262" t="s">
        <v>294</v>
      </c>
      <c r="E262" t="s">
        <v>88</v>
      </c>
      <c r="F262">
        <v>31817</v>
      </c>
      <c r="G262" t="s">
        <v>30</v>
      </c>
      <c r="H262" t="s">
        <v>28</v>
      </c>
      <c r="I262" t="s">
        <v>213</v>
      </c>
      <c r="J262" t="s">
        <v>27</v>
      </c>
      <c r="L262" t="s">
        <v>30</v>
      </c>
      <c r="V262" t="s">
        <v>5822</v>
      </c>
    </row>
    <row r="263" spans="1:32" ht="17.25" customHeight="1" x14ac:dyDescent="0.25">
      <c r="A263">
        <v>326690</v>
      </c>
      <c r="B263" t="s">
        <v>2763</v>
      </c>
      <c r="C263" t="s">
        <v>2764</v>
      </c>
      <c r="D263" t="s">
        <v>790</v>
      </c>
      <c r="E263" t="s">
        <v>88</v>
      </c>
      <c r="F263">
        <v>31108</v>
      </c>
      <c r="G263" t="s">
        <v>59</v>
      </c>
      <c r="H263" t="s">
        <v>28</v>
      </c>
      <c r="I263" t="s">
        <v>213</v>
      </c>
      <c r="J263" t="s">
        <v>1370</v>
      </c>
      <c r="L263" t="s">
        <v>59</v>
      </c>
    </row>
    <row r="264" spans="1:32" ht="17.25" customHeight="1" x14ac:dyDescent="0.25">
      <c r="A264">
        <v>335936</v>
      </c>
      <c r="B264" t="s">
        <v>4919</v>
      </c>
      <c r="C264" t="s">
        <v>730</v>
      </c>
      <c r="D264" t="s">
        <v>4920</v>
      </c>
      <c r="E264" t="s">
        <v>88</v>
      </c>
      <c r="F264">
        <v>33971</v>
      </c>
      <c r="G264" t="s">
        <v>59</v>
      </c>
      <c r="H264" t="s">
        <v>28</v>
      </c>
      <c r="I264" t="s">
        <v>213</v>
      </c>
      <c r="J264" t="s">
        <v>1370</v>
      </c>
      <c r="L264" t="s">
        <v>85</v>
      </c>
    </row>
    <row r="265" spans="1:32" ht="17.25" customHeight="1" x14ac:dyDescent="0.25">
      <c r="A265">
        <v>333511</v>
      </c>
      <c r="B265" t="s">
        <v>4621</v>
      </c>
      <c r="C265" t="s">
        <v>323</v>
      </c>
      <c r="D265" t="s">
        <v>1190</v>
      </c>
      <c r="E265" t="s">
        <v>88</v>
      </c>
      <c r="F265">
        <v>31781</v>
      </c>
      <c r="G265" t="s">
        <v>59</v>
      </c>
      <c r="H265" t="s">
        <v>28</v>
      </c>
      <c r="I265" t="s">
        <v>213</v>
      </c>
      <c r="J265" t="s">
        <v>1370</v>
      </c>
      <c r="L265" t="s">
        <v>30</v>
      </c>
      <c r="AF265" t="s">
        <v>5700</v>
      </c>
    </row>
    <row r="266" spans="1:32" ht="17.25" customHeight="1" x14ac:dyDescent="0.25">
      <c r="A266">
        <v>337360</v>
      </c>
      <c r="B266" t="s">
        <v>5451</v>
      </c>
      <c r="C266" t="s">
        <v>387</v>
      </c>
      <c r="D266" t="s">
        <v>301</v>
      </c>
      <c r="E266" t="s">
        <v>89</v>
      </c>
      <c r="F266">
        <v>32157</v>
      </c>
      <c r="G266" t="s">
        <v>229</v>
      </c>
      <c r="H266" t="s">
        <v>28</v>
      </c>
      <c r="I266" t="s">
        <v>213</v>
      </c>
      <c r="J266" t="s">
        <v>27</v>
      </c>
      <c r="L266" t="s">
        <v>42</v>
      </c>
    </row>
    <row r="267" spans="1:32" ht="17.25" customHeight="1" x14ac:dyDescent="0.25">
      <c r="A267">
        <v>335249</v>
      </c>
      <c r="B267" t="s">
        <v>5342</v>
      </c>
      <c r="C267" t="s">
        <v>5343</v>
      </c>
      <c r="D267" t="s">
        <v>392</v>
      </c>
      <c r="E267" t="s">
        <v>89</v>
      </c>
      <c r="F267">
        <v>31625</v>
      </c>
      <c r="G267" t="s">
        <v>30</v>
      </c>
      <c r="H267" t="s">
        <v>28</v>
      </c>
      <c r="I267" t="s">
        <v>213</v>
      </c>
      <c r="J267" t="s">
        <v>1370</v>
      </c>
      <c r="L267" t="s">
        <v>30</v>
      </c>
    </row>
    <row r="268" spans="1:32" ht="17.25" customHeight="1" x14ac:dyDescent="0.25">
      <c r="A268">
        <v>329175</v>
      </c>
      <c r="B268" t="s">
        <v>4219</v>
      </c>
      <c r="C268" t="s">
        <v>233</v>
      </c>
      <c r="D268" t="s">
        <v>351</v>
      </c>
      <c r="E268" t="s">
        <v>89</v>
      </c>
      <c r="F268">
        <v>33750</v>
      </c>
      <c r="G268" t="s">
        <v>30</v>
      </c>
      <c r="H268" t="s">
        <v>28</v>
      </c>
      <c r="I268" t="s">
        <v>213</v>
      </c>
      <c r="J268" t="s">
        <v>1370</v>
      </c>
      <c r="L268" t="s">
        <v>85</v>
      </c>
    </row>
    <row r="269" spans="1:32" ht="17.25" customHeight="1" x14ac:dyDescent="0.25">
      <c r="A269">
        <v>329170</v>
      </c>
      <c r="B269" t="s">
        <v>3548</v>
      </c>
      <c r="C269" t="s">
        <v>376</v>
      </c>
      <c r="D269" t="s">
        <v>879</v>
      </c>
      <c r="E269" t="s">
        <v>89</v>
      </c>
      <c r="F269">
        <v>35817</v>
      </c>
      <c r="G269" t="s">
        <v>30</v>
      </c>
      <c r="H269" t="s">
        <v>31</v>
      </c>
      <c r="I269" t="s">
        <v>213</v>
      </c>
      <c r="J269" t="s">
        <v>27</v>
      </c>
      <c r="L269" t="s">
        <v>30</v>
      </c>
    </row>
    <row r="270" spans="1:32" ht="17.25" customHeight="1" x14ac:dyDescent="0.25">
      <c r="A270">
        <v>327430</v>
      </c>
      <c r="B270" t="s">
        <v>5181</v>
      </c>
      <c r="C270" t="s">
        <v>289</v>
      </c>
      <c r="D270" t="s">
        <v>231</v>
      </c>
      <c r="E270" t="s">
        <v>88</v>
      </c>
      <c r="F270">
        <v>33720</v>
      </c>
      <c r="G270" t="s">
        <v>459</v>
      </c>
      <c r="H270" t="s">
        <v>28</v>
      </c>
      <c r="I270" t="s">
        <v>213</v>
      </c>
      <c r="J270" t="s">
        <v>1370</v>
      </c>
      <c r="L270" t="s">
        <v>85</v>
      </c>
    </row>
    <row r="271" spans="1:32" ht="17.25" customHeight="1" x14ac:dyDescent="0.25">
      <c r="A271">
        <v>329163</v>
      </c>
      <c r="B271" t="s">
        <v>4218</v>
      </c>
      <c r="C271" t="s">
        <v>582</v>
      </c>
      <c r="D271" t="s">
        <v>224</v>
      </c>
      <c r="E271" t="s">
        <v>89</v>
      </c>
      <c r="F271">
        <v>35838</v>
      </c>
      <c r="G271" t="s">
        <v>30</v>
      </c>
      <c r="H271" t="s">
        <v>28</v>
      </c>
      <c r="I271" t="s">
        <v>213</v>
      </c>
      <c r="J271" t="s">
        <v>27</v>
      </c>
      <c r="L271" t="s">
        <v>30</v>
      </c>
    </row>
    <row r="272" spans="1:32" ht="17.25" customHeight="1" x14ac:dyDescent="0.25">
      <c r="A272">
        <v>334947</v>
      </c>
      <c r="B272" t="s">
        <v>4777</v>
      </c>
      <c r="C272" t="s">
        <v>4778</v>
      </c>
      <c r="D272" t="s">
        <v>512</v>
      </c>
      <c r="E272" t="s">
        <v>88</v>
      </c>
      <c r="F272">
        <v>33297</v>
      </c>
      <c r="G272" t="s">
        <v>259</v>
      </c>
      <c r="H272" t="s">
        <v>28</v>
      </c>
      <c r="I272" t="s">
        <v>213</v>
      </c>
      <c r="J272" t="s">
        <v>27</v>
      </c>
      <c r="L272" t="s">
        <v>30</v>
      </c>
    </row>
    <row r="273" spans="1:22" ht="17.25" customHeight="1" x14ac:dyDescent="0.25">
      <c r="A273">
        <v>335933</v>
      </c>
      <c r="B273" t="s">
        <v>3445</v>
      </c>
      <c r="C273" t="s">
        <v>413</v>
      </c>
      <c r="D273" t="s">
        <v>342</v>
      </c>
      <c r="E273" t="s">
        <v>88</v>
      </c>
      <c r="F273">
        <v>29623</v>
      </c>
      <c r="G273" t="s">
        <v>2207</v>
      </c>
      <c r="H273" t="s">
        <v>28</v>
      </c>
      <c r="I273" t="s">
        <v>213</v>
      </c>
      <c r="J273" t="s">
        <v>1370</v>
      </c>
      <c r="L273" t="s">
        <v>30</v>
      </c>
    </row>
    <row r="274" spans="1:22" ht="17.25" customHeight="1" x14ac:dyDescent="0.25">
      <c r="A274">
        <v>337358</v>
      </c>
      <c r="B274" t="s">
        <v>5450</v>
      </c>
      <c r="C274" t="s">
        <v>223</v>
      </c>
      <c r="D274" t="s">
        <v>245</v>
      </c>
      <c r="E274" t="s">
        <v>89</v>
      </c>
      <c r="F274">
        <v>34020</v>
      </c>
      <c r="G274" t="s">
        <v>302</v>
      </c>
      <c r="H274" t="s">
        <v>28</v>
      </c>
      <c r="I274" t="s">
        <v>213</v>
      </c>
      <c r="J274" t="s">
        <v>27</v>
      </c>
      <c r="L274" t="s">
        <v>42</v>
      </c>
    </row>
    <row r="275" spans="1:22" ht="17.25" customHeight="1" x14ac:dyDescent="0.25">
      <c r="A275">
        <v>307601</v>
      </c>
      <c r="B275" t="s">
        <v>1409</v>
      </c>
      <c r="C275" t="s">
        <v>1023</v>
      </c>
      <c r="D275" t="s">
        <v>553</v>
      </c>
      <c r="E275" t="s">
        <v>88</v>
      </c>
      <c r="F275">
        <v>31561</v>
      </c>
      <c r="G275" t="s">
        <v>49</v>
      </c>
      <c r="H275" t="s">
        <v>28</v>
      </c>
      <c r="I275" t="s">
        <v>213</v>
      </c>
      <c r="J275" t="s">
        <v>27</v>
      </c>
      <c r="L275" t="s">
        <v>49</v>
      </c>
      <c r="V275" t="s">
        <v>5734</v>
      </c>
    </row>
    <row r="276" spans="1:22" ht="17.25" customHeight="1" x14ac:dyDescent="0.25">
      <c r="A276">
        <v>324593</v>
      </c>
      <c r="B276" t="s">
        <v>3703</v>
      </c>
      <c r="C276" t="s">
        <v>262</v>
      </c>
      <c r="D276" t="s">
        <v>3704</v>
      </c>
      <c r="E276" t="s">
        <v>89</v>
      </c>
      <c r="F276">
        <v>35065</v>
      </c>
      <c r="G276" t="s">
        <v>30</v>
      </c>
      <c r="H276" t="s">
        <v>28</v>
      </c>
      <c r="I276" t="s">
        <v>213</v>
      </c>
      <c r="J276" t="s">
        <v>1370</v>
      </c>
      <c r="L276" t="s">
        <v>30</v>
      </c>
    </row>
    <row r="277" spans="1:22" ht="17.25" customHeight="1" x14ac:dyDescent="0.25">
      <c r="A277">
        <v>320332</v>
      </c>
      <c r="B277" t="s">
        <v>1405</v>
      </c>
      <c r="C277" t="s">
        <v>1400</v>
      </c>
      <c r="D277" t="s">
        <v>1406</v>
      </c>
      <c r="E277" t="s">
        <v>88</v>
      </c>
      <c r="F277">
        <v>33817</v>
      </c>
      <c r="G277" t="s">
        <v>1407</v>
      </c>
      <c r="H277" t="s">
        <v>28</v>
      </c>
      <c r="I277" t="s">
        <v>213</v>
      </c>
      <c r="V277" t="s">
        <v>5723</v>
      </c>
    </row>
    <row r="278" spans="1:22" ht="17.25" customHeight="1" x14ac:dyDescent="0.25">
      <c r="A278">
        <v>331118</v>
      </c>
      <c r="B278" t="s">
        <v>4367</v>
      </c>
      <c r="C278" t="s">
        <v>4368</v>
      </c>
      <c r="D278" t="s">
        <v>342</v>
      </c>
      <c r="E278" t="s">
        <v>89</v>
      </c>
      <c r="F278">
        <v>32729</v>
      </c>
      <c r="G278" t="s">
        <v>30</v>
      </c>
      <c r="H278" t="s">
        <v>50</v>
      </c>
      <c r="I278" t="s">
        <v>213</v>
      </c>
      <c r="J278" t="s">
        <v>1370</v>
      </c>
      <c r="L278" t="s">
        <v>30</v>
      </c>
    </row>
    <row r="279" spans="1:22" ht="17.25" customHeight="1" x14ac:dyDescent="0.25">
      <c r="A279">
        <v>329178</v>
      </c>
      <c r="B279" t="s">
        <v>4220</v>
      </c>
      <c r="C279" t="s">
        <v>707</v>
      </c>
      <c r="D279" t="s">
        <v>293</v>
      </c>
      <c r="E279" t="s">
        <v>88</v>
      </c>
      <c r="F279">
        <v>35376</v>
      </c>
      <c r="G279" t="s">
        <v>1003</v>
      </c>
      <c r="H279" t="s">
        <v>28</v>
      </c>
      <c r="I279" t="s">
        <v>213</v>
      </c>
      <c r="J279" t="s">
        <v>1370</v>
      </c>
      <c r="L279" t="s">
        <v>42</v>
      </c>
    </row>
    <row r="280" spans="1:22" ht="17.25" customHeight="1" x14ac:dyDescent="0.25">
      <c r="A280">
        <v>326210</v>
      </c>
      <c r="B280" t="s">
        <v>3029</v>
      </c>
      <c r="C280" t="s">
        <v>280</v>
      </c>
      <c r="D280" t="s">
        <v>353</v>
      </c>
      <c r="E280" t="s">
        <v>88</v>
      </c>
      <c r="F280">
        <v>34346</v>
      </c>
      <c r="G280" t="s">
        <v>737</v>
      </c>
      <c r="H280" t="s">
        <v>28</v>
      </c>
      <c r="I280" t="s">
        <v>213</v>
      </c>
      <c r="J280" t="s">
        <v>27</v>
      </c>
      <c r="L280" t="s">
        <v>42</v>
      </c>
    </row>
    <row r="281" spans="1:22" ht="17.25" customHeight="1" x14ac:dyDescent="0.25">
      <c r="A281">
        <v>326311</v>
      </c>
      <c r="B281" t="s">
        <v>784</v>
      </c>
      <c r="C281" t="s">
        <v>411</v>
      </c>
      <c r="D281" t="s">
        <v>392</v>
      </c>
      <c r="E281" t="s">
        <v>88</v>
      </c>
      <c r="F281">
        <v>30682</v>
      </c>
      <c r="G281" t="s">
        <v>1762</v>
      </c>
      <c r="H281" t="s">
        <v>28</v>
      </c>
      <c r="I281" t="s">
        <v>213</v>
      </c>
      <c r="J281" t="s">
        <v>1370</v>
      </c>
      <c r="L281" t="s">
        <v>30</v>
      </c>
    </row>
    <row r="282" spans="1:22" ht="17.25" customHeight="1" x14ac:dyDescent="0.25">
      <c r="A282">
        <v>330026</v>
      </c>
      <c r="B282" t="s">
        <v>3723</v>
      </c>
      <c r="C282" t="s">
        <v>346</v>
      </c>
      <c r="D282" t="s">
        <v>3724</v>
      </c>
      <c r="E282" t="s">
        <v>88</v>
      </c>
      <c r="F282">
        <v>35799</v>
      </c>
      <c r="G282" t="s">
        <v>30</v>
      </c>
      <c r="H282" t="s">
        <v>28</v>
      </c>
      <c r="I282" t="s">
        <v>213</v>
      </c>
      <c r="J282" t="s">
        <v>27</v>
      </c>
      <c r="L282" t="s">
        <v>30</v>
      </c>
    </row>
    <row r="283" spans="1:22" ht="17.25" customHeight="1" x14ac:dyDescent="0.25">
      <c r="A283">
        <v>335974</v>
      </c>
      <c r="B283" t="s">
        <v>5380</v>
      </c>
      <c r="C283" t="s">
        <v>374</v>
      </c>
      <c r="D283" t="s">
        <v>474</v>
      </c>
      <c r="E283" t="s">
        <v>88</v>
      </c>
      <c r="F283">
        <v>35938</v>
      </c>
      <c r="G283" t="s">
        <v>1505</v>
      </c>
      <c r="H283" t="s">
        <v>28</v>
      </c>
      <c r="I283" t="s">
        <v>213</v>
      </c>
      <c r="J283" t="s">
        <v>27</v>
      </c>
      <c r="L283" t="s">
        <v>42</v>
      </c>
    </row>
    <row r="284" spans="1:22" ht="17.25" customHeight="1" x14ac:dyDescent="0.25">
      <c r="A284">
        <v>325216</v>
      </c>
      <c r="B284" t="s">
        <v>1691</v>
      </c>
      <c r="C284" t="s">
        <v>630</v>
      </c>
      <c r="D284" t="s">
        <v>530</v>
      </c>
      <c r="E284" t="s">
        <v>88</v>
      </c>
      <c r="F284">
        <v>33241</v>
      </c>
      <c r="G284" t="s">
        <v>30</v>
      </c>
      <c r="H284" t="s">
        <v>28</v>
      </c>
      <c r="I284" t="s">
        <v>213</v>
      </c>
      <c r="J284" t="s">
        <v>1370</v>
      </c>
      <c r="L284" t="s">
        <v>85</v>
      </c>
    </row>
    <row r="285" spans="1:22" ht="17.25" customHeight="1" x14ac:dyDescent="0.25">
      <c r="A285">
        <v>331186</v>
      </c>
      <c r="B285" t="s">
        <v>1371</v>
      </c>
      <c r="C285" t="s">
        <v>885</v>
      </c>
      <c r="D285" t="s">
        <v>427</v>
      </c>
      <c r="E285" t="s">
        <v>88</v>
      </c>
      <c r="F285">
        <v>31002</v>
      </c>
      <c r="G285" t="s">
        <v>1372</v>
      </c>
      <c r="H285" t="s">
        <v>28</v>
      </c>
      <c r="I285" t="s">
        <v>213</v>
      </c>
      <c r="J285" t="s">
        <v>1370</v>
      </c>
      <c r="L285" t="s">
        <v>73</v>
      </c>
      <c r="V285" t="s">
        <v>5734</v>
      </c>
    </row>
    <row r="286" spans="1:22" ht="17.25" customHeight="1" x14ac:dyDescent="0.25">
      <c r="A286">
        <v>327638</v>
      </c>
      <c r="B286" t="s">
        <v>1629</v>
      </c>
      <c r="C286" t="s">
        <v>435</v>
      </c>
      <c r="D286" t="s">
        <v>342</v>
      </c>
      <c r="E286" t="s">
        <v>88</v>
      </c>
      <c r="F286">
        <v>35589</v>
      </c>
      <c r="G286" t="s">
        <v>30</v>
      </c>
      <c r="H286" t="s">
        <v>28</v>
      </c>
      <c r="I286" t="s">
        <v>213</v>
      </c>
      <c r="J286" t="s">
        <v>1370</v>
      </c>
      <c r="L286" t="s">
        <v>42</v>
      </c>
      <c r="V286" t="s">
        <v>5822</v>
      </c>
    </row>
    <row r="287" spans="1:22" ht="17.25" customHeight="1" x14ac:dyDescent="0.25">
      <c r="A287">
        <v>332336</v>
      </c>
      <c r="B287" t="s">
        <v>1629</v>
      </c>
      <c r="C287" t="s">
        <v>242</v>
      </c>
      <c r="D287" t="s">
        <v>2765</v>
      </c>
      <c r="E287" t="s">
        <v>88</v>
      </c>
      <c r="F287">
        <v>36324</v>
      </c>
      <c r="G287" t="s">
        <v>2766</v>
      </c>
      <c r="H287" t="s">
        <v>28</v>
      </c>
      <c r="I287" t="s">
        <v>213</v>
      </c>
      <c r="J287" t="s">
        <v>1370</v>
      </c>
      <c r="L287" t="s">
        <v>85</v>
      </c>
    </row>
    <row r="288" spans="1:22" ht="17.25" customHeight="1" x14ac:dyDescent="0.25">
      <c r="A288">
        <v>335945</v>
      </c>
      <c r="B288" t="s">
        <v>644</v>
      </c>
      <c r="C288" t="s">
        <v>226</v>
      </c>
      <c r="D288" t="s">
        <v>860</v>
      </c>
      <c r="E288" t="s">
        <v>88</v>
      </c>
      <c r="F288">
        <v>36161</v>
      </c>
      <c r="G288" t="s">
        <v>52</v>
      </c>
      <c r="H288" t="s">
        <v>28</v>
      </c>
      <c r="I288" t="s">
        <v>213</v>
      </c>
      <c r="J288" t="s">
        <v>27</v>
      </c>
      <c r="L288" t="s">
        <v>52</v>
      </c>
    </row>
    <row r="289" spans="1:32" ht="17.25" customHeight="1" x14ac:dyDescent="0.25">
      <c r="A289">
        <v>336868</v>
      </c>
      <c r="B289" t="s">
        <v>2859</v>
      </c>
      <c r="C289" t="s">
        <v>242</v>
      </c>
      <c r="D289" t="s">
        <v>1195</v>
      </c>
      <c r="E289" t="s">
        <v>88</v>
      </c>
      <c r="F289">
        <v>33606</v>
      </c>
      <c r="G289" t="s">
        <v>2860</v>
      </c>
      <c r="H289" t="s">
        <v>28</v>
      </c>
      <c r="I289" t="s">
        <v>213</v>
      </c>
      <c r="J289" t="s">
        <v>1370</v>
      </c>
      <c r="L289" t="s">
        <v>85</v>
      </c>
    </row>
    <row r="290" spans="1:32" ht="17.25" customHeight="1" x14ac:dyDescent="0.25">
      <c r="A290">
        <v>337786</v>
      </c>
      <c r="B290" t="s">
        <v>5559</v>
      </c>
      <c r="C290" t="s">
        <v>580</v>
      </c>
      <c r="D290" t="s">
        <v>442</v>
      </c>
      <c r="E290" t="s">
        <v>88</v>
      </c>
      <c r="F290">
        <v>28946</v>
      </c>
      <c r="G290" t="s">
        <v>3230</v>
      </c>
      <c r="H290" t="s">
        <v>28</v>
      </c>
      <c r="I290" t="s">
        <v>213</v>
      </c>
      <c r="J290" t="s">
        <v>27</v>
      </c>
      <c r="L290" t="s">
        <v>42</v>
      </c>
    </row>
    <row r="291" spans="1:32" ht="17.25" customHeight="1" x14ac:dyDescent="0.25">
      <c r="A291">
        <v>326254</v>
      </c>
      <c r="B291" t="s">
        <v>3420</v>
      </c>
      <c r="C291" t="s">
        <v>3421</v>
      </c>
      <c r="D291" t="s">
        <v>3422</v>
      </c>
      <c r="E291" t="s">
        <v>88</v>
      </c>
      <c r="F291">
        <v>35584</v>
      </c>
      <c r="G291" t="s">
        <v>30</v>
      </c>
      <c r="H291" t="s">
        <v>28</v>
      </c>
      <c r="I291" t="s">
        <v>213</v>
      </c>
      <c r="J291" t="s">
        <v>27</v>
      </c>
      <c r="L291" t="s">
        <v>30</v>
      </c>
    </row>
    <row r="292" spans="1:32" ht="17.25" customHeight="1" x14ac:dyDescent="0.25">
      <c r="A292">
        <v>325986</v>
      </c>
      <c r="B292" t="s">
        <v>4039</v>
      </c>
      <c r="C292" t="s">
        <v>528</v>
      </c>
      <c r="D292" t="s">
        <v>837</v>
      </c>
      <c r="E292" t="s">
        <v>88</v>
      </c>
      <c r="F292">
        <v>33404</v>
      </c>
      <c r="G292" t="s">
        <v>30</v>
      </c>
      <c r="H292" t="s">
        <v>28</v>
      </c>
      <c r="I292" t="s">
        <v>213</v>
      </c>
      <c r="AC292" t="s">
        <v>5700</v>
      </c>
      <c r="AD292" t="s">
        <v>5700</v>
      </c>
      <c r="AE292" t="s">
        <v>5700</v>
      </c>
      <c r="AF292" t="s">
        <v>5700</v>
      </c>
    </row>
    <row r="293" spans="1:32" ht="17.25" customHeight="1" x14ac:dyDescent="0.25">
      <c r="A293">
        <v>325193</v>
      </c>
      <c r="B293" t="s">
        <v>3040</v>
      </c>
      <c r="C293" t="s">
        <v>1085</v>
      </c>
      <c r="D293" t="s">
        <v>1909</v>
      </c>
      <c r="E293" t="s">
        <v>88</v>
      </c>
      <c r="F293">
        <v>35022</v>
      </c>
      <c r="G293" t="s">
        <v>259</v>
      </c>
      <c r="H293" t="s">
        <v>28</v>
      </c>
      <c r="I293" t="s">
        <v>213</v>
      </c>
      <c r="J293" t="s">
        <v>1370</v>
      </c>
      <c r="L293" t="s">
        <v>42</v>
      </c>
    </row>
    <row r="294" spans="1:32" ht="17.25" customHeight="1" x14ac:dyDescent="0.25">
      <c r="A294">
        <v>330018</v>
      </c>
      <c r="B294" t="s">
        <v>4284</v>
      </c>
      <c r="C294" t="s">
        <v>242</v>
      </c>
      <c r="D294" t="s">
        <v>1574</v>
      </c>
      <c r="E294" t="s">
        <v>88</v>
      </c>
      <c r="F294">
        <v>35944</v>
      </c>
      <c r="G294" t="s">
        <v>2493</v>
      </c>
      <c r="H294" t="s">
        <v>28</v>
      </c>
      <c r="I294" t="s">
        <v>213</v>
      </c>
      <c r="J294" t="s">
        <v>1370</v>
      </c>
      <c r="L294" t="s">
        <v>30</v>
      </c>
    </row>
    <row r="295" spans="1:32" ht="17.25" customHeight="1" x14ac:dyDescent="0.25">
      <c r="A295">
        <v>336869</v>
      </c>
      <c r="B295" t="s">
        <v>5036</v>
      </c>
      <c r="C295" t="s">
        <v>242</v>
      </c>
      <c r="D295" t="s">
        <v>5037</v>
      </c>
      <c r="E295" t="s">
        <v>88</v>
      </c>
      <c r="F295">
        <v>34608</v>
      </c>
      <c r="G295" t="s">
        <v>1246</v>
      </c>
      <c r="H295" t="s">
        <v>28</v>
      </c>
      <c r="I295" t="s">
        <v>213</v>
      </c>
      <c r="J295" t="s">
        <v>27</v>
      </c>
      <c r="L295" t="s">
        <v>42</v>
      </c>
    </row>
    <row r="296" spans="1:32" ht="17.25" customHeight="1" x14ac:dyDescent="0.25">
      <c r="A296">
        <v>336870</v>
      </c>
      <c r="B296" t="s">
        <v>2686</v>
      </c>
      <c r="C296" t="s">
        <v>242</v>
      </c>
      <c r="D296" t="s">
        <v>1755</v>
      </c>
      <c r="E296" t="s">
        <v>88</v>
      </c>
      <c r="F296">
        <v>34824</v>
      </c>
      <c r="G296" t="s">
        <v>49</v>
      </c>
      <c r="H296" t="s">
        <v>28</v>
      </c>
      <c r="I296" t="s">
        <v>213</v>
      </c>
      <c r="J296" t="s">
        <v>1370</v>
      </c>
      <c r="L296" t="s">
        <v>49</v>
      </c>
    </row>
    <row r="297" spans="1:32" ht="17.25" customHeight="1" x14ac:dyDescent="0.25">
      <c r="A297">
        <v>328370</v>
      </c>
      <c r="B297" t="s">
        <v>3546</v>
      </c>
      <c r="C297" t="s">
        <v>226</v>
      </c>
      <c r="D297" t="s">
        <v>245</v>
      </c>
      <c r="E297" t="s">
        <v>88</v>
      </c>
      <c r="F297">
        <v>34905</v>
      </c>
      <c r="G297" t="s">
        <v>79</v>
      </c>
      <c r="H297" t="s">
        <v>28</v>
      </c>
      <c r="I297" t="s">
        <v>213</v>
      </c>
      <c r="J297" t="s">
        <v>27</v>
      </c>
      <c r="L297" t="s">
        <v>73</v>
      </c>
    </row>
    <row r="298" spans="1:32" ht="17.25" customHeight="1" x14ac:dyDescent="0.25">
      <c r="A298">
        <v>330020</v>
      </c>
      <c r="B298" t="s">
        <v>1861</v>
      </c>
      <c r="C298" t="s">
        <v>467</v>
      </c>
      <c r="D298" t="s">
        <v>399</v>
      </c>
      <c r="E298" t="s">
        <v>88</v>
      </c>
      <c r="F298">
        <v>34567</v>
      </c>
      <c r="G298" t="s">
        <v>30</v>
      </c>
      <c r="H298" t="s">
        <v>28</v>
      </c>
      <c r="I298" t="s">
        <v>213</v>
      </c>
      <c r="J298" t="s">
        <v>1370</v>
      </c>
      <c r="L298" t="s">
        <v>42</v>
      </c>
      <c r="V298" t="s">
        <v>5735</v>
      </c>
    </row>
    <row r="299" spans="1:32" ht="17.25" customHeight="1" x14ac:dyDescent="0.25">
      <c r="A299">
        <v>337787</v>
      </c>
      <c r="B299" t="s">
        <v>5560</v>
      </c>
      <c r="C299" t="s">
        <v>297</v>
      </c>
      <c r="D299" t="s">
        <v>673</v>
      </c>
      <c r="E299" t="s">
        <v>88</v>
      </c>
      <c r="F299">
        <v>30171</v>
      </c>
      <c r="G299" t="s">
        <v>30</v>
      </c>
      <c r="H299" t="s">
        <v>28</v>
      </c>
      <c r="I299" t="s">
        <v>213</v>
      </c>
      <c r="J299" t="s">
        <v>1370</v>
      </c>
      <c r="L299" t="s">
        <v>49</v>
      </c>
    </row>
    <row r="300" spans="1:32" ht="17.25" customHeight="1" x14ac:dyDescent="0.25">
      <c r="A300">
        <v>320304</v>
      </c>
      <c r="B300" t="s">
        <v>3929</v>
      </c>
      <c r="C300" t="s">
        <v>500</v>
      </c>
      <c r="D300" t="s">
        <v>231</v>
      </c>
      <c r="E300" t="s">
        <v>88</v>
      </c>
      <c r="F300">
        <v>33254</v>
      </c>
      <c r="G300" t="s">
        <v>30</v>
      </c>
      <c r="H300" t="s">
        <v>28</v>
      </c>
      <c r="I300" t="s">
        <v>213</v>
      </c>
      <c r="J300" t="s">
        <v>1370</v>
      </c>
      <c r="L300" t="s">
        <v>30</v>
      </c>
    </row>
    <row r="301" spans="1:32" ht="17.25" customHeight="1" x14ac:dyDescent="0.25">
      <c r="A301">
        <v>334321</v>
      </c>
      <c r="B301" t="s">
        <v>3667</v>
      </c>
      <c r="C301" t="s">
        <v>702</v>
      </c>
      <c r="D301" t="s">
        <v>3130</v>
      </c>
      <c r="E301" t="s">
        <v>88</v>
      </c>
      <c r="F301">
        <v>36054</v>
      </c>
      <c r="G301" t="s">
        <v>49</v>
      </c>
      <c r="H301" t="s">
        <v>28</v>
      </c>
      <c r="I301" t="s">
        <v>213</v>
      </c>
      <c r="J301" t="s">
        <v>27</v>
      </c>
      <c r="L301" t="s">
        <v>30</v>
      </c>
    </row>
    <row r="302" spans="1:32" ht="17.25" customHeight="1" x14ac:dyDescent="0.25">
      <c r="A302">
        <v>334327</v>
      </c>
      <c r="B302" t="s">
        <v>2638</v>
      </c>
      <c r="C302" t="s">
        <v>508</v>
      </c>
      <c r="D302" t="s">
        <v>3668</v>
      </c>
      <c r="E302" t="s">
        <v>88</v>
      </c>
      <c r="F302">
        <v>35947</v>
      </c>
      <c r="G302" t="s">
        <v>3669</v>
      </c>
      <c r="H302" t="s">
        <v>28</v>
      </c>
      <c r="I302" t="s">
        <v>213</v>
      </c>
      <c r="J302" t="s">
        <v>27</v>
      </c>
      <c r="L302" t="s">
        <v>52</v>
      </c>
    </row>
    <row r="303" spans="1:32" ht="17.25" customHeight="1" x14ac:dyDescent="0.25">
      <c r="A303">
        <v>335958</v>
      </c>
      <c r="B303" t="s">
        <v>4921</v>
      </c>
      <c r="C303" t="s">
        <v>550</v>
      </c>
      <c r="D303" t="s">
        <v>645</v>
      </c>
      <c r="E303" t="s">
        <v>88</v>
      </c>
      <c r="F303">
        <v>33115</v>
      </c>
      <c r="G303" t="s">
        <v>710</v>
      </c>
      <c r="H303" t="s">
        <v>28</v>
      </c>
      <c r="I303" t="s">
        <v>213</v>
      </c>
      <c r="J303" t="s">
        <v>1370</v>
      </c>
      <c r="L303" t="s">
        <v>30</v>
      </c>
    </row>
    <row r="304" spans="1:32" ht="17.25" customHeight="1" x14ac:dyDescent="0.25">
      <c r="A304">
        <v>327160</v>
      </c>
      <c r="B304" t="s">
        <v>4099</v>
      </c>
      <c r="C304" t="s">
        <v>242</v>
      </c>
      <c r="D304" t="s">
        <v>254</v>
      </c>
      <c r="E304" t="s">
        <v>88</v>
      </c>
      <c r="F304">
        <v>34335</v>
      </c>
      <c r="G304" t="s">
        <v>30</v>
      </c>
      <c r="H304" t="s">
        <v>28</v>
      </c>
      <c r="I304" t="s">
        <v>213</v>
      </c>
      <c r="J304" t="s">
        <v>1370</v>
      </c>
      <c r="L304" t="s">
        <v>85</v>
      </c>
      <c r="V304" t="s">
        <v>5822</v>
      </c>
    </row>
    <row r="305" spans="1:32" ht="17.25" customHeight="1" x14ac:dyDescent="0.25">
      <c r="A305">
        <v>307684</v>
      </c>
      <c r="B305" t="s">
        <v>992</v>
      </c>
      <c r="C305" t="s">
        <v>242</v>
      </c>
      <c r="D305" t="s">
        <v>362</v>
      </c>
      <c r="E305" t="s">
        <v>88</v>
      </c>
      <c r="F305">
        <v>31142</v>
      </c>
      <c r="G305" t="s">
        <v>30</v>
      </c>
      <c r="H305" t="s">
        <v>28</v>
      </c>
      <c r="I305" t="s">
        <v>213</v>
      </c>
      <c r="J305" t="s">
        <v>27</v>
      </c>
      <c r="L305" t="s">
        <v>30</v>
      </c>
    </row>
    <row r="306" spans="1:32" ht="17.25" customHeight="1" x14ac:dyDescent="0.25">
      <c r="A306">
        <v>337086</v>
      </c>
      <c r="B306" t="s">
        <v>3688</v>
      </c>
      <c r="C306" t="s">
        <v>226</v>
      </c>
      <c r="D306" t="s">
        <v>312</v>
      </c>
      <c r="E306" t="s">
        <v>88</v>
      </c>
      <c r="F306">
        <v>35799</v>
      </c>
      <c r="G306" t="s">
        <v>378</v>
      </c>
      <c r="H306" t="s">
        <v>28</v>
      </c>
      <c r="I306" t="s">
        <v>213</v>
      </c>
      <c r="J306" t="s">
        <v>27</v>
      </c>
      <c r="L306" t="s">
        <v>59</v>
      </c>
    </row>
    <row r="307" spans="1:32" ht="17.25" customHeight="1" x14ac:dyDescent="0.25">
      <c r="A307">
        <v>326154</v>
      </c>
      <c r="B307" t="s">
        <v>2754</v>
      </c>
      <c r="C307" t="s">
        <v>232</v>
      </c>
      <c r="D307" t="s">
        <v>312</v>
      </c>
      <c r="E307" t="s">
        <v>88</v>
      </c>
      <c r="F307">
        <v>33985</v>
      </c>
      <c r="G307" t="s">
        <v>459</v>
      </c>
      <c r="H307" t="s">
        <v>28</v>
      </c>
      <c r="I307" t="s">
        <v>213</v>
      </c>
      <c r="J307" t="s">
        <v>27</v>
      </c>
      <c r="L307" t="s">
        <v>85</v>
      </c>
    </row>
    <row r="308" spans="1:32" ht="17.25" customHeight="1" x14ac:dyDescent="0.25">
      <c r="A308">
        <v>332370</v>
      </c>
      <c r="B308" t="s">
        <v>1386</v>
      </c>
      <c r="C308" t="s">
        <v>226</v>
      </c>
      <c r="D308" t="s">
        <v>2592</v>
      </c>
      <c r="E308" t="s">
        <v>88</v>
      </c>
      <c r="F308">
        <v>36555</v>
      </c>
      <c r="G308" t="s">
        <v>30</v>
      </c>
      <c r="H308" t="s">
        <v>28</v>
      </c>
      <c r="I308" t="s">
        <v>213</v>
      </c>
      <c r="J308" t="s">
        <v>27</v>
      </c>
      <c r="L308" t="s">
        <v>30</v>
      </c>
      <c r="V308" t="s">
        <v>5822</v>
      </c>
    </row>
    <row r="309" spans="1:32" ht="17.25" customHeight="1" x14ac:dyDescent="0.25">
      <c r="A309">
        <v>307961</v>
      </c>
      <c r="B309" t="s">
        <v>5687</v>
      </c>
      <c r="C309" t="s">
        <v>358</v>
      </c>
      <c r="D309" t="s">
        <v>526</v>
      </c>
      <c r="E309" t="s">
        <v>88</v>
      </c>
      <c r="F309">
        <v>32053</v>
      </c>
      <c r="G309" t="s">
        <v>5688</v>
      </c>
      <c r="H309" t="s">
        <v>28</v>
      </c>
      <c r="I309" t="s">
        <v>213</v>
      </c>
      <c r="J309" t="s">
        <v>27</v>
      </c>
      <c r="L309" t="s">
        <v>73</v>
      </c>
      <c r="V309" t="s">
        <v>5725</v>
      </c>
    </row>
    <row r="310" spans="1:32" ht="17.25" customHeight="1" x14ac:dyDescent="0.25">
      <c r="A310">
        <v>337172</v>
      </c>
      <c r="B310" t="s">
        <v>5064</v>
      </c>
      <c r="C310" t="s">
        <v>1402</v>
      </c>
      <c r="D310" t="s">
        <v>3835</v>
      </c>
      <c r="E310" t="s">
        <v>88</v>
      </c>
      <c r="F310">
        <v>35132</v>
      </c>
      <c r="G310" t="s">
        <v>5065</v>
      </c>
      <c r="H310" t="s">
        <v>28</v>
      </c>
      <c r="I310" t="s">
        <v>213</v>
      </c>
      <c r="J310" t="s">
        <v>27</v>
      </c>
      <c r="L310" t="s">
        <v>73</v>
      </c>
      <c r="V310" t="s">
        <v>5822</v>
      </c>
      <c r="AE310" t="s">
        <v>5700</v>
      </c>
      <c r="AF310" t="s">
        <v>5700</v>
      </c>
    </row>
    <row r="311" spans="1:32" ht="17.25" customHeight="1" x14ac:dyDescent="0.25">
      <c r="A311">
        <v>320334</v>
      </c>
      <c r="B311" t="s">
        <v>1471</v>
      </c>
      <c r="C311" t="s">
        <v>346</v>
      </c>
      <c r="D311" t="s">
        <v>245</v>
      </c>
      <c r="E311" t="s">
        <v>88</v>
      </c>
      <c r="F311">
        <v>30003</v>
      </c>
      <c r="G311" t="s">
        <v>240</v>
      </c>
      <c r="H311" t="s">
        <v>28</v>
      </c>
      <c r="I311" t="s">
        <v>213</v>
      </c>
      <c r="V311" t="s">
        <v>5821</v>
      </c>
      <c r="AF311" t="s">
        <v>5700</v>
      </c>
    </row>
    <row r="312" spans="1:32" ht="17.25" customHeight="1" x14ac:dyDescent="0.25">
      <c r="A312">
        <v>325218</v>
      </c>
      <c r="B312" t="s">
        <v>4009</v>
      </c>
      <c r="C312" t="s">
        <v>778</v>
      </c>
      <c r="D312" t="s">
        <v>1280</v>
      </c>
      <c r="E312" t="s">
        <v>88</v>
      </c>
      <c r="F312">
        <v>33240</v>
      </c>
      <c r="G312" t="s">
        <v>511</v>
      </c>
      <c r="H312" t="s">
        <v>28</v>
      </c>
      <c r="I312" t="s">
        <v>213</v>
      </c>
      <c r="J312" t="s">
        <v>1370</v>
      </c>
      <c r="L312" t="s">
        <v>59</v>
      </c>
    </row>
    <row r="313" spans="1:32" ht="17.25" customHeight="1" x14ac:dyDescent="0.25">
      <c r="A313">
        <v>335967</v>
      </c>
      <c r="B313" t="s">
        <v>3223</v>
      </c>
      <c r="C313" t="s">
        <v>662</v>
      </c>
      <c r="D313" t="s">
        <v>2726</v>
      </c>
      <c r="E313" t="s">
        <v>88</v>
      </c>
      <c r="F313">
        <v>32637</v>
      </c>
      <c r="G313" t="s">
        <v>52</v>
      </c>
      <c r="H313" t="s">
        <v>28</v>
      </c>
      <c r="I313" t="s">
        <v>213</v>
      </c>
      <c r="J313" t="s">
        <v>27</v>
      </c>
      <c r="L313" t="s">
        <v>52</v>
      </c>
    </row>
    <row r="314" spans="1:32" ht="17.25" customHeight="1" x14ac:dyDescent="0.25">
      <c r="A314">
        <v>320336</v>
      </c>
      <c r="B314" t="s">
        <v>3930</v>
      </c>
      <c r="C314" t="s">
        <v>692</v>
      </c>
      <c r="D314" t="s">
        <v>3579</v>
      </c>
      <c r="E314" t="s">
        <v>88</v>
      </c>
      <c r="F314">
        <v>33970</v>
      </c>
      <c r="G314" t="s">
        <v>30</v>
      </c>
      <c r="H314" t="s">
        <v>28</v>
      </c>
      <c r="I314" t="s">
        <v>213</v>
      </c>
      <c r="J314" t="s">
        <v>1370</v>
      </c>
      <c r="L314" t="s">
        <v>85</v>
      </c>
    </row>
    <row r="315" spans="1:32" ht="17.25" customHeight="1" x14ac:dyDescent="0.25">
      <c r="A315">
        <v>334329</v>
      </c>
      <c r="B315" t="s">
        <v>3759</v>
      </c>
      <c r="C315" t="s">
        <v>289</v>
      </c>
      <c r="D315" t="s">
        <v>1000</v>
      </c>
      <c r="E315" t="s">
        <v>88</v>
      </c>
      <c r="F315">
        <v>35460</v>
      </c>
      <c r="G315" t="s">
        <v>30</v>
      </c>
      <c r="H315" t="s">
        <v>28</v>
      </c>
      <c r="I315" t="s">
        <v>213</v>
      </c>
      <c r="J315" t="s">
        <v>27</v>
      </c>
      <c r="L315" t="s">
        <v>30</v>
      </c>
    </row>
    <row r="316" spans="1:32" ht="17.25" customHeight="1" x14ac:dyDescent="0.25">
      <c r="A316">
        <v>337796</v>
      </c>
      <c r="B316" t="s">
        <v>2713</v>
      </c>
      <c r="C316" t="s">
        <v>242</v>
      </c>
      <c r="D316" t="s">
        <v>245</v>
      </c>
      <c r="E316" t="s">
        <v>88</v>
      </c>
      <c r="F316">
        <v>28126</v>
      </c>
      <c r="G316" t="s">
        <v>2714</v>
      </c>
      <c r="H316" t="s">
        <v>28</v>
      </c>
      <c r="I316" t="s">
        <v>213</v>
      </c>
      <c r="J316" t="s">
        <v>27</v>
      </c>
      <c r="L316" t="s">
        <v>52</v>
      </c>
    </row>
    <row r="317" spans="1:32" ht="17.25" customHeight="1" x14ac:dyDescent="0.25">
      <c r="A317">
        <v>335987</v>
      </c>
      <c r="B317" t="s">
        <v>3775</v>
      </c>
      <c r="C317" t="s">
        <v>2061</v>
      </c>
      <c r="D317" t="s">
        <v>353</v>
      </c>
      <c r="E317" t="s">
        <v>89</v>
      </c>
      <c r="F317">
        <v>30727</v>
      </c>
      <c r="G317" t="s">
        <v>30</v>
      </c>
      <c r="H317" t="s">
        <v>31</v>
      </c>
      <c r="I317" t="s">
        <v>213</v>
      </c>
      <c r="J317" t="s">
        <v>1370</v>
      </c>
      <c r="L317" t="s">
        <v>30</v>
      </c>
    </row>
    <row r="318" spans="1:32" ht="17.25" customHeight="1" x14ac:dyDescent="0.25">
      <c r="A318">
        <v>328676</v>
      </c>
      <c r="B318" t="s">
        <v>2789</v>
      </c>
      <c r="C318" t="s">
        <v>260</v>
      </c>
      <c r="D318" t="s">
        <v>248</v>
      </c>
      <c r="E318" t="s">
        <v>89</v>
      </c>
      <c r="F318">
        <v>33701</v>
      </c>
      <c r="G318" t="s">
        <v>747</v>
      </c>
      <c r="H318" t="s">
        <v>28</v>
      </c>
      <c r="I318" t="s">
        <v>213</v>
      </c>
      <c r="V318" t="s">
        <v>5822</v>
      </c>
      <c r="AE318" t="s">
        <v>5700</v>
      </c>
      <c r="AF318" t="s">
        <v>5700</v>
      </c>
    </row>
    <row r="319" spans="1:32" ht="17.25" customHeight="1" x14ac:dyDescent="0.25">
      <c r="A319">
        <v>318342</v>
      </c>
      <c r="B319" t="s">
        <v>3905</v>
      </c>
      <c r="C319" t="s">
        <v>1557</v>
      </c>
      <c r="D319" t="s">
        <v>1387</v>
      </c>
      <c r="E319" t="s">
        <v>89</v>
      </c>
      <c r="F319">
        <v>32138</v>
      </c>
      <c r="G319" t="s">
        <v>3906</v>
      </c>
      <c r="H319" t="s">
        <v>28</v>
      </c>
      <c r="I319" t="s">
        <v>213</v>
      </c>
      <c r="J319" t="s">
        <v>1370</v>
      </c>
      <c r="L319" t="s">
        <v>52</v>
      </c>
    </row>
    <row r="320" spans="1:32" ht="17.25" customHeight="1" x14ac:dyDescent="0.25">
      <c r="A320">
        <v>335137</v>
      </c>
      <c r="B320" t="s">
        <v>4802</v>
      </c>
      <c r="C320" t="s">
        <v>2605</v>
      </c>
      <c r="D320" t="s">
        <v>533</v>
      </c>
      <c r="E320" t="s">
        <v>88</v>
      </c>
      <c r="F320">
        <v>34805</v>
      </c>
      <c r="G320" t="s">
        <v>30</v>
      </c>
      <c r="H320" t="s">
        <v>28</v>
      </c>
      <c r="I320" t="s">
        <v>213</v>
      </c>
      <c r="J320" t="s">
        <v>27</v>
      </c>
      <c r="L320" t="s">
        <v>70</v>
      </c>
    </row>
    <row r="321" spans="1:32" ht="17.25" customHeight="1" x14ac:dyDescent="0.25">
      <c r="A321">
        <v>323156</v>
      </c>
      <c r="B321" t="s">
        <v>3963</v>
      </c>
      <c r="C321" t="s">
        <v>268</v>
      </c>
      <c r="D321" t="s">
        <v>383</v>
      </c>
      <c r="E321" t="s">
        <v>89</v>
      </c>
      <c r="F321">
        <v>34404</v>
      </c>
      <c r="G321" t="s">
        <v>30</v>
      </c>
      <c r="H321" t="s">
        <v>28</v>
      </c>
      <c r="I321" t="s">
        <v>213</v>
      </c>
      <c r="AF321" t="s">
        <v>5700</v>
      </c>
    </row>
    <row r="322" spans="1:32" ht="17.25" customHeight="1" x14ac:dyDescent="0.25">
      <c r="A322">
        <v>332229</v>
      </c>
      <c r="B322" t="s">
        <v>5262</v>
      </c>
      <c r="C322" t="s">
        <v>226</v>
      </c>
      <c r="D322" t="s">
        <v>427</v>
      </c>
      <c r="E322" t="s">
        <v>89</v>
      </c>
      <c r="F322">
        <v>35823</v>
      </c>
      <c r="G322" t="s">
        <v>5263</v>
      </c>
      <c r="H322" t="s">
        <v>28</v>
      </c>
      <c r="I322" t="s">
        <v>213</v>
      </c>
      <c r="J322" t="s">
        <v>1370</v>
      </c>
      <c r="L322" t="s">
        <v>30</v>
      </c>
    </row>
    <row r="323" spans="1:32" ht="17.25" customHeight="1" x14ac:dyDescent="0.25">
      <c r="A323">
        <v>335132</v>
      </c>
      <c r="B323" t="s">
        <v>2784</v>
      </c>
      <c r="C323" t="s">
        <v>2785</v>
      </c>
      <c r="D323" t="s">
        <v>1189</v>
      </c>
      <c r="E323" t="s">
        <v>88</v>
      </c>
      <c r="F323">
        <v>36392</v>
      </c>
      <c r="G323" t="s">
        <v>30</v>
      </c>
      <c r="H323" t="s">
        <v>28</v>
      </c>
      <c r="I323" t="s">
        <v>213</v>
      </c>
      <c r="J323" t="s">
        <v>27</v>
      </c>
      <c r="L323" t="s">
        <v>30</v>
      </c>
    </row>
    <row r="324" spans="1:32" ht="17.25" customHeight="1" x14ac:dyDescent="0.25">
      <c r="A324">
        <v>329182</v>
      </c>
      <c r="B324" t="s">
        <v>5193</v>
      </c>
      <c r="C324" t="s">
        <v>885</v>
      </c>
      <c r="D324" t="s">
        <v>228</v>
      </c>
      <c r="E324" t="s">
        <v>89</v>
      </c>
      <c r="F324">
        <v>36166</v>
      </c>
      <c r="G324" t="s">
        <v>30</v>
      </c>
      <c r="H324" t="s">
        <v>28</v>
      </c>
      <c r="I324" t="s">
        <v>213</v>
      </c>
      <c r="J324" t="s">
        <v>1370</v>
      </c>
      <c r="L324" t="s">
        <v>30</v>
      </c>
    </row>
    <row r="325" spans="1:32" ht="17.25" customHeight="1" x14ac:dyDescent="0.25">
      <c r="A325">
        <v>333817</v>
      </c>
      <c r="B325" t="s">
        <v>4643</v>
      </c>
      <c r="C325" t="s">
        <v>260</v>
      </c>
      <c r="D325" t="s">
        <v>282</v>
      </c>
      <c r="E325" t="s">
        <v>89</v>
      </c>
      <c r="F325">
        <v>36054</v>
      </c>
      <c r="G325" t="s">
        <v>30</v>
      </c>
      <c r="H325" t="s">
        <v>28</v>
      </c>
      <c r="I325" t="s">
        <v>213</v>
      </c>
      <c r="J325" t="s">
        <v>1370</v>
      </c>
      <c r="L325" t="s">
        <v>30</v>
      </c>
      <c r="AE325" t="s">
        <v>5700</v>
      </c>
      <c r="AF325" t="s">
        <v>5700</v>
      </c>
    </row>
    <row r="326" spans="1:32" ht="17.25" customHeight="1" x14ac:dyDescent="0.25">
      <c r="A326">
        <v>335135</v>
      </c>
      <c r="B326" t="s">
        <v>4800</v>
      </c>
      <c r="C326" t="s">
        <v>563</v>
      </c>
      <c r="D326" t="s">
        <v>1105</v>
      </c>
      <c r="E326" t="s">
        <v>89</v>
      </c>
      <c r="F326">
        <v>36191</v>
      </c>
      <c r="G326" t="s">
        <v>4801</v>
      </c>
      <c r="H326" t="s">
        <v>28</v>
      </c>
      <c r="I326" t="s">
        <v>213</v>
      </c>
      <c r="J326" t="s">
        <v>27</v>
      </c>
      <c r="L326" t="s">
        <v>42</v>
      </c>
    </row>
    <row r="327" spans="1:32" ht="17.25" customHeight="1" x14ac:dyDescent="0.25">
      <c r="A327">
        <v>327388</v>
      </c>
      <c r="B327" t="s">
        <v>1672</v>
      </c>
      <c r="C327" t="s">
        <v>582</v>
      </c>
      <c r="D327" t="s">
        <v>1242</v>
      </c>
      <c r="E327" t="s">
        <v>89</v>
      </c>
      <c r="F327">
        <v>34882</v>
      </c>
      <c r="G327" t="s">
        <v>225</v>
      </c>
      <c r="H327" t="s">
        <v>28</v>
      </c>
      <c r="I327" t="s">
        <v>213</v>
      </c>
      <c r="J327" t="s">
        <v>1370</v>
      </c>
      <c r="L327" t="s">
        <v>30</v>
      </c>
      <c r="V327" t="s">
        <v>5736</v>
      </c>
    </row>
    <row r="328" spans="1:32" ht="17.25" customHeight="1" x14ac:dyDescent="0.25">
      <c r="A328">
        <v>337376</v>
      </c>
      <c r="B328" t="s">
        <v>5455</v>
      </c>
      <c r="C328" t="s">
        <v>1192</v>
      </c>
      <c r="D328" t="s">
        <v>5456</v>
      </c>
      <c r="E328" t="s">
        <v>89</v>
      </c>
      <c r="F328">
        <v>32771</v>
      </c>
      <c r="G328" t="s">
        <v>5457</v>
      </c>
      <c r="H328" t="s">
        <v>28</v>
      </c>
      <c r="I328" t="s">
        <v>213</v>
      </c>
      <c r="J328" t="s">
        <v>1370</v>
      </c>
      <c r="L328" t="s">
        <v>30</v>
      </c>
    </row>
    <row r="329" spans="1:32" ht="17.25" customHeight="1" x14ac:dyDescent="0.25">
      <c r="A329">
        <v>329201</v>
      </c>
      <c r="B329" t="s">
        <v>3505</v>
      </c>
      <c r="C329" t="s">
        <v>268</v>
      </c>
      <c r="D329" t="s">
        <v>502</v>
      </c>
      <c r="E329" t="s">
        <v>89</v>
      </c>
      <c r="F329">
        <v>33467</v>
      </c>
      <c r="G329" t="s">
        <v>82</v>
      </c>
      <c r="H329" t="s">
        <v>28</v>
      </c>
      <c r="I329" t="s">
        <v>213</v>
      </c>
      <c r="J329" t="s">
        <v>1370</v>
      </c>
      <c r="L329" t="s">
        <v>82</v>
      </c>
      <c r="AF329" t="s">
        <v>5700</v>
      </c>
    </row>
    <row r="330" spans="1:32" ht="17.25" customHeight="1" x14ac:dyDescent="0.25">
      <c r="A330">
        <v>326756</v>
      </c>
      <c r="B330" t="s">
        <v>4067</v>
      </c>
      <c r="C330" t="s">
        <v>979</v>
      </c>
      <c r="D330" t="s">
        <v>442</v>
      </c>
      <c r="E330" t="s">
        <v>89</v>
      </c>
      <c r="F330">
        <v>32882</v>
      </c>
      <c r="G330" t="s">
        <v>30</v>
      </c>
      <c r="H330" t="s">
        <v>28</v>
      </c>
      <c r="I330" t="s">
        <v>213</v>
      </c>
      <c r="J330" t="s">
        <v>1370</v>
      </c>
      <c r="L330" t="s">
        <v>42</v>
      </c>
    </row>
    <row r="331" spans="1:32" ht="17.25" customHeight="1" x14ac:dyDescent="0.25">
      <c r="A331">
        <v>333830</v>
      </c>
      <c r="B331" t="s">
        <v>3144</v>
      </c>
      <c r="C331" t="s">
        <v>223</v>
      </c>
      <c r="D331" t="s">
        <v>254</v>
      </c>
      <c r="E331" t="s">
        <v>89</v>
      </c>
      <c r="F331">
        <v>33651</v>
      </c>
      <c r="G331" t="s">
        <v>30</v>
      </c>
      <c r="H331" t="s">
        <v>28</v>
      </c>
      <c r="I331" t="s">
        <v>213</v>
      </c>
      <c r="J331" t="s">
        <v>27</v>
      </c>
      <c r="L331" t="s">
        <v>30</v>
      </c>
    </row>
    <row r="332" spans="1:32" ht="17.25" customHeight="1" x14ac:dyDescent="0.25">
      <c r="A332">
        <v>302477</v>
      </c>
      <c r="B332" t="s">
        <v>1964</v>
      </c>
      <c r="C332" t="s">
        <v>355</v>
      </c>
      <c r="D332" t="s">
        <v>986</v>
      </c>
      <c r="E332" t="s">
        <v>89</v>
      </c>
      <c r="F332">
        <v>30682</v>
      </c>
      <c r="G332" t="s">
        <v>1965</v>
      </c>
      <c r="H332" t="s">
        <v>28</v>
      </c>
      <c r="I332" t="s">
        <v>213</v>
      </c>
      <c r="J332" t="s">
        <v>1370</v>
      </c>
      <c r="L332" t="s">
        <v>52</v>
      </c>
      <c r="V332" t="s">
        <v>5821</v>
      </c>
    </row>
    <row r="333" spans="1:32" ht="17.25" customHeight="1" x14ac:dyDescent="0.25">
      <c r="A333">
        <v>335234</v>
      </c>
      <c r="B333" t="s">
        <v>4817</v>
      </c>
      <c r="C333" t="s">
        <v>793</v>
      </c>
      <c r="D333" t="s">
        <v>3306</v>
      </c>
      <c r="E333" t="s">
        <v>89</v>
      </c>
      <c r="F333">
        <v>36526</v>
      </c>
      <c r="G333" t="s">
        <v>4818</v>
      </c>
      <c r="H333" t="s">
        <v>28</v>
      </c>
      <c r="I333" t="s">
        <v>213</v>
      </c>
      <c r="J333" t="s">
        <v>1370</v>
      </c>
      <c r="L333" t="s">
        <v>42</v>
      </c>
    </row>
    <row r="334" spans="1:32" ht="17.25" customHeight="1" x14ac:dyDescent="0.25">
      <c r="A334">
        <v>313821</v>
      </c>
      <c r="B334" t="s">
        <v>3877</v>
      </c>
      <c r="C334" t="s">
        <v>718</v>
      </c>
      <c r="D334" t="s">
        <v>3878</v>
      </c>
      <c r="E334" t="s">
        <v>89</v>
      </c>
      <c r="F334">
        <v>32438</v>
      </c>
      <c r="G334" t="s">
        <v>3879</v>
      </c>
      <c r="H334" t="s">
        <v>28</v>
      </c>
      <c r="I334" t="s">
        <v>213</v>
      </c>
      <c r="J334" t="s">
        <v>27</v>
      </c>
      <c r="L334" t="s">
        <v>42</v>
      </c>
    </row>
    <row r="335" spans="1:32" ht="17.25" customHeight="1" x14ac:dyDescent="0.25">
      <c r="A335">
        <v>302396</v>
      </c>
      <c r="B335" t="s">
        <v>3846</v>
      </c>
      <c r="C335" t="s">
        <v>528</v>
      </c>
      <c r="D335" t="s">
        <v>1869</v>
      </c>
      <c r="E335" t="s">
        <v>89</v>
      </c>
      <c r="F335">
        <v>31574</v>
      </c>
      <c r="G335" t="s">
        <v>30</v>
      </c>
      <c r="H335" t="s">
        <v>28</v>
      </c>
      <c r="I335" t="s">
        <v>213</v>
      </c>
      <c r="J335" t="s">
        <v>1370</v>
      </c>
      <c r="K335">
        <v>2005</v>
      </c>
      <c r="L335" t="s">
        <v>30</v>
      </c>
    </row>
    <row r="336" spans="1:32" ht="17.25" customHeight="1" x14ac:dyDescent="0.25">
      <c r="A336">
        <v>334787</v>
      </c>
      <c r="B336" t="s">
        <v>4758</v>
      </c>
      <c r="C336" t="s">
        <v>391</v>
      </c>
      <c r="D336" t="s">
        <v>293</v>
      </c>
      <c r="E336" t="s">
        <v>89</v>
      </c>
      <c r="F336">
        <v>35796</v>
      </c>
      <c r="G336" t="s">
        <v>30</v>
      </c>
      <c r="H336" t="s">
        <v>28</v>
      </c>
      <c r="I336" t="s">
        <v>213</v>
      </c>
      <c r="J336" t="s">
        <v>1370</v>
      </c>
      <c r="L336" t="s">
        <v>73</v>
      </c>
    </row>
    <row r="337" spans="1:32" ht="17.25" customHeight="1" x14ac:dyDescent="0.25">
      <c r="A337">
        <v>331119</v>
      </c>
      <c r="B337" t="s">
        <v>3556</v>
      </c>
      <c r="C337" t="s">
        <v>551</v>
      </c>
      <c r="D337" t="s">
        <v>1951</v>
      </c>
      <c r="E337" t="s">
        <v>89</v>
      </c>
      <c r="F337">
        <v>34337</v>
      </c>
      <c r="G337" t="s">
        <v>659</v>
      </c>
      <c r="H337" t="s">
        <v>28</v>
      </c>
      <c r="I337" t="s">
        <v>213</v>
      </c>
      <c r="J337" t="s">
        <v>1370</v>
      </c>
      <c r="L337" t="s">
        <v>82</v>
      </c>
    </row>
    <row r="338" spans="1:32" ht="17.25" customHeight="1" x14ac:dyDescent="0.25">
      <c r="A338">
        <v>319210</v>
      </c>
      <c r="B338" t="s">
        <v>5135</v>
      </c>
      <c r="C338" t="s">
        <v>242</v>
      </c>
      <c r="D338" t="s">
        <v>2580</v>
      </c>
      <c r="E338" t="s">
        <v>89</v>
      </c>
      <c r="F338">
        <v>30961</v>
      </c>
      <c r="G338" t="s">
        <v>456</v>
      </c>
      <c r="H338" t="s">
        <v>28</v>
      </c>
      <c r="I338" t="s">
        <v>213</v>
      </c>
      <c r="J338" t="s">
        <v>1370</v>
      </c>
      <c r="L338" t="s">
        <v>42</v>
      </c>
    </row>
    <row r="339" spans="1:32" ht="17.25" customHeight="1" x14ac:dyDescent="0.25">
      <c r="A339">
        <v>329189</v>
      </c>
      <c r="B339" t="s">
        <v>3718</v>
      </c>
      <c r="C339" t="s">
        <v>358</v>
      </c>
      <c r="D339" t="s">
        <v>499</v>
      </c>
      <c r="E339" t="s">
        <v>89</v>
      </c>
      <c r="F339">
        <v>35611</v>
      </c>
      <c r="G339" t="s">
        <v>30</v>
      </c>
      <c r="H339" t="s">
        <v>28</v>
      </c>
      <c r="I339" t="s">
        <v>213</v>
      </c>
      <c r="J339" t="s">
        <v>1370</v>
      </c>
      <c r="L339" t="s">
        <v>30</v>
      </c>
      <c r="AF339" t="s">
        <v>5700</v>
      </c>
    </row>
    <row r="340" spans="1:32" ht="17.25" customHeight="1" x14ac:dyDescent="0.25">
      <c r="A340">
        <v>333240</v>
      </c>
      <c r="B340" t="s">
        <v>4592</v>
      </c>
      <c r="C340" t="s">
        <v>404</v>
      </c>
      <c r="D340" t="s">
        <v>650</v>
      </c>
      <c r="E340" t="s">
        <v>89</v>
      </c>
      <c r="F340">
        <v>30244</v>
      </c>
      <c r="G340" t="s">
        <v>30</v>
      </c>
      <c r="H340" t="s">
        <v>28</v>
      </c>
      <c r="I340" t="s">
        <v>213</v>
      </c>
      <c r="J340" t="s">
        <v>1370</v>
      </c>
      <c r="L340" t="s">
        <v>30</v>
      </c>
    </row>
    <row r="341" spans="1:32" ht="17.25" customHeight="1" x14ac:dyDescent="0.25">
      <c r="A341">
        <v>331517</v>
      </c>
      <c r="B341" t="s">
        <v>4411</v>
      </c>
      <c r="C341" t="s">
        <v>370</v>
      </c>
      <c r="D341" t="s">
        <v>458</v>
      </c>
      <c r="E341" t="s">
        <v>89</v>
      </c>
      <c r="F341">
        <v>30063</v>
      </c>
      <c r="G341" t="s">
        <v>30</v>
      </c>
      <c r="H341" t="s">
        <v>28</v>
      </c>
      <c r="I341" t="s">
        <v>213</v>
      </c>
      <c r="J341" t="s">
        <v>1370</v>
      </c>
      <c r="L341" t="s">
        <v>30</v>
      </c>
    </row>
    <row r="342" spans="1:32" ht="17.25" customHeight="1" x14ac:dyDescent="0.25">
      <c r="A342">
        <v>320403</v>
      </c>
      <c r="B342" t="s">
        <v>3054</v>
      </c>
      <c r="C342" t="s">
        <v>226</v>
      </c>
      <c r="D342" t="s">
        <v>282</v>
      </c>
      <c r="E342" t="s">
        <v>88</v>
      </c>
      <c r="F342">
        <v>32893</v>
      </c>
      <c r="G342" t="s">
        <v>30</v>
      </c>
      <c r="H342" t="s">
        <v>28</v>
      </c>
      <c r="I342" t="s">
        <v>213</v>
      </c>
      <c r="J342" t="s">
        <v>1370</v>
      </c>
      <c r="L342" t="s">
        <v>30</v>
      </c>
      <c r="AE342" t="s">
        <v>5700</v>
      </c>
      <c r="AF342" t="s">
        <v>5700</v>
      </c>
    </row>
    <row r="343" spans="1:32" ht="17.25" customHeight="1" x14ac:dyDescent="0.25">
      <c r="A343">
        <v>336898</v>
      </c>
      <c r="B343" t="s">
        <v>3532</v>
      </c>
      <c r="C343" t="s">
        <v>358</v>
      </c>
      <c r="D343" t="s">
        <v>922</v>
      </c>
      <c r="E343" t="s">
        <v>89</v>
      </c>
      <c r="F343">
        <v>33695</v>
      </c>
      <c r="G343" t="s">
        <v>3533</v>
      </c>
      <c r="H343" t="s">
        <v>28</v>
      </c>
      <c r="I343" t="s">
        <v>213</v>
      </c>
      <c r="J343" t="s">
        <v>27</v>
      </c>
      <c r="L343" t="s">
        <v>62</v>
      </c>
    </row>
    <row r="344" spans="1:32" ht="17.25" customHeight="1" x14ac:dyDescent="0.25">
      <c r="A344">
        <v>326532</v>
      </c>
      <c r="B344" t="s">
        <v>5167</v>
      </c>
      <c r="C344" t="s">
        <v>233</v>
      </c>
      <c r="D344" t="s">
        <v>288</v>
      </c>
      <c r="E344" t="s">
        <v>88</v>
      </c>
      <c r="F344">
        <v>35066</v>
      </c>
      <c r="G344" t="s">
        <v>30</v>
      </c>
      <c r="H344" t="s">
        <v>28</v>
      </c>
      <c r="I344" t="s">
        <v>213</v>
      </c>
      <c r="J344" t="s">
        <v>1370</v>
      </c>
      <c r="L344" t="s">
        <v>49</v>
      </c>
    </row>
    <row r="345" spans="1:32" ht="17.25" customHeight="1" x14ac:dyDescent="0.25">
      <c r="A345">
        <v>331536</v>
      </c>
      <c r="B345" t="s">
        <v>3202</v>
      </c>
      <c r="C345" t="s">
        <v>391</v>
      </c>
      <c r="D345" t="s">
        <v>1006</v>
      </c>
      <c r="E345" t="s">
        <v>88</v>
      </c>
      <c r="F345">
        <v>35952</v>
      </c>
      <c r="G345" t="s">
        <v>30</v>
      </c>
      <c r="H345" t="s">
        <v>28</v>
      </c>
      <c r="I345" t="s">
        <v>213</v>
      </c>
      <c r="J345" t="s">
        <v>27</v>
      </c>
      <c r="L345" t="s">
        <v>30</v>
      </c>
    </row>
    <row r="346" spans="1:32" ht="17.25" customHeight="1" x14ac:dyDescent="0.25">
      <c r="A346">
        <v>336751</v>
      </c>
      <c r="B346" t="s">
        <v>2762</v>
      </c>
      <c r="C346" t="s">
        <v>311</v>
      </c>
      <c r="D346" t="s">
        <v>447</v>
      </c>
      <c r="E346" t="s">
        <v>89</v>
      </c>
      <c r="F346">
        <v>35546</v>
      </c>
      <c r="G346" t="s">
        <v>30</v>
      </c>
      <c r="H346" t="s">
        <v>28</v>
      </c>
      <c r="I346" t="s">
        <v>213</v>
      </c>
      <c r="J346" t="s">
        <v>1370</v>
      </c>
      <c r="L346" t="s">
        <v>30</v>
      </c>
    </row>
    <row r="347" spans="1:32" ht="17.25" customHeight="1" x14ac:dyDescent="0.25">
      <c r="A347">
        <v>337379</v>
      </c>
      <c r="B347" t="s">
        <v>5458</v>
      </c>
      <c r="C347" t="s">
        <v>242</v>
      </c>
      <c r="D347" t="s">
        <v>905</v>
      </c>
      <c r="E347" t="s">
        <v>89</v>
      </c>
      <c r="F347">
        <v>28736</v>
      </c>
      <c r="G347" t="s">
        <v>42</v>
      </c>
      <c r="H347" t="s">
        <v>28</v>
      </c>
      <c r="I347" t="s">
        <v>213</v>
      </c>
      <c r="J347" t="s">
        <v>1370</v>
      </c>
      <c r="L347" t="s">
        <v>30</v>
      </c>
    </row>
    <row r="348" spans="1:32" ht="17.25" customHeight="1" x14ac:dyDescent="0.25">
      <c r="A348">
        <v>337737</v>
      </c>
      <c r="B348" t="s">
        <v>5547</v>
      </c>
      <c r="C348" t="s">
        <v>260</v>
      </c>
      <c r="D348" t="s">
        <v>245</v>
      </c>
      <c r="E348" t="s">
        <v>88</v>
      </c>
      <c r="F348">
        <v>31447</v>
      </c>
      <c r="G348" t="s">
        <v>494</v>
      </c>
      <c r="H348" t="s">
        <v>28</v>
      </c>
      <c r="I348" t="s">
        <v>213</v>
      </c>
      <c r="J348" t="s">
        <v>1370</v>
      </c>
      <c r="L348" t="s">
        <v>42</v>
      </c>
    </row>
    <row r="349" spans="1:32" ht="17.25" customHeight="1" x14ac:dyDescent="0.25">
      <c r="A349">
        <v>329874</v>
      </c>
      <c r="B349" t="s">
        <v>4275</v>
      </c>
      <c r="C349" t="s">
        <v>336</v>
      </c>
      <c r="D349" t="s">
        <v>318</v>
      </c>
      <c r="E349" t="s">
        <v>88</v>
      </c>
      <c r="F349">
        <v>36002</v>
      </c>
      <c r="G349" t="s">
        <v>30</v>
      </c>
      <c r="H349" t="s">
        <v>28</v>
      </c>
      <c r="I349" t="s">
        <v>213</v>
      </c>
      <c r="J349" t="s">
        <v>1370</v>
      </c>
      <c r="L349" t="s">
        <v>30</v>
      </c>
    </row>
    <row r="350" spans="1:32" ht="17.25" customHeight="1" x14ac:dyDescent="0.25">
      <c r="A350">
        <v>337381</v>
      </c>
      <c r="B350" t="s">
        <v>5459</v>
      </c>
      <c r="C350" t="s">
        <v>226</v>
      </c>
      <c r="D350" t="s">
        <v>1106</v>
      </c>
      <c r="E350" t="s">
        <v>88</v>
      </c>
      <c r="F350">
        <v>35472</v>
      </c>
      <c r="G350" t="s">
        <v>30</v>
      </c>
      <c r="H350" t="s">
        <v>28</v>
      </c>
      <c r="I350" t="s">
        <v>213</v>
      </c>
      <c r="J350" t="s">
        <v>27</v>
      </c>
      <c r="L350" t="s">
        <v>30</v>
      </c>
    </row>
    <row r="351" spans="1:32" ht="17.25" customHeight="1" x14ac:dyDescent="0.25">
      <c r="A351">
        <v>331534</v>
      </c>
      <c r="B351" t="s">
        <v>5236</v>
      </c>
      <c r="C351" t="s">
        <v>439</v>
      </c>
      <c r="D351" t="s">
        <v>251</v>
      </c>
      <c r="E351" t="s">
        <v>88</v>
      </c>
      <c r="F351">
        <v>36208</v>
      </c>
      <c r="G351" t="s">
        <v>30</v>
      </c>
      <c r="H351" t="s">
        <v>28</v>
      </c>
      <c r="I351" t="s">
        <v>213</v>
      </c>
      <c r="J351" t="s">
        <v>1370</v>
      </c>
      <c r="L351" t="s">
        <v>30</v>
      </c>
    </row>
    <row r="352" spans="1:32" ht="17.25" customHeight="1" x14ac:dyDescent="0.25">
      <c r="A352">
        <v>333411</v>
      </c>
      <c r="B352" t="s">
        <v>2867</v>
      </c>
      <c r="C352" t="s">
        <v>346</v>
      </c>
      <c r="D352" t="s">
        <v>245</v>
      </c>
      <c r="E352" t="s">
        <v>88</v>
      </c>
      <c r="F352">
        <v>32895</v>
      </c>
      <c r="G352" t="s">
        <v>30</v>
      </c>
      <c r="H352" t="s">
        <v>28</v>
      </c>
      <c r="I352" t="s">
        <v>213</v>
      </c>
      <c r="J352" t="s">
        <v>1370</v>
      </c>
      <c r="L352" t="s">
        <v>30</v>
      </c>
    </row>
    <row r="353" spans="1:32" ht="17.25" customHeight="1" x14ac:dyDescent="0.25">
      <c r="A353">
        <v>337736</v>
      </c>
      <c r="B353" t="s">
        <v>1125</v>
      </c>
      <c r="C353" t="s">
        <v>1073</v>
      </c>
      <c r="D353" t="s">
        <v>821</v>
      </c>
      <c r="E353" t="s">
        <v>88</v>
      </c>
      <c r="F353">
        <v>34335</v>
      </c>
      <c r="G353" t="s">
        <v>30</v>
      </c>
      <c r="H353" t="s">
        <v>28</v>
      </c>
      <c r="I353" t="s">
        <v>213</v>
      </c>
      <c r="J353" t="s">
        <v>27</v>
      </c>
      <c r="L353" t="s">
        <v>30</v>
      </c>
    </row>
    <row r="354" spans="1:32" ht="17.25" customHeight="1" x14ac:dyDescent="0.25">
      <c r="A354">
        <v>331538</v>
      </c>
      <c r="B354" t="s">
        <v>5237</v>
      </c>
      <c r="C354" t="s">
        <v>266</v>
      </c>
      <c r="D354" t="s">
        <v>2137</v>
      </c>
      <c r="E354" t="s">
        <v>89</v>
      </c>
      <c r="F354">
        <v>28310</v>
      </c>
      <c r="G354" t="s">
        <v>3386</v>
      </c>
      <c r="H354" t="s">
        <v>28</v>
      </c>
      <c r="I354" t="s">
        <v>213</v>
      </c>
      <c r="J354" t="s">
        <v>1370</v>
      </c>
      <c r="L354" t="s">
        <v>42</v>
      </c>
    </row>
    <row r="355" spans="1:32" ht="17.25" customHeight="1" x14ac:dyDescent="0.25">
      <c r="A355">
        <v>315791</v>
      </c>
      <c r="B355" t="s">
        <v>3883</v>
      </c>
      <c r="C355" t="s">
        <v>226</v>
      </c>
      <c r="D355" t="s">
        <v>956</v>
      </c>
      <c r="E355" t="s">
        <v>89</v>
      </c>
      <c r="F355">
        <v>30834</v>
      </c>
      <c r="G355" t="s">
        <v>30</v>
      </c>
      <c r="H355" t="s">
        <v>28</v>
      </c>
      <c r="I355" t="s">
        <v>213</v>
      </c>
      <c r="J355" t="s">
        <v>1370</v>
      </c>
      <c r="L355" t="s">
        <v>30</v>
      </c>
      <c r="AE355" t="s">
        <v>5700</v>
      </c>
      <c r="AF355" t="s">
        <v>5700</v>
      </c>
    </row>
    <row r="356" spans="1:32" ht="17.25" customHeight="1" x14ac:dyDescent="0.25">
      <c r="A356">
        <v>321894</v>
      </c>
      <c r="B356" t="s">
        <v>2665</v>
      </c>
      <c r="C356" t="s">
        <v>663</v>
      </c>
      <c r="D356" t="s">
        <v>503</v>
      </c>
      <c r="E356" t="s">
        <v>89</v>
      </c>
      <c r="F356">
        <v>24838</v>
      </c>
      <c r="G356" t="s">
        <v>30</v>
      </c>
      <c r="H356" t="s">
        <v>28</v>
      </c>
      <c r="I356" t="s">
        <v>213</v>
      </c>
      <c r="J356" t="s">
        <v>27</v>
      </c>
      <c r="L356" t="s">
        <v>30</v>
      </c>
    </row>
    <row r="357" spans="1:32" ht="17.25" customHeight="1" x14ac:dyDescent="0.25">
      <c r="A357">
        <v>337382</v>
      </c>
      <c r="B357" t="s">
        <v>5076</v>
      </c>
      <c r="C357" t="s">
        <v>1257</v>
      </c>
      <c r="D357" t="s">
        <v>5077</v>
      </c>
      <c r="E357" t="s">
        <v>89</v>
      </c>
      <c r="F357">
        <v>36216</v>
      </c>
      <c r="G357" t="s">
        <v>525</v>
      </c>
      <c r="H357" t="s">
        <v>28</v>
      </c>
      <c r="I357" t="s">
        <v>213</v>
      </c>
      <c r="J357" t="s">
        <v>27</v>
      </c>
      <c r="L357" t="s">
        <v>30</v>
      </c>
    </row>
    <row r="358" spans="1:32" ht="17.25" customHeight="1" x14ac:dyDescent="0.25">
      <c r="A358">
        <v>331539</v>
      </c>
      <c r="B358" t="s">
        <v>3467</v>
      </c>
      <c r="C358" t="s">
        <v>297</v>
      </c>
      <c r="D358" t="s">
        <v>575</v>
      </c>
      <c r="E358" t="s">
        <v>89</v>
      </c>
      <c r="F358">
        <v>35202</v>
      </c>
      <c r="G358" t="s">
        <v>30</v>
      </c>
      <c r="H358" t="s">
        <v>28</v>
      </c>
      <c r="I358" t="s">
        <v>213</v>
      </c>
      <c r="J358" t="s">
        <v>1418</v>
      </c>
      <c r="L358" t="s">
        <v>30</v>
      </c>
    </row>
    <row r="359" spans="1:32" ht="17.25" customHeight="1" x14ac:dyDescent="0.25">
      <c r="A359">
        <v>337384</v>
      </c>
      <c r="B359" t="s">
        <v>5460</v>
      </c>
      <c r="C359" t="s">
        <v>355</v>
      </c>
      <c r="D359" t="s">
        <v>936</v>
      </c>
      <c r="E359" t="s">
        <v>88</v>
      </c>
      <c r="F359">
        <v>32085</v>
      </c>
      <c r="G359" t="s">
        <v>42</v>
      </c>
      <c r="H359" t="s">
        <v>28</v>
      </c>
      <c r="I359" t="s">
        <v>213</v>
      </c>
      <c r="J359" t="s">
        <v>1370</v>
      </c>
      <c r="L359" t="s">
        <v>82</v>
      </c>
    </row>
    <row r="360" spans="1:32" ht="17.25" customHeight="1" x14ac:dyDescent="0.25">
      <c r="A360">
        <v>328594</v>
      </c>
      <c r="B360" t="s">
        <v>3110</v>
      </c>
      <c r="C360" t="s">
        <v>387</v>
      </c>
      <c r="D360" t="s">
        <v>392</v>
      </c>
      <c r="E360" t="s">
        <v>89</v>
      </c>
      <c r="F360">
        <v>33124</v>
      </c>
      <c r="G360" t="s">
        <v>2739</v>
      </c>
      <c r="H360" t="s">
        <v>28</v>
      </c>
      <c r="I360" t="s">
        <v>213</v>
      </c>
      <c r="J360" t="s">
        <v>1370</v>
      </c>
      <c r="L360" t="s">
        <v>30</v>
      </c>
    </row>
    <row r="361" spans="1:32" ht="17.25" customHeight="1" x14ac:dyDescent="0.25">
      <c r="A361">
        <v>302489</v>
      </c>
      <c r="B361" t="s">
        <v>2368</v>
      </c>
      <c r="C361" t="s">
        <v>728</v>
      </c>
      <c r="D361" t="s">
        <v>673</v>
      </c>
      <c r="E361" t="s">
        <v>89</v>
      </c>
      <c r="F361">
        <v>27175</v>
      </c>
      <c r="G361" t="s">
        <v>225</v>
      </c>
      <c r="H361" t="s">
        <v>28</v>
      </c>
      <c r="I361" t="s">
        <v>213</v>
      </c>
      <c r="J361" t="s">
        <v>1370</v>
      </c>
      <c r="L361" t="s">
        <v>30</v>
      </c>
      <c r="V361" t="s">
        <v>5735</v>
      </c>
    </row>
    <row r="362" spans="1:32" ht="17.25" customHeight="1" x14ac:dyDescent="0.25">
      <c r="A362">
        <v>328012</v>
      </c>
      <c r="B362" t="s">
        <v>2892</v>
      </c>
      <c r="C362" t="s">
        <v>566</v>
      </c>
      <c r="D362" t="s">
        <v>1697</v>
      </c>
      <c r="E362" t="s">
        <v>88</v>
      </c>
      <c r="F362">
        <v>35160</v>
      </c>
      <c r="G362" t="s">
        <v>30</v>
      </c>
      <c r="H362" t="s">
        <v>28</v>
      </c>
      <c r="I362" t="s">
        <v>213</v>
      </c>
      <c r="J362" t="s">
        <v>1370</v>
      </c>
      <c r="L362" t="s">
        <v>42</v>
      </c>
    </row>
    <row r="363" spans="1:32" ht="17.25" customHeight="1" x14ac:dyDescent="0.25">
      <c r="A363">
        <v>334851</v>
      </c>
      <c r="B363" t="s">
        <v>2529</v>
      </c>
      <c r="C363" t="s">
        <v>226</v>
      </c>
      <c r="D363" t="s">
        <v>1419</v>
      </c>
      <c r="E363" t="s">
        <v>88</v>
      </c>
      <c r="F363">
        <v>34726</v>
      </c>
      <c r="G363" t="s">
        <v>30</v>
      </c>
      <c r="H363" t="s">
        <v>28</v>
      </c>
      <c r="I363" t="s">
        <v>213</v>
      </c>
      <c r="J363" t="s">
        <v>1370</v>
      </c>
      <c r="L363" t="s">
        <v>30</v>
      </c>
    </row>
    <row r="364" spans="1:32" ht="17.25" customHeight="1" x14ac:dyDescent="0.25">
      <c r="A364">
        <v>333876</v>
      </c>
      <c r="B364" t="s">
        <v>4647</v>
      </c>
      <c r="C364" t="s">
        <v>355</v>
      </c>
      <c r="D364" t="s">
        <v>936</v>
      </c>
      <c r="E364" t="s">
        <v>88</v>
      </c>
      <c r="F364">
        <v>30230</v>
      </c>
      <c r="G364" t="s">
        <v>456</v>
      </c>
      <c r="H364" t="s">
        <v>28</v>
      </c>
      <c r="I364" t="s">
        <v>213</v>
      </c>
      <c r="J364" t="s">
        <v>1370</v>
      </c>
      <c r="L364" t="s">
        <v>82</v>
      </c>
    </row>
    <row r="365" spans="1:32" ht="17.25" customHeight="1" x14ac:dyDescent="0.25">
      <c r="A365">
        <v>335140</v>
      </c>
      <c r="B365" t="s">
        <v>2790</v>
      </c>
      <c r="C365" t="s">
        <v>242</v>
      </c>
      <c r="D365" t="s">
        <v>2791</v>
      </c>
      <c r="E365" t="s">
        <v>88</v>
      </c>
      <c r="F365">
        <v>35065</v>
      </c>
      <c r="G365" t="s">
        <v>49</v>
      </c>
      <c r="H365" t="s">
        <v>28</v>
      </c>
      <c r="I365" t="s">
        <v>213</v>
      </c>
      <c r="J365" t="s">
        <v>27</v>
      </c>
      <c r="L365" t="s">
        <v>49</v>
      </c>
    </row>
    <row r="366" spans="1:32" ht="17.25" customHeight="1" x14ac:dyDescent="0.25">
      <c r="A366">
        <v>329200</v>
      </c>
      <c r="B366" t="s">
        <v>4221</v>
      </c>
      <c r="C366" t="s">
        <v>358</v>
      </c>
      <c r="D366" t="s">
        <v>479</v>
      </c>
      <c r="E366" t="s">
        <v>88</v>
      </c>
      <c r="F366">
        <v>35575</v>
      </c>
      <c r="G366" t="s">
        <v>4222</v>
      </c>
      <c r="H366" t="s">
        <v>28</v>
      </c>
      <c r="I366" t="s">
        <v>213</v>
      </c>
      <c r="J366" t="s">
        <v>1370</v>
      </c>
      <c r="L366" t="s">
        <v>30</v>
      </c>
    </row>
    <row r="367" spans="1:32" ht="17.25" customHeight="1" x14ac:dyDescent="0.25">
      <c r="A367">
        <v>326187</v>
      </c>
      <c r="B367" t="s">
        <v>2727</v>
      </c>
      <c r="C367" t="s">
        <v>1219</v>
      </c>
      <c r="D367" t="s">
        <v>621</v>
      </c>
      <c r="E367" t="s">
        <v>88</v>
      </c>
      <c r="F367">
        <v>31504</v>
      </c>
      <c r="G367" t="s">
        <v>4046</v>
      </c>
      <c r="H367" t="s">
        <v>28</v>
      </c>
      <c r="I367" t="s">
        <v>213</v>
      </c>
      <c r="J367" t="s">
        <v>27</v>
      </c>
      <c r="L367" t="s">
        <v>52</v>
      </c>
    </row>
    <row r="368" spans="1:32" ht="17.25" customHeight="1" x14ac:dyDescent="0.25">
      <c r="A368">
        <v>315174</v>
      </c>
      <c r="B368" t="s">
        <v>1599</v>
      </c>
      <c r="C368" t="s">
        <v>1600</v>
      </c>
      <c r="D368" t="s">
        <v>1035</v>
      </c>
      <c r="E368" t="s">
        <v>88</v>
      </c>
      <c r="F368">
        <v>31522</v>
      </c>
      <c r="G368" t="s">
        <v>1601</v>
      </c>
      <c r="H368" t="s">
        <v>28</v>
      </c>
      <c r="I368" t="s">
        <v>213</v>
      </c>
      <c r="J368" t="s">
        <v>27</v>
      </c>
      <c r="L368" t="s">
        <v>82</v>
      </c>
      <c r="V368" t="s">
        <v>5734</v>
      </c>
    </row>
    <row r="369" spans="1:22" ht="17.25" customHeight="1" x14ac:dyDescent="0.25">
      <c r="A369">
        <v>334353</v>
      </c>
      <c r="B369" t="s">
        <v>4707</v>
      </c>
      <c r="C369" t="s">
        <v>1133</v>
      </c>
      <c r="D369" t="s">
        <v>234</v>
      </c>
      <c r="E369" t="s">
        <v>88</v>
      </c>
      <c r="F369">
        <v>35492</v>
      </c>
      <c r="G369" t="s">
        <v>30</v>
      </c>
      <c r="H369" t="s">
        <v>28</v>
      </c>
      <c r="I369" t="s">
        <v>213</v>
      </c>
      <c r="J369" t="s">
        <v>1370</v>
      </c>
      <c r="L369" t="s">
        <v>30</v>
      </c>
    </row>
    <row r="370" spans="1:22" ht="17.25" customHeight="1" x14ac:dyDescent="0.25">
      <c r="A370">
        <v>330077</v>
      </c>
      <c r="B370" t="s">
        <v>3725</v>
      </c>
      <c r="C370" t="s">
        <v>260</v>
      </c>
      <c r="D370" t="s">
        <v>2122</v>
      </c>
      <c r="E370" t="s">
        <v>88</v>
      </c>
      <c r="F370">
        <v>35845</v>
      </c>
      <c r="G370" t="s">
        <v>30</v>
      </c>
      <c r="H370" t="s">
        <v>28</v>
      </c>
      <c r="I370" t="s">
        <v>213</v>
      </c>
      <c r="J370" t="s">
        <v>27</v>
      </c>
      <c r="L370" t="s">
        <v>30</v>
      </c>
    </row>
    <row r="371" spans="1:22" ht="17.25" customHeight="1" x14ac:dyDescent="0.25">
      <c r="A371">
        <v>332395</v>
      </c>
      <c r="B371" t="s">
        <v>5266</v>
      </c>
      <c r="C371" t="s">
        <v>2221</v>
      </c>
      <c r="D371" t="s">
        <v>245</v>
      </c>
      <c r="E371" t="s">
        <v>88</v>
      </c>
      <c r="F371">
        <v>34237</v>
      </c>
      <c r="G371" t="s">
        <v>30</v>
      </c>
      <c r="H371" t="s">
        <v>28</v>
      </c>
      <c r="I371" t="s">
        <v>213</v>
      </c>
      <c r="J371" t="s">
        <v>27</v>
      </c>
      <c r="L371" t="s">
        <v>42</v>
      </c>
    </row>
    <row r="372" spans="1:22" ht="17.25" customHeight="1" x14ac:dyDescent="0.25">
      <c r="A372">
        <v>318918</v>
      </c>
      <c r="B372" t="s">
        <v>3908</v>
      </c>
      <c r="C372" t="s">
        <v>3036</v>
      </c>
      <c r="D372" t="s">
        <v>790</v>
      </c>
      <c r="E372" t="s">
        <v>88</v>
      </c>
      <c r="F372">
        <v>33240</v>
      </c>
      <c r="G372" t="s">
        <v>1698</v>
      </c>
      <c r="H372" t="s">
        <v>28</v>
      </c>
      <c r="I372" t="s">
        <v>213</v>
      </c>
    </row>
    <row r="373" spans="1:22" ht="17.25" customHeight="1" x14ac:dyDescent="0.25">
      <c r="A373">
        <v>320399</v>
      </c>
      <c r="B373" t="s">
        <v>3931</v>
      </c>
      <c r="C373" t="s">
        <v>223</v>
      </c>
      <c r="D373" t="s">
        <v>1451</v>
      </c>
      <c r="E373" t="s">
        <v>88</v>
      </c>
      <c r="F373">
        <v>33772</v>
      </c>
      <c r="G373" t="s">
        <v>42</v>
      </c>
      <c r="H373" t="s">
        <v>28</v>
      </c>
      <c r="I373" t="s">
        <v>213</v>
      </c>
      <c r="J373" t="s">
        <v>1370</v>
      </c>
      <c r="L373" t="s">
        <v>30</v>
      </c>
    </row>
    <row r="374" spans="1:22" ht="17.25" customHeight="1" x14ac:dyDescent="0.25">
      <c r="A374">
        <v>331547</v>
      </c>
      <c r="B374" t="s">
        <v>4415</v>
      </c>
      <c r="C374" t="s">
        <v>260</v>
      </c>
      <c r="D374" t="s">
        <v>813</v>
      </c>
      <c r="E374" t="s">
        <v>88</v>
      </c>
      <c r="F374">
        <v>29061</v>
      </c>
      <c r="G374" t="s">
        <v>225</v>
      </c>
      <c r="H374" t="s">
        <v>28</v>
      </c>
      <c r="I374" t="s">
        <v>213</v>
      </c>
      <c r="J374" t="s">
        <v>1370</v>
      </c>
      <c r="L374" t="s">
        <v>30</v>
      </c>
    </row>
    <row r="375" spans="1:22" ht="17.25" customHeight="1" x14ac:dyDescent="0.25">
      <c r="A375">
        <v>333427</v>
      </c>
      <c r="B375" t="s">
        <v>2174</v>
      </c>
      <c r="C375" t="s">
        <v>280</v>
      </c>
      <c r="D375" t="s">
        <v>611</v>
      </c>
      <c r="E375" t="s">
        <v>88</v>
      </c>
      <c r="F375">
        <v>35598</v>
      </c>
      <c r="G375" t="s">
        <v>30</v>
      </c>
      <c r="H375" t="s">
        <v>28</v>
      </c>
      <c r="I375" t="s">
        <v>213</v>
      </c>
      <c r="J375" t="s">
        <v>1370</v>
      </c>
      <c r="L375" t="s">
        <v>30</v>
      </c>
      <c r="V375" t="s">
        <v>5723</v>
      </c>
    </row>
    <row r="376" spans="1:22" ht="17.25" customHeight="1" x14ac:dyDescent="0.25">
      <c r="A376">
        <v>329215</v>
      </c>
      <c r="B376" t="s">
        <v>4223</v>
      </c>
      <c r="C376" t="s">
        <v>483</v>
      </c>
      <c r="D376" t="s">
        <v>234</v>
      </c>
      <c r="E376" t="s">
        <v>88</v>
      </c>
      <c r="F376">
        <v>34867</v>
      </c>
      <c r="G376" t="s">
        <v>30</v>
      </c>
      <c r="H376" t="s">
        <v>28</v>
      </c>
      <c r="I376" t="s">
        <v>213</v>
      </c>
      <c r="J376" t="s">
        <v>27</v>
      </c>
      <c r="L376" t="s">
        <v>42</v>
      </c>
    </row>
    <row r="377" spans="1:22" ht="17.25" customHeight="1" x14ac:dyDescent="0.25">
      <c r="A377">
        <v>327302</v>
      </c>
      <c r="B377" t="s">
        <v>4106</v>
      </c>
      <c r="C377" t="s">
        <v>406</v>
      </c>
      <c r="D377" t="s">
        <v>258</v>
      </c>
      <c r="E377" t="s">
        <v>88</v>
      </c>
      <c r="F377">
        <v>35431</v>
      </c>
      <c r="G377" t="s">
        <v>30</v>
      </c>
      <c r="H377" t="s">
        <v>28</v>
      </c>
      <c r="I377" t="s">
        <v>213</v>
      </c>
      <c r="J377" t="s">
        <v>1370</v>
      </c>
      <c r="L377" t="s">
        <v>30</v>
      </c>
    </row>
    <row r="378" spans="1:22" ht="17.25" customHeight="1" x14ac:dyDescent="0.25">
      <c r="A378">
        <v>331551</v>
      </c>
      <c r="B378" t="s">
        <v>4416</v>
      </c>
      <c r="C378" t="s">
        <v>1192</v>
      </c>
      <c r="D378" t="s">
        <v>4417</v>
      </c>
      <c r="E378" t="s">
        <v>88</v>
      </c>
      <c r="F378">
        <v>36224</v>
      </c>
      <c r="G378" t="s">
        <v>372</v>
      </c>
      <c r="H378" t="s">
        <v>28</v>
      </c>
      <c r="I378" t="s">
        <v>213</v>
      </c>
      <c r="J378" t="s">
        <v>27</v>
      </c>
      <c r="L378" t="s">
        <v>82</v>
      </c>
    </row>
    <row r="379" spans="1:22" ht="17.25" customHeight="1" x14ac:dyDescent="0.25">
      <c r="A379">
        <v>327790</v>
      </c>
      <c r="B379" t="s">
        <v>4130</v>
      </c>
      <c r="C379" t="s">
        <v>305</v>
      </c>
      <c r="D379" t="s">
        <v>746</v>
      </c>
      <c r="E379" t="s">
        <v>88</v>
      </c>
      <c r="F379">
        <v>35491</v>
      </c>
      <c r="G379" t="s">
        <v>30</v>
      </c>
      <c r="H379" t="s">
        <v>28</v>
      </c>
      <c r="I379" t="s">
        <v>213</v>
      </c>
      <c r="J379" t="s">
        <v>1370</v>
      </c>
      <c r="L379" t="s">
        <v>30</v>
      </c>
    </row>
    <row r="380" spans="1:22" ht="17.25" customHeight="1" x14ac:dyDescent="0.25">
      <c r="A380">
        <v>327589</v>
      </c>
      <c r="B380" t="s">
        <v>3628</v>
      </c>
      <c r="C380" t="s">
        <v>1653</v>
      </c>
      <c r="D380" t="s">
        <v>301</v>
      </c>
      <c r="E380" t="s">
        <v>88</v>
      </c>
      <c r="F380">
        <v>28980</v>
      </c>
      <c r="G380" t="s">
        <v>3629</v>
      </c>
      <c r="H380" t="s">
        <v>28</v>
      </c>
      <c r="I380" t="s">
        <v>213</v>
      </c>
      <c r="J380" t="s">
        <v>1370</v>
      </c>
      <c r="L380" t="s">
        <v>30</v>
      </c>
    </row>
    <row r="381" spans="1:22" ht="17.25" customHeight="1" x14ac:dyDescent="0.25">
      <c r="A381">
        <v>333428</v>
      </c>
      <c r="B381" t="s">
        <v>1532</v>
      </c>
      <c r="C381" t="s">
        <v>325</v>
      </c>
      <c r="D381" t="s">
        <v>1533</v>
      </c>
      <c r="E381" t="s">
        <v>88</v>
      </c>
      <c r="F381">
        <v>22767</v>
      </c>
      <c r="G381" t="s">
        <v>1534</v>
      </c>
      <c r="H381" t="s">
        <v>28</v>
      </c>
      <c r="I381" t="s">
        <v>213</v>
      </c>
      <c r="J381" t="s">
        <v>1370</v>
      </c>
      <c r="L381" t="s">
        <v>82</v>
      </c>
      <c r="V381" t="s">
        <v>5734</v>
      </c>
    </row>
    <row r="382" spans="1:22" ht="17.25" customHeight="1" x14ac:dyDescent="0.25">
      <c r="A382">
        <v>329222</v>
      </c>
      <c r="B382" t="s">
        <v>5194</v>
      </c>
      <c r="C382" t="s">
        <v>233</v>
      </c>
      <c r="D382" t="s">
        <v>899</v>
      </c>
      <c r="E382" t="s">
        <v>89</v>
      </c>
      <c r="F382">
        <v>28800</v>
      </c>
      <c r="G382" t="s">
        <v>5195</v>
      </c>
      <c r="H382" t="s">
        <v>28</v>
      </c>
      <c r="I382" t="s">
        <v>213</v>
      </c>
      <c r="J382" t="s">
        <v>27</v>
      </c>
      <c r="L382" t="s">
        <v>59</v>
      </c>
    </row>
    <row r="383" spans="1:22" ht="17.25" customHeight="1" x14ac:dyDescent="0.25">
      <c r="A383">
        <v>333414</v>
      </c>
      <c r="B383" t="s">
        <v>4608</v>
      </c>
      <c r="C383" t="s">
        <v>226</v>
      </c>
      <c r="D383" t="s">
        <v>632</v>
      </c>
      <c r="E383" t="s">
        <v>89</v>
      </c>
      <c r="F383">
        <v>32143</v>
      </c>
      <c r="G383" t="s">
        <v>4609</v>
      </c>
      <c r="H383" t="s">
        <v>28</v>
      </c>
      <c r="I383" t="s">
        <v>213</v>
      </c>
      <c r="J383" t="s">
        <v>1370</v>
      </c>
      <c r="L383" t="s">
        <v>42</v>
      </c>
    </row>
    <row r="384" spans="1:22" ht="17.25" customHeight="1" x14ac:dyDescent="0.25">
      <c r="A384">
        <v>319270</v>
      </c>
      <c r="B384" t="s">
        <v>3915</v>
      </c>
      <c r="C384" t="s">
        <v>355</v>
      </c>
      <c r="D384" t="s">
        <v>509</v>
      </c>
      <c r="E384" t="s">
        <v>88</v>
      </c>
      <c r="F384">
        <v>32951</v>
      </c>
      <c r="G384" t="s">
        <v>73</v>
      </c>
      <c r="H384" t="s">
        <v>28</v>
      </c>
      <c r="I384" t="s">
        <v>213</v>
      </c>
      <c r="J384" t="s">
        <v>1370</v>
      </c>
      <c r="L384" t="s">
        <v>73</v>
      </c>
      <c r="V384" t="s">
        <v>5822</v>
      </c>
    </row>
    <row r="385" spans="1:32" ht="17.25" customHeight="1" x14ac:dyDescent="0.25">
      <c r="A385">
        <v>327841</v>
      </c>
      <c r="B385" t="s">
        <v>3711</v>
      </c>
      <c r="C385" t="s">
        <v>704</v>
      </c>
      <c r="D385" t="s">
        <v>2062</v>
      </c>
      <c r="E385" t="s">
        <v>89</v>
      </c>
      <c r="F385">
        <v>32243</v>
      </c>
      <c r="G385" t="s">
        <v>3712</v>
      </c>
      <c r="H385" t="s">
        <v>28</v>
      </c>
      <c r="I385" t="s">
        <v>213</v>
      </c>
      <c r="J385" t="s">
        <v>1370</v>
      </c>
      <c r="L385" t="s">
        <v>30</v>
      </c>
    </row>
    <row r="386" spans="1:32" ht="17.25" customHeight="1" x14ac:dyDescent="0.25">
      <c r="A386">
        <v>334889</v>
      </c>
      <c r="B386" t="s">
        <v>4772</v>
      </c>
      <c r="C386" t="s">
        <v>528</v>
      </c>
      <c r="D386" t="s">
        <v>320</v>
      </c>
      <c r="E386" t="s">
        <v>88</v>
      </c>
      <c r="F386">
        <v>25440</v>
      </c>
      <c r="G386" t="s">
        <v>1018</v>
      </c>
      <c r="H386" t="s">
        <v>28</v>
      </c>
      <c r="I386" t="s">
        <v>213</v>
      </c>
      <c r="J386" t="s">
        <v>1370</v>
      </c>
      <c r="L386" t="s">
        <v>30</v>
      </c>
    </row>
    <row r="387" spans="1:32" ht="17.25" customHeight="1" x14ac:dyDescent="0.25">
      <c r="A387">
        <v>331450</v>
      </c>
      <c r="B387" t="s">
        <v>4393</v>
      </c>
      <c r="C387" t="s">
        <v>1043</v>
      </c>
      <c r="D387" t="s">
        <v>2592</v>
      </c>
      <c r="E387" t="s">
        <v>89</v>
      </c>
      <c r="F387">
        <v>34529</v>
      </c>
      <c r="G387" t="s">
        <v>724</v>
      </c>
      <c r="H387" t="s">
        <v>28</v>
      </c>
      <c r="I387" t="s">
        <v>213</v>
      </c>
      <c r="AD387" t="s">
        <v>5700</v>
      </c>
      <c r="AE387" t="s">
        <v>5700</v>
      </c>
      <c r="AF387" t="s">
        <v>5700</v>
      </c>
    </row>
    <row r="388" spans="1:32" ht="17.25" customHeight="1" x14ac:dyDescent="0.25">
      <c r="A388">
        <v>331107</v>
      </c>
      <c r="B388" t="s">
        <v>4365</v>
      </c>
      <c r="C388" t="s">
        <v>576</v>
      </c>
      <c r="D388" t="s">
        <v>845</v>
      </c>
      <c r="E388" t="s">
        <v>89</v>
      </c>
      <c r="F388">
        <v>34335</v>
      </c>
      <c r="G388" t="s">
        <v>30</v>
      </c>
      <c r="H388" t="s">
        <v>28</v>
      </c>
      <c r="I388" t="s">
        <v>213</v>
      </c>
      <c r="J388" t="s">
        <v>1370</v>
      </c>
      <c r="L388" t="s">
        <v>30</v>
      </c>
    </row>
    <row r="389" spans="1:32" ht="17.25" customHeight="1" x14ac:dyDescent="0.25">
      <c r="A389">
        <v>337337</v>
      </c>
      <c r="B389" t="s">
        <v>5441</v>
      </c>
      <c r="C389" t="s">
        <v>242</v>
      </c>
      <c r="D389" t="s">
        <v>1019</v>
      </c>
      <c r="E389" t="s">
        <v>89</v>
      </c>
      <c r="F389">
        <v>33420</v>
      </c>
      <c r="G389" t="s">
        <v>5442</v>
      </c>
      <c r="H389" t="s">
        <v>28</v>
      </c>
      <c r="I389" t="s">
        <v>213</v>
      </c>
      <c r="J389" t="s">
        <v>27</v>
      </c>
      <c r="L389" t="s">
        <v>42</v>
      </c>
    </row>
    <row r="390" spans="1:32" ht="17.25" customHeight="1" x14ac:dyDescent="0.25">
      <c r="A390">
        <v>335097</v>
      </c>
      <c r="B390" t="s">
        <v>3678</v>
      </c>
      <c r="C390" t="s">
        <v>242</v>
      </c>
      <c r="D390" t="s">
        <v>1256</v>
      </c>
      <c r="E390" t="s">
        <v>89</v>
      </c>
      <c r="F390">
        <v>31666</v>
      </c>
      <c r="G390" t="s">
        <v>30</v>
      </c>
      <c r="H390" t="s">
        <v>28</v>
      </c>
      <c r="I390" t="s">
        <v>213</v>
      </c>
      <c r="J390" t="s">
        <v>1370</v>
      </c>
      <c r="L390" t="s">
        <v>30</v>
      </c>
    </row>
    <row r="391" spans="1:32" ht="17.25" customHeight="1" x14ac:dyDescent="0.25">
      <c r="A391">
        <v>335108</v>
      </c>
      <c r="B391" t="s">
        <v>5335</v>
      </c>
      <c r="C391" t="s">
        <v>1034</v>
      </c>
      <c r="D391" t="s">
        <v>4926</v>
      </c>
      <c r="E391" t="s">
        <v>88</v>
      </c>
      <c r="F391">
        <v>28811</v>
      </c>
      <c r="G391" t="s">
        <v>30</v>
      </c>
      <c r="H391" t="s">
        <v>28</v>
      </c>
      <c r="I391" t="s">
        <v>213</v>
      </c>
      <c r="J391" t="s">
        <v>1370</v>
      </c>
      <c r="L391" t="s">
        <v>30</v>
      </c>
    </row>
    <row r="392" spans="1:32" ht="17.25" customHeight="1" x14ac:dyDescent="0.25">
      <c r="A392">
        <v>331481</v>
      </c>
      <c r="B392" t="s">
        <v>4400</v>
      </c>
      <c r="C392" t="s">
        <v>4401</v>
      </c>
      <c r="D392" t="s">
        <v>255</v>
      </c>
      <c r="E392" t="s">
        <v>89</v>
      </c>
      <c r="F392">
        <v>30789</v>
      </c>
      <c r="G392" t="s">
        <v>868</v>
      </c>
      <c r="H392" t="s">
        <v>28</v>
      </c>
      <c r="I392" t="s">
        <v>213</v>
      </c>
      <c r="J392" t="s">
        <v>1370</v>
      </c>
      <c r="L392" t="s">
        <v>30</v>
      </c>
    </row>
    <row r="393" spans="1:32" ht="17.25" customHeight="1" x14ac:dyDescent="0.25">
      <c r="A393">
        <v>302256</v>
      </c>
      <c r="B393" t="s">
        <v>2369</v>
      </c>
      <c r="C393" t="s">
        <v>577</v>
      </c>
      <c r="D393" t="s">
        <v>245</v>
      </c>
      <c r="E393" t="s">
        <v>88</v>
      </c>
      <c r="F393">
        <v>30243</v>
      </c>
      <c r="G393" t="s">
        <v>73</v>
      </c>
      <c r="H393" t="s">
        <v>28</v>
      </c>
      <c r="I393" t="s">
        <v>213</v>
      </c>
      <c r="J393" t="s">
        <v>27</v>
      </c>
      <c r="L393" t="s">
        <v>73</v>
      </c>
      <c r="V393" t="s">
        <v>5735</v>
      </c>
    </row>
    <row r="394" spans="1:32" ht="17.25" customHeight="1" x14ac:dyDescent="0.25">
      <c r="A394">
        <v>337352</v>
      </c>
      <c r="B394" t="s">
        <v>3788</v>
      </c>
      <c r="C394" t="s">
        <v>355</v>
      </c>
      <c r="D394" t="s">
        <v>3789</v>
      </c>
      <c r="E394" t="s">
        <v>88</v>
      </c>
      <c r="F394">
        <v>32551</v>
      </c>
      <c r="G394" t="s">
        <v>59</v>
      </c>
      <c r="H394" t="s">
        <v>28</v>
      </c>
      <c r="I394" t="s">
        <v>213</v>
      </c>
      <c r="J394" t="s">
        <v>27</v>
      </c>
      <c r="L394" t="s">
        <v>59</v>
      </c>
    </row>
    <row r="395" spans="1:32" ht="17.25" customHeight="1" x14ac:dyDescent="0.25">
      <c r="A395">
        <v>328306</v>
      </c>
      <c r="B395" t="s">
        <v>2318</v>
      </c>
      <c r="C395" t="s">
        <v>865</v>
      </c>
      <c r="D395" t="s">
        <v>1061</v>
      </c>
      <c r="E395" t="s">
        <v>89</v>
      </c>
      <c r="F395">
        <v>32356</v>
      </c>
      <c r="G395" t="s">
        <v>395</v>
      </c>
      <c r="H395" t="s">
        <v>28</v>
      </c>
      <c r="I395" t="s">
        <v>213</v>
      </c>
      <c r="J395" t="s">
        <v>1418</v>
      </c>
      <c r="L395" t="s">
        <v>30</v>
      </c>
      <c r="V395" t="s">
        <v>5723</v>
      </c>
      <c r="AF395" t="s">
        <v>5700</v>
      </c>
    </row>
    <row r="396" spans="1:32" ht="17.25" customHeight="1" x14ac:dyDescent="0.25">
      <c r="A396">
        <v>328456</v>
      </c>
      <c r="B396" t="s">
        <v>2429</v>
      </c>
      <c r="C396" t="s">
        <v>387</v>
      </c>
      <c r="D396" t="s">
        <v>1218</v>
      </c>
      <c r="E396" t="s">
        <v>88</v>
      </c>
      <c r="F396">
        <v>35638</v>
      </c>
      <c r="G396" t="s">
        <v>456</v>
      </c>
      <c r="H396" t="s">
        <v>28</v>
      </c>
      <c r="I396" t="s">
        <v>213</v>
      </c>
      <c r="J396" t="s">
        <v>1370</v>
      </c>
      <c r="L396" t="s">
        <v>42</v>
      </c>
      <c r="V396" t="s">
        <v>5723</v>
      </c>
      <c r="AE396" t="s">
        <v>5700</v>
      </c>
      <c r="AF396" t="s">
        <v>5700</v>
      </c>
    </row>
    <row r="397" spans="1:32" ht="17.25" customHeight="1" x14ac:dyDescent="0.25">
      <c r="A397">
        <v>329131</v>
      </c>
      <c r="B397" t="s">
        <v>3003</v>
      </c>
      <c r="C397" t="s">
        <v>297</v>
      </c>
      <c r="D397" t="s">
        <v>399</v>
      </c>
      <c r="E397" t="s">
        <v>89</v>
      </c>
      <c r="F397">
        <v>34335</v>
      </c>
      <c r="G397" t="s">
        <v>3004</v>
      </c>
      <c r="H397" t="s">
        <v>28</v>
      </c>
      <c r="I397" t="s">
        <v>213</v>
      </c>
      <c r="AF397" t="s">
        <v>5700</v>
      </c>
    </row>
    <row r="398" spans="1:32" ht="17.25" customHeight="1" x14ac:dyDescent="0.25">
      <c r="A398">
        <v>331468</v>
      </c>
      <c r="B398" t="s">
        <v>5235</v>
      </c>
      <c r="C398" t="s">
        <v>668</v>
      </c>
      <c r="D398" t="s">
        <v>583</v>
      </c>
      <c r="E398" t="s">
        <v>89</v>
      </c>
      <c r="F398">
        <v>36526</v>
      </c>
      <c r="G398" t="s">
        <v>30</v>
      </c>
      <c r="H398" t="s">
        <v>28</v>
      </c>
      <c r="I398" t="s">
        <v>213</v>
      </c>
      <c r="J398" t="s">
        <v>27</v>
      </c>
      <c r="L398" t="s">
        <v>30</v>
      </c>
    </row>
    <row r="399" spans="1:32" ht="17.25" customHeight="1" x14ac:dyDescent="0.25">
      <c r="A399">
        <v>329133</v>
      </c>
      <c r="B399" t="s">
        <v>3547</v>
      </c>
      <c r="C399" t="s">
        <v>1116</v>
      </c>
      <c r="D399" t="s">
        <v>405</v>
      </c>
      <c r="E399" t="s">
        <v>89</v>
      </c>
      <c r="F399">
        <v>28319</v>
      </c>
      <c r="G399" t="s">
        <v>42</v>
      </c>
      <c r="H399" t="s">
        <v>28</v>
      </c>
      <c r="I399" t="s">
        <v>213</v>
      </c>
      <c r="J399" t="s">
        <v>1370</v>
      </c>
      <c r="L399" t="s">
        <v>42</v>
      </c>
    </row>
    <row r="400" spans="1:32" ht="17.25" customHeight="1" x14ac:dyDescent="0.25">
      <c r="A400">
        <v>331475</v>
      </c>
      <c r="B400" t="s">
        <v>3646</v>
      </c>
      <c r="C400" t="s">
        <v>576</v>
      </c>
      <c r="D400" t="s">
        <v>462</v>
      </c>
      <c r="E400" t="s">
        <v>89</v>
      </c>
      <c r="F400">
        <v>34014</v>
      </c>
      <c r="G400" t="s">
        <v>30</v>
      </c>
      <c r="H400" t="s">
        <v>28</v>
      </c>
      <c r="I400" t="s">
        <v>213</v>
      </c>
      <c r="J400" t="s">
        <v>27</v>
      </c>
      <c r="L400" t="s">
        <v>30</v>
      </c>
    </row>
    <row r="401" spans="1:32" ht="17.25" customHeight="1" x14ac:dyDescent="0.25">
      <c r="A401">
        <v>307383</v>
      </c>
      <c r="B401" t="s">
        <v>5118</v>
      </c>
      <c r="C401" t="s">
        <v>934</v>
      </c>
      <c r="D401" t="s">
        <v>5119</v>
      </c>
      <c r="E401" t="s">
        <v>88</v>
      </c>
      <c r="F401">
        <v>30487</v>
      </c>
      <c r="G401" t="s">
        <v>1056</v>
      </c>
      <c r="H401" t="s">
        <v>28</v>
      </c>
      <c r="I401" t="s">
        <v>213</v>
      </c>
      <c r="J401" t="s">
        <v>1370</v>
      </c>
      <c r="L401" t="s">
        <v>82</v>
      </c>
    </row>
    <row r="402" spans="1:32" ht="17.25" customHeight="1" x14ac:dyDescent="0.25">
      <c r="A402">
        <v>323561</v>
      </c>
      <c r="B402" t="s">
        <v>2741</v>
      </c>
      <c r="C402" t="s">
        <v>2742</v>
      </c>
      <c r="D402" t="s">
        <v>405</v>
      </c>
      <c r="E402" t="s">
        <v>88</v>
      </c>
      <c r="F402">
        <v>29612</v>
      </c>
      <c r="G402" t="s">
        <v>49</v>
      </c>
      <c r="H402" t="s">
        <v>28</v>
      </c>
      <c r="I402" t="s">
        <v>213</v>
      </c>
      <c r="J402" t="s">
        <v>1370</v>
      </c>
      <c r="L402" t="s">
        <v>30</v>
      </c>
    </row>
    <row r="403" spans="1:32" ht="17.25" customHeight="1" x14ac:dyDescent="0.25">
      <c r="A403">
        <v>325967</v>
      </c>
      <c r="B403" t="s">
        <v>4036</v>
      </c>
      <c r="C403" t="s">
        <v>935</v>
      </c>
      <c r="D403" t="s">
        <v>1718</v>
      </c>
      <c r="E403" t="s">
        <v>89</v>
      </c>
      <c r="F403">
        <v>32453</v>
      </c>
      <c r="G403" t="s">
        <v>30</v>
      </c>
      <c r="H403" t="s">
        <v>28</v>
      </c>
      <c r="I403" t="s">
        <v>213</v>
      </c>
      <c r="J403" t="s">
        <v>1370</v>
      </c>
      <c r="L403" t="s">
        <v>30</v>
      </c>
    </row>
    <row r="404" spans="1:32" ht="17.25" customHeight="1" x14ac:dyDescent="0.25">
      <c r="A404">
        <v>335256</v>
      </c>
      <c r="B404" t="s">
        <v>4821</v>
      </c>
      <c r="C404" t="s">
        <v>605</v>
      </c>
      <c r="D404" t="s">
        <v>473</v>
      </c>
      <c r="E404" t="s">
        <v>89</v>
      </c>
      <c r="F404">
        <v>36389</v>
      </c>
      <c r="G404" t="s">
        <v>82</v>
      </c>
      <c r="H404" t="s">
        <v>28</v>
      </c>
      <c r="I404" t="s">
        <v>213</v>
      </c>
      <c r="J404" t="s">
        <v>1370</v>
      </c>
      <c r="L404" t="s">
        <v>82</v>
      </c>
    </row>
    <row r="405" spans="1:32" ht="17.25" customHeight="1" x14ac:dyDescent="0.25">
      <c r="A405">
        <v>329255</v>
      </c>
      <c r="B405" t="s">
        <v>4225</v>
      </c>
      <c r="C405" t="s">
        <v>242</v>
      </c>
      <c r="D405" t="s">
        <v>380</v>
      </c>
      <c r="E405" t="s">
        <v>89</v>
      </c>
      <c r="F405">
        <v>32289</v>
      </c>
      <c r="G405" t="s">
        <v>59</v>
      </c>
      <c r="H405" t="s">
        <v>28</v>
      </c>
      <c r="I405" t="s">
        <v>213</v>
      </c>
      <c r="J405" t="s">
        <v>27</v>
      </c>
      <c r="L405" t="s">
        <v>30</v>
      </c>
    </row>
    <row r="406" spans="1:32" ht="17.25" customHeight="1" x14ac:dyDescent="0.25">
      <c r="A406">
        <v>338222</v>
      </c>
      <c r="B406" t="s">
        <v>3830</v>
      </c>
      <c r="C406" t="s">
        <v>3831</v>
      </c>
      <c r="D406" t="s">
        <v>3832</v>
      </c>
      <c r="E406" t="s">
        <v>88</v>
      </c>
      <c r="F406">
        <v>33239</v>
      </c>
      <c r="G406" t="s">
        <v>225</v>
      </c>
      <c r="H406" t="s">
        <v>28</v>
      </c>
      <c r="I406" t="s">
        <v>213</v>
      </c>
      <c r="J406" t="s">
        <v>1370</v>
      </c>
      <c r="L406" t="s">
        <v>30</v>
      </c>
    </row>
    <row r="407" spans="1:32" ht="17.25" customHeight="1" x14ac:dyDescent="0.25">
      <c r="A407">
        <v>327246</v>
      </c>
      <c r="B407" t="s">
        <v>4102</v>
      </c>
      <c r="C407" t="s">
        <v>555</v>
      </c>
      <c r="D407" t="s">
        <v>293</v>
      </c>
      <c r="E407" t="s">
        <v>89</v>
      </c>
      <c r="F407">
        <v>34919</v>
      </c>
      <c r="G407" t="s">
        <v>225</v>
      </c>
      <c r="H407" t="s">
        <v>28</v>
      </c>
      <c r="I407" t="s">
        <v>213</v>
      </c>
      <c r="J407" t="s">
        <v>1370</v>
      </c>
      <c r="L407" t="s">
        <v>30</v>
      </c>
    </row>
    <row r="408" spans="1:32" ht="17.25" customHeight="1" x14ac:dyDescent="0.25">
      <c r="A408">
        <v>337391</v>
      </c>
      <c r="B408" t="s">
        <v>5462</v>
      </c>
      <c r="C408" t="s">
        <v>268</v>
      </c>
      <c r="D408" t="s">
        <v>1610</v>
      </c>
      <c r="E408" t="s">
        <v>89</v>
      </c>
      <c r="F408">
        <v>36423</v>
      </c>
      <c r="G408" t="s">
        <v>30</v>
      </c>
      <c r="H408" t="s">
        <v>28</v>
      </c>
      <c r="I408" t="s">
        <v>213</v>
      </c>
      <c r="J408" t="s">
        <v>27</v>
      </c>
      <c r="L408" t="s">
        <v>30</v>
      </c>
    </row>
    <row r="409" spans="1:32" ht="17.25" customHeight="1" x14ac:dyDescent="0.25">
      <c r="A409">
        <v>337392</v>
      </c>
      <c r="B409" t="s">
        <v>5463</v>
      </c>
      <c r="C409" t="s">
        <v>5464</v>
      </c>
      <c r="D409" t="s">
        <v>1636</v>
      </c>
      <c r="E409" t="s">
        <v>89</v>
      </c>
      <c r="F409">
        <v>36593</v>
      </c>
      <c r="G409" t="s">
        <v>30</v>
      </c>
      <c r="H409" t="s">
        <v>31</v>
      </c>
      <c r="I409" t="s">
        <v>213</v>
      </c>
      <c r="J409" t="s">
        <v>27</v>
      </c>
      <c r="L409" t="s">
        <v>42</v>
      </c>
    </row>
    <row r="410" spans="1:32" ht="17.25" customHeight="1" x14ac:dyDescent="0.25">
      <c r="A410">
        <v>302900</v>
      </c>
      <c r="B410" t="s">
        <v>2185</v>
      </c>
      <c r="C410" t="s">
        <v>242</v>
      </c>
      <c r="D410" t="s">
        <v>449</v>
      </c>
      <c r="E410" t="s">
        <v>88</v>
      </c>
      <c r="F410">
        <v>30511</v>
      </c>
      <c r="G410" t="s">
        <v>30</v>
      </c>
      <c r="H410" t="s">
        <v>28</v>
      </c>
      <c r="I410" t="s">
        <v>213</v>
      </c>
      <c r="J410" t="s">
        <v>27</v>
      </c>
      <c r="L410" t="s">
        <v>79</v>
      </c>
      <c r="V410" t="s">
        <v>5821</v>
      </c>
    </row>
    <row r="411" spans="1:32" ht="17.25" customHeight="1" x14ac:dyDescent="0.25">
      <c r="A411">
        <v>302853</v>
      </c>
      <c r="B411" t="s">
        <v>1430</v>
      </c>
      <c r="C411" t="s">
        <v>522</v>
      </c>
      <c r="D411" t="s">
        <v>1100</v>
      </c>
      <c r="E411" t="s">
        <v>88</v>
      </c>
      <c r="F411">
        <v>31223</v>
      </c>
      <c r="G411" t="s">
        <v>30</v>
      </c>
      <c r="H411" t="s">
        <v>28</v>
      </c>
      <c r="I411" t="s">
        <v>213</v>
      </c>
      <c r="V411" t="s">
        <v>5821</v>
      </c>
      <c r="AC411" t="s">
        <v>5700</v>
      </c>
      <c r="AD411" t="s">
        <v>5700</v>
      </c>
      <c r="AE411" t="s">
        <v>5700</v>
      </c>
      <c r="AF411" t="s">
        <v>5700</v>
      </c>
    </row>
    <row r="412" spans="1:32" ht="17.25" customHeight="1" x14ac:dyDescent="0.25">
      <c r="A412">
        <v>331601</v>
      </c>
      <c r="B412" t="s">
        <v>3371</v>
      </c>
      <c r="C412" t="s">
        <v>260</v>
      </c>
      <c r="D412" t="s">
        <v>669</v>
      </c>
      <c r="E412" t="s">
        <v>88</v>
      </c>
      <c r="F412">
        <v>33208</v>
      </c>
      <c r="G412" t="s">
        <v>73</v>
      </c>
      <c r="H412" t="s">
        <v>28</v>
      </c>
      <c r="I412" t="s">
        <v>213</v>
      </c>
      <c r="J412" t="s">
        <v>1370</v>
      </c>
      <c r="L412" t="s">
        <v>73</v>
      </c>
    </row>
    <row r="413" spans="1:32" ht="17.25" customHeight="1" x14ac:dyDescent="0.25">
      <c r="A413">
        <v>337410</v>
      </c>
      <c r="B413" t="s">
        <v>5467</v>
      </c>
      <c r="C413" t="s">
        <v>260</v>
      </c>
      <c r="D413" t="s">
        <v>1821</v>
      </c>
      <c r="E413" t="s">
        <v>88</v>
      </c>
      <c r="F413">
        <v>30061</v>
      </c>
      <c r="G413" t="s">
        <v>30</v>
      </c>
      <c r="H413" t="s">
        <v>28</v>
      </c>
      <c r="I413" t="s">
        <v>213</v>
      </c>
      <c r="J413" t="s">
        <v>1370</v>
      </c>
      <c r="L413" t="s">
        <v>30</v>
      </c>
    </row>
    <row r="414" spans="1:32" ht="17.25" customHeight="1" x14ac:dyDescent="0.25">
      <c r="A414">
        <v>302877</v>
      </c>
      <c r="B414" t="s">
        <v>3847</v>
      </c>
      <c r="C414" t="s">
        <v>297</v>
      </c>
      <c r="D414" t="s">
        <v>1062</v>
      </c>
      <c r="E414" t="s">
        <v>88</v>
      </c>
      <c r="F414">
        <v>31872</v>
      </c>
      <c r="G414" t="s">
        <v>278</v>
      </c>
      <c r="H414" t="s">
        <v>28</v>
      </c>
      <c r="I414" t="s">
        <v>213</v>
      </c>
      <c r="AC414" t="s">
        <v>5700</v>
      </c>
      <c r="AD414" t="s">
        <v>5700</v>
      </c>
      <c r="AE414" t="s">
        <v>5700</v>
      </c>
      <c r="AF414" t="s">
        <v>5700</v>
      </c>
    </row>
    <row r="415" spans="1:32" ht="17.25" customHeight="1" x14ac:dyDescent="0.25">
      <c r="A415">
        <v>335242</v>
      </c>
      <c r="B415" t="s">
        <v>5341</v>
      </c>
      <c r="C415" t="s">
        <v>364</v>
      </c>
      <c r="D415" t="s">
        <v>228</v>
      </c>
      <c r="E415" t="s">
        <v>88</v>
      </c>
      <c r="F415">
        <v>35431</v>
      </c>
      <c r="G415" t="s">
        <v>73</v>
      </c>
      <c r="H415" t="s">
        <v>28</v>
      </c>
      <c r="I415" t="s">
        <v>213</v>
      </c>
      <c r="J415" t="s">
        <v>27</v>
      </c>
      <c r="L415" t="s">
        <v>73</v>
      </c>
    </row>
    <row r="416" spans="1:32" ht="17.25" customHeight="1" x14ac:dyDescent="0.25">
      <c r="A416">
        <v>313850</v>
      </c>
      <c r="B416" t="s">
        <v>1729</v>
      </c>
      <c r="C416" t="s">
        <v>355</v>
      </c>
      <c r="D416" t="s">
        <v>1730</v>
      </c>
      <c r="E416" t="s">
        <v>88</v>
      </c>
      <c r="F416">
        <v>32509</v>
      </c>
      <c r="G416" t="s">
        <v>1053</v>
      </c>
      <c r="H416" t="s">
        <v>28</v>
      </c>
      <c r="I416" t="s">
        <v>213</v>
      </c>
      <c r="J416" t="s">
        <v>27</v>
      </c>
      <c r="L416" t="s">
        <v>30</v>
      </c>
      <c r="V416" t="s">
        <v>5734</v>
      </c>
    </row>
    <row r="417" spans="1:32" ht="17.25" customHeight="1" x14ac:dyDescent="0.25">
      <c r="A417">
        <v>302917</v>
      </c>
      <c r="B417" t="s">
        <v>3463</v>
      </c>
      <c r="C417" t="s">
        <v>3464</v>
      </c>
      <c r="D417" t="s">
        <v>432</v>
      </c>
      <c r="E417" t="s">
        <v>88</v>
      </c>
      <c r="F417">
        <v>29123</v>
      </c>
      <c r="G417" t="s">
        <v>1855</v>
      </c>
      <c r="H417" t="s">
        <v>28</v>
      </c>
      <c r="I417" t="s">
        <v>213</v>
      </c>
      <c r="J417" t="s">
        <v>1370</v>
      </c>
      <c r="L417" t="s">
        <v>59</v>
      </c>
    </row>
    <row r="418" spans="1:32" ht="17.25" customHeight="1" x14ac:dyDescent="0.25">
      <c r="A418">
        <v>331578</v>
      </c>
      <c r="B418" t="s">
        <v>2881</v>
      </c>
      <c r="C418" t="s">
        <v>346</v>
      </c>
      <c r="D418" t="s">
        <v>632</v>
      </c>
      <c r="E418" t="s">
        <v>88</v>
      </c>
      <c r="F418">
        <v>35797</v>
      </c>
      <c r="G418" t="s">
        <v>1658</v>
      </c>
      <c r="H418" t="s">
        <v>28</v>
      </c>
      <c r="I418" t="s">
        <v>213</v>
      </c>
      <c r="J418" t="s">
        <v>1370</v>
      </c>
      <c r="L418" t="s">
        <v>30</v>
      </c>
    </row>
    <row r="419" spans="1:32" ht="17.25" customHeight="1" x14ac:dyDescent="0.25">
      <c r="A419">
        <v>333879</v>
      </c>
      <c r="B419" t="s">
        <v>4648</v>
      </c>
      <c r="C419" t="s">
        <v>2204</v>
      </c>
      <c r="D419" t="s">
        <v>507</v>
      </c>
      <c r="E419" t="s">
        <v>88</v>
      </c>
      <c r="F419">
        <v>36161</v>
      </c>
      <c r="G419" t="s">
        <v>356</v>
      </c>
      <c r="H419" t="s">
        <v>28</v>
      </c>
      <c r="I419" t="s">
        <v>213</v>
      </c>
      <c r="J419" t="s">
        <v>27</v>
      </c>
      <c r="L419" t="s">
        <v>30</v>
      </c>
    </row>
    <row r="420" spans="1:32" ht="17.25" customHeight="1" x14ac:dyDescent="0.25">
      <c r="A420">
        <v>317970</v>
      </c>
      <c r="B420" t="s">
        <v>3343</v>
      </c>
      <c r="C420" t="s">
        <v>508</v>
      </c>
      <c r="D420" t="s">
        <v>474</v>
      </c>
      <c r="E420" t="s">
        <v>88</v>
      </c>
      <c r="F420">
        <v>29063</v>
      </c>
      <c r="G420" t="s">
        <v>229</v>
      </c>
      <c r="H420" t="s">
        <v>28</v>
      </c>
      <c r="I420" t="s">
        <v>213</v>
      </c>
      <c r="J420" t="s">
        <v>1370</v>
      </c>
      <c r="L420" t="s">
        <v>30</v>
      </c>
    </row>
    <row r="421" spans="1:32" ht="17.25" customHeight="1" x14ac:dyDescent="0.25">
      <c r="A421">
        <v>333880</v>
      </c>
      <c r="B421" t="s">
        <v>4649</v>
      </c>
      <c r="C421" t="s">
        <v>242</v>
      </c>
      <c r="D421" t="s">
        <v>4650</v>
      </c>
      <c r="E421" t="s">
        <v>88</v>
      </c>
      <c r="F421">
        <v>35966</v>
      </c>
      <c r="G421" t="s">
        <v>1014</v>
      </c>
      <c r="H421" t="s">
        <v>28</v>
      </c>
      <c r="I421" t="s">
        <v>213</v>
      </c>
      <c r="J421" t="s">
        <v>27</v>
      </c>
      <c r="L421" t="s">
        <v>73</v>
      </c>
    </row>
    <row r="422" spans="1:32" ht="17.25" customHeight="1" x14ac:dyDescent="0.25">
      <c r="A422">
        <v>327535</v>
      </c>
      <c r="B422" t="s">
        <v>4114</v>
      </c>
      <c r="C422" t="s">
        <v>303</v>
      </c>
      <c r="D422" t="s">
        <v>303</v>
      </c>
      <c r="E422" t="s">
        <v>89</v>
      </c>
      <c r="F422">
        <v>28491</v>
      </c>
      <c r="G422" t="s">
        <v>30</v>
      </c>
      <c r="H422" t="s">
        <v>28</v>
      </c>
      <c r="I422" t="s">
        <v>213</v>
      </c>
      <c r="J422" t="s">
        <v>1370</v>
      </c>
      <c r="L422" t="s">
        <v>30</v>
      </c>
    </row>
    <row r="423" spans="1:32" ht="17.25" customHeight="1" x14ac:dyDescent="0.25">
      <c r="A423">
        <v>329243</v>
      </c>
      <c r="B423" t="s">
        <v>4224</v>
      </c>
      <c r="C423" t="s">
        <v>266</v>
      </c>
      <c r="D423" t="s">
        <v>1949</v>
      </c>
      <c r="E423" t="s">
        <v>88</v>
      </c>
      <c r="F423">
        <v>35101</v>
      </c>
      <c r="G423" t="s">
        <v>225</v>
      </c>
      <c r="H423" t="s">
        <v>28</v>
      </c>
      <c r="I423" t="s">
        <v>213</v>
      </c>
      <c r="J423" t="s">
        <v>27</v>
      </c>
      <c r="L423" t="s">
        <v>30</v>
      </c>
      <c r="AF423" t="s">
        <v>5700</v>
      </c>
    </row>
    <row r="424" spans="1:32" ht="17.25" customHeight="1" x14ac:dyDescent="0.25">
      <c r="A424">
        <v>331329</v>
      </c>
      <c r="B424" t="s">
        <v>5233</v>
      </c>
      <c r="C424" t="s">
        <v>387</v>
      </c>
      <c r="D424" t="s">
        <v>1440</v>
      </c>
      <c r="E424" t="s">
        <v>88</v>
      </c>
      <c r="F424">
        <v>34148</v>
      </c>
      <c r="G424" t="s">
        <v>225</v>
      </c>
      <c r="H424" t="s">
        <v>28</v>
      </c>
      <c r="I424" t="s">
        <v>213</v>
      </c>
      <c r="J424" t="s">
        <v>27</v>
      </c>
      <c r="L424" t="s">
        <v>30</v>
      </c>
    </row>
    <row r="425" spans="1:32" ht="17.25" customHeight="1" x14ac:dyDescent="0.25">
      <c r="A425">
        <v>335905</v>
      </c>
      <c r="B425" t="s">
        <v>5376</v>
      </c>
      <c r="C425" t="s">
        <v>242</v>
      </c>
      <c r="D425" t="s">
        <v>5377</v>
      </c>
      <c r="E425" t="s">
        <v>88</v>
      </c>
      <c r="F425">
        <v>29616</v>
      </c>
      <c r="G425" t="s">
        <v>5378</v>
      </c>
      <c r="H425" t="s">
        <v>28</v>
      </c>
      <c r="I425" t="s">
        <v>213</v>
      </c>
    </row>
    <row r="426" spans="1:32" ht="17.25" customHeight="1" x14ac:dyDescent="0.25">
      <c r="A426">
        <v>328090</v>
      </c>
      <c r="B426" t="s">
        <v>5185</v>
      </c>
      <c r="C426" t="s">
        <v>1570</v>
      </c>
      <c r="D426" t="s">
        <v>1181</v>
      </c>
      <c r="E426" t="s">
        <v>89</v>
      </c>
      <c r="F426">
        <v>34171</v>
      </c>
      <c r="G426" t="s">
        <v>259</v>
      </c>
      <c r="H426" t="s">
        <v>28</v>
      </c>
      <c r="I426" t="s">
        <v>213</v>
      </c>
      <c r="J426" t="s">
        <v>27</v>
      </c>
      <c r="L426" t="s">
        <v>42</v>
      </c>
    </row>
    <row r="427" spans="1:32" ht="17.25" customHeight="1" x14ac:dyDescent="0.25">
      <c r="A427">
        <v>323224</v>
      </c>
      <c r="B427" t="s">
        <v>2071</v>
      </c>
      <c r="C427" t="s">
        <v>260</v>
      </c>
      <c r="D427" t="s">
        <v>273</v>
      </c>
      <c r="E427" t="s">
        <v>89</v>
      </c>
      <c r="F427">
        <v>27013</v>
      </c>
      <c r="G427" t="s">
        <v>710</v>
      </c>
      <c r="H427" t="s">
        <v>28</v>
      </c>
      <c r="I427" t="s">
        <v>213</v>
      </c>
      <c r="J427" t="s">
        <v>1370</v>
      </c>
      <c r="L427" t="s">
        <v>52</v>
      </c>
      <c r="V427" t="s">
        <v>5734</v>
      </c>
    </row>
    <row r="428" spans="1:32" ht="17.25" customHeight="1" x14ac:dyDescent="0.25">
      <c r="A428">
        <v>331621</v>
      </c>
      <c r="B428" t="s">
        <v>5238</v>
      </c>
      <c r="C428" t="s">
        <v>528</v>
      </c>
      <c r="D428" t="s">
        <v>285</v>
      </c>
      <c r="E428" t="s">
        <v>89</v>
      </c>
      <c r="F428">
        <v>34608</v>
      </c>
      <c r="G428" t="s">
        <v>5239</v>
      </c>
      <c r="H428" t="s">
        <v>28</v>
      </c>
      <c r="I428" t="s">
        <v>213</v>
      </c>
      <c r="J428" t="s">
        <v>1370</v>
      </c>
      <c r="L428" t="s">
        <v>70</v>
      </c>
    </row>
    <row r="429" spans="1:32" ht="17.25" customHeight="1" x14ac:dyDescent="0.25">
      <c r="A429">
        <v>333437</v>
      </c>
      <c r="B429" t="s">
        <v>5303</v>
      </c>
      <c r="C429" t="s">
        <v>708</v>
      </c>
      <c r="D429" t="s">
        <v>613</v>
      </c>
      <c r="E429" t="s">
        <v>88</v>
      </c>
      <c r="F429">
        <v>33363</v>
      </c>
      <c r="G429" t="s">
        <v>82</v>
      </c>
      <c r="H429" t="s">
        <v>28</v>
      </c>
      <c r="I429" t="s">
        <v>213</v>
      </c>
      <c r="J429" t="s">
        <v>1370</v>
      </c>
      <c r="L429" t="s">
        <v>82</v>
      </c>
    </row>
    <row r="430" spans="1:32" ht="17.25" customHeight="1" x14ac:dyDescent="0.25">
      <c r="A430">
        <v>336777</v>
      </c>
      <c r="B430" t="s">
        <v>5423</v>
      </c>
      <c r="C430" t="s">
        <v>242</v>
      </c>
      <c r="D430" t="s">
        <v>524</v>
      </c>
      <c r="E430" t="s">
        <v>88</v>
      </c>
      <c r="F430">
        <v>36731</v>
      </c>
      <c r="G430" t="s">
        <v>30</v>
      </c>
      <c r="H430" t="s">
        <v>28</v>
      </c>
      <c r="I430" t="s">
        <v>213</v>
      </c>
      <c r="J430" t="s">
        <v>1370</v>
      </c>
      <c r="L430" t="s">
        <v>30</v>
      </c>
    </row>
    <row r="431" spans="1:32" ht="17.25" customHeight="1" x14ac:dyDescent="0.25">
      <c r="A431">
        <v>333912</v>
      </c>
      <c r="B431" t="s">
        <v>4656</v>
      </c>
      <c r="C431" t="s">
        <v>363</v>
      </c>
      <c r="D431" t="s">
        <v>442</v>
      </c>
      <c r="E431" t="s">
        <v>89</v>
      </c>
      <c r="F431">
        <v>33725</v>
      </c>
      <c r="G431" t="s">
        <v>302</v>
      </c>
      <c r="H431" t="s">
        <v>28</v>
      </c>
      <c r="I431" t="s">
        <v>213</v>
      </c>
      <c r="J431" t="s">
        <v>27</v>
      </c>
      <c r="L431" t="s">
        <v>42</v>
      </c>
    </row>
    <row r="432" spans="1:32" ht="17.25" customHeight="1" x14ac:dyDescent="0.25">
      <c r="A432">
        <v>327147</v>
      </c>
      <c r="B432" t="s">
        <v>4098</v>
      </c>
      <c r="C432" t="s">
        <v>223</v>
      </c>
      <c r="D432" t="s">
        <v>458</v>
      </c>
      <c r="E432" t="s">
        <v>89</v>
      </c>
      <c r="F432">
        <v>35642</v>
      </c>
      <c r="G432" t="s">
        <v>30</v>
      </c>
      <c r="H432" t="s">
        <v>28</v>
      </c>
      <c r="I432" t="s">
        <v>213</v>
      </c>
      <c r="J432" t="s">
        <v>1370</v>
      </c>
      <c r="L432" t="s">
        <v>30</v>
      </c>
    </row>
    <row r="433" spans="1:32" ht="17.25" customHeight="1" x14ac:dyDescent="0.25">
      <c r="A433">
        <v>331014</v>
      </c>
      <c r="B433" t="s">
        <v>3730</v>
      </c>
      <c r="C433" t="s">
        <v>839</v>
      </c>
      <c r="D433" t="s">
        <v>301</v>
      </c>
      <c r="E433" t="s">
        <v>88</v>
      </c>
      <c r="F433">
        <v>29672</v>
      </c>
      <c r="G433" t="s">
        <v>2325</v>
      </c>
      <c r="H433" t="s">
        <v>28</v>
      </c>
      <c r="I433" t="s">
        <v>213</v>
      </c>
      <c r="J433" t="s">
        <v>1370</v>
      </c>
      <c r="L433" t="s">
        <v>42</v>
      </c>
    </row>
    <row r="434" spans="1:32" ht="17.25" customHeight="1" x14ac:dyDescent="0.25">
      <c r="A434">
        <v>337418</v>
      </c>
      <c r="B434" t="s">
        <v>5471</v>
      </c>
      <c r="C434" t="s">
        <v>260</v>
      </c>
      <c r="D434" t="s">
        <v>353</v>
      </c>
      <c r="E434" t="s">
        <v>88</v>
      </c>
      <c r="F434">
        <v>33679</v>
      </c>
      <c r="G434" t="s">
        <v>456</v>
      </c>
      <c r="H434" t="s">
        <v>28</v>
      </c>
      <c r="I434" t="s">
        <v>213</v>
      </c>
      <c r="J434" t="s">
        <v>27</v>
      </c>
      <c r="L434" t="s">
        <v>85</v>
      </c>
    </row>
    <row r="435" spans="1:32" ht="17.25" customHeight="1" x14ac:dyDescent="0.25">
      <c r="A435">
        <v>337413</v>
      </c>
      <c r="B435" t="s">
        <v>3453</v>
      </c>
      <c r="C435" t="s">
        <v>260</v>
      </c>
      <c r="D435" t="s">
        <v>398</v>
      </c>
      <c r="E435" t="s">
        <v>88</v>
      </c>
      <c r="F435">
        <v>31479</v>
      </c>
      <c r="G435" t="s">
        <v>30</v>
      </c>
      <c r="H435" t="s">
        <v>28</v>
      </c>
      <c r="I435" t="s">
        <v>213</v>
      </c>
      <c r="J435" t="s">
        <v>1370</v>
      </c>
      <c r="L435" t="s">
        <v>42</v>
      </c>
    </row>
    <row r="436" spans="1:32" ht="17.25" customHeight="1" x14ac:dyDescent="0.25">
      <c r="A436">
        <v>319342</v>
      </c>
      <c r="B436" t="s">
        <v>3617</v>
      </c>
      <c r="C436" t="s">
        <v>226</v>
      </c>
      <c r="D436" t="s">
        <v>392</v>
      </c>
      <c r="E436" t="s">
        <v>88</v>
      </c>
      <c r="F436">
        <v>31778</v>
      </c>
      <c r="G436" t="s">
        <v>30</v>
      </c>
      <c r="H436" t="s">
        <v>28</v>
      </c>
      <c r="I436" t="s">
        <v>213</v>
      </c>
      <c r="J436" t="s">
        <v>1370</v>
      </c>
      <c r="L436" t="s">
        <v>70</v>
      </c>
    </row>
    <row r="437" spans="1:32" ht="17.25" customHeight="1" x14ac:dyDescent="0.25">
      <c r="A437">
        <v>331609</v>
      </c>
      <c r="B437" t="s">
        <v>3515</v>
      </c>
      <c r="C437" t="s">
        <v>242</v>
      </c>
      <c r="D437" t="s">
        <v>928</v>
      </c>
      <c r="E437" t="s">
        <v>88</v>
      </c>
      <c r="F437">
        <v>31654</v>
      </c>
      <c r="G437" t="s">
        <v>30</v>
      </c>
      <c r="H437" t="s">
        <v>28</v>
      </c>
      <c r="I437" t="s">
        <v>213</v>
      </c>
      <c r="J437" t="s">
        <v>1370</v>
      </c>
      <c r="L437" t="s">
        <v>30</v>
      </c>
    </row>
    <row r="438" spans="1:32" ht="17.25" customHeight="1" x14ac:dyDescent="0.25">
      <c r="A438">
        <v>329272</v>
      </c>
      <c r="B438" t="s">
        <v>3175</v>
      </c>
      <c r="C438" t="s">
        <v>1949</v>
      </c>
      <c r="D438" t="s">
        <v>838</v>
      </c>
      <c r="E438" t="s">
        <v>88</v>
      </c>
      <c r="F438">
        <v>36003</v>
      </c>
      <c r="G438" t="s">
        <v>82</v>
      </c>
      <c r="H438" t="s">
        <v>28</v>
      </c>
      <c r="I438" t="s">
        <v>213</v>
      </c>
      <c r="J438" t="s">
        <v>27</v>
      </c>
      <c r="L438" t="s">
        <v>82</v>
      </c>
    </row>
    <row r="439" spans="1:32" ht="17.25" customHeight="1" x14ac:dyDescent="0.25">
      <c r="A439">
        <v>321747</v>
      </c>
      <c r="B439" t="s">
        <v>832</v>
      </c>
      <c r="C439" t="s">
        <v>368</v>
      </c>
      <c r="D439" t="s">
        <v>342</v>
      </c>
      <c r="E439" t="s">
        <v>88</v>
      </c>
      <c r="F439">
        <v>31415</v>
      </c>
      <c r="G439" t="s">
        <v>30</v>
      </c>
      <c r="H439" t="s">
        <v>28</v>
      </c>
      <c r="I439" t="s">
        <v>213</v>
      </c>
      <c r="J439" t="s">
        <v>1370</v>
      </c>
      <c r="L439" t="s">
        <v>73</v>
      </c>
    </row>
    <row r="440" spans="1:32" ht="17.25" customHeight="1" x14ac:dyDescent="0.25">
      <c r="A440">
        <v>335262</v>
      </c>
      <c r="B440" t="s">
        <v>3207</v>
      </c>
      <c r="C440" t="s">
        <v>358</v>
      </c>
      <c r="D440" t="s">
        <v>398</v>
      </c>
      <c r="E440" t="s">
        <v>88</v>
      </c>
      <c r="F440">
        <v>34999</v>
      </c>
      <c r="G440" t="s">
        <v>581</v>
      </c>
      <c r="H440" t="s">
        <v>31</v>
      </c>
      <c r="I440" t="s">
        <v>213</v>
      </c>
      <c r="J440" t="s">
        <v>1370</v>
      </c>
      <c r="L440" t="s">
        <v>30</v>
      </c>
    </row>
    <row r="441" spans="1:32" ht="17.25" customHeight="1" x14ac:dyDescent="0.25">
      <c r="A441">
        <v>335260</v>
      </c>
      <c r="B441" t="s">
        <v>1501</v>
      </c>
      <c r="C441" t="s">
        <v>528</v>
      </c>
      <c r="D441" t="s">
        <v>234</v>
      </c>
      <c r="E441" t="s">
        <v>88</v>
      </c>
      <c r="F441">
        <v>36314</v>
      </c>
      <c r="G441" t="s">
        <v>30</v>
      </c>
      <c r="H441" t="s">
        <v>28</v>
      </c>
      <c r="I441" t="s">
        <v>213</v>
      </c>
      <c r="J441" t="s">
        <v>27</v>
      </c>
      <c r="L441" t="s">
        <v>30</v>
      </c>
    </row>
    <row r="442" spans="1:32" ht="17.25" customHeight="1" x14ac:dyDescent="0.25">
      <c r="A442">
        <v>327088</v>
      </c>
      <c r="B442" t="s">
        <v>3545</v>
      </c>
      <c r="C442" t="s">
        <v>226</v>
      </c>
      <c r="D442" t="s">
        <v>994</v>
      </c>
      <c r="E442" t="s">
        <v>88</v>
      </c>
      <c r="F442">
        <v>35668</v>
      </c>
      <c r="G442" t="s">
        <v>30</v>
      </c>
      <c r="H442" t="s">
        <v>28</v>
      </c>
      <c r="I442" t="s">
        <v>213</v>
      </c>
      <c r="J442" t="s">
        <v>1370</v>
      </c>
      <c r="L442" t="s">
        <v>30</v>
      </c>
    </row>
    <row r="443" spans="1:32" ht="17.25" customHeight="1" x14ac:dyDescent="0.25">
      <c r="A443">
        <v>335266</v>
      </c>
      <c r="B443" t="s">
        <v>2597</v>
      </c>
      <c r="C443" t="s">
        <v>603</v>
      </c>
      <c r="D443" t="s">
        <v>254</v>
      </c>
      <c r="E443" t="s">
        <v>88</v>
      </c>
      <c r="F443">
        <v>28492</v>
      </c>
      <c r="G443" t="s">
        <v>30</v>
      </c>
      <c r="H443" t="s">
        <v>28</v>
      </c>
      <c r="I443" t="s">
        <v>213</v>
      </c>
      <c r="J443" t="s">
        <v>27</v>
      </c>
      <c r="L443" t="s">
        <v>30</v>
      </c>
    </row>
    <row r="444" spans="1:32" ht="17.25" customHeight="1" x14ac:dyDescent="0.25">
      <c r="A444">
        <v>337419</v>
      </c>
      <c r="B444" t="s">
        <v>5472</v>
      </c>
      <c r="C444" t="s">
        <v>439</v>
      </c>
      <c r="D444" t="s">
        <v>447</v>
      </c>
      <c r="E444" t="s">
        <v>88</v>
      </c>
      <c r="F444">
        <v>28378</v>
      </c>
      <c r="G444" t="s">
        <v>302</v>
      </c>
      <c r="H444" t="s">
        <v>28</v>
      </c>
      <c r="I444" t="s">
        <v>213</v>
      </c>
      <c r="J444" t="s">
        <v>1370</v>
      </c>
      <c r="L444" t="s">
        <v>42</v>
      </c>
    </row>
    <row r="445" spans="1:32" ht="17.25" customHeight="1" x14ac:dyDescent="0.25">
      <c r="A445">
        <v>334952</v>
      </c>
      <c r="B445" t="s">
        <v>4782</v>
      </c>
      <c r="C445" t="s">
        <v>2328</v>
      </c>
      <c r="D445" t="s">
        <v>251</v>
      </c>
      <c r="E445" t="s">
        <v>88</v>
      </c>
      <c r="F445">
        <v>32851</v>
      </c>
      <c r="G445" t="s">
        <v>82</v>
      </c>
      <c r="H445" t="s">
        <v>28</v>
      </c>
      <c r="I445" t="s">
        <v>213</v>
      </c>
      <c r="J445" t="s">
        <v>27</v>
      </c>
      <c r="L445" t="s">
        <v>82</v>
      </c>
      <c r="AE445" t="s">
        <v>5700</v>
      </c>
      <c r="AF445" t="s">
        <v>5700</v>
      </c>
    </row>
    <row r="446" spans="1:32" ht="17.25" customHeight="1" x14ac:dyDescent="0.25">
      <c r="A446">
        <v>337417</v>
      </c>
      <c r="B446" t="s">
        <v>3145</v>
      </c>
      <c r="C446" t="s">
        <v>949</v>
      </c>
      <c r="D446" t="s">
        <v>553</v>
      </c>
      <c r="E446" t="s">
        <v>88</v>
      </c>
      <c r="F446">
        <v>32389</v>
      </c>
      <c r="G446" t="s">
        <v>3146</v>
      </c>
      <c r="H446" t="s">
        <v>28</v>
      </c>
      <c r="I446" t="s">
        <v>213</v>
      </c>
      <c r="J446" t="s">
        <v>27</v>
      </c>
      <c r="L446" t="s">
        <v>85</v>
      </c>
    </row>
    <row r="447" spans="1:32" ht="17.25" customHeight="1" x14ac:dyDescent="0.25">
      <c r="A447">
        <v>318775</v>
      </c>
      <c r="B447" t="s">
        <v>2795</v>
      </c>
      <c r="C447" t="s">
        <v>355</v>
      </c>
      <c r="D447" t="s">
        <v>2796</v>
      </c>
      <c r="E447" t="s">
        <v>88</v>
      </c>
      <c r="F447">
        <v>30951</v>
      </c>
      <c r="G447" t="s">
        <v>73</v>
      </c>
      <c r="H447" t="s">
        <v>28</v>
      </c>
      <c r="I447" t="s">
        <v>213</v>
      </c>
      <c r="J447" t="s">
        <v>1370</v>
      </c>
      <c r="L447" t="s">
        <v>73</v>
      </c>
    </row>
    <row r="448" spans="1:32" ht="17.25" customHeight="1" x14ac:dyDescent="0.25">
      <c r="A448">
        <v>303055</v>
      </c>
      <c r="B448" t="s">
        <v>1374</v>
      </c>
      <c r="C448" t="s">
        <v>435</v>
      </c>
      <c r="D448" t="s">
        <v>1412</v>
      </c>
      <c r="E448" t="s">
        <v>88</v>
      </c>
      <c r="F448">
        <v>28057</v>
      </c>
      <c r="G448" t="s">
        <v>30</v>
      </c>
      <c r="H448" t="s">
        <v>28</v>
      </c>
      <c r="I448" t="s">
        <v>213</v>
      </c>
      <c r="J448" t="s">
        <v>27</v>
      </c>
      <c r="L448" t="s">
        <v>52</v>
      </c>
    </row>
    <row r="449" spans="1:32" ht="17.25" customHeight="1" x14ac:dyDescent="0.25">
      <c r="A449">
        <v>333916</v>
      </c>
      <c r="B449" t="s">
        <v>4657</v>
      </c>
      <c r="C449" t="s">
        <v>745</v>
      </c>
      <c r="D449" t="s">
        <v>326</v>
      </c>
      <c r="E449" t="s">
        <v>88</v>
      </c>
      <c r="F449">
        <v>30432</v>
      </c>
      <c r="G449" t="s">
        <v>52</v>
      </c>
      <c r="H449" t="s">
        <v>28</v>
      </c>
      <c r="I449" t="s">
        <v>213</v>
      </c>
      <c r="J449" t="s">
        <v>27</v>
      </c>
      <c r="L449" t="s">
        <v>52</v>
      </c>
    </row>
    <row r="450" spans="1:32" ht="17.25" customHeight="1" x14ac:dyDescent="0.25">
      <c r="A450">
        <v>331613</v>
      </c>
      <c r="B450" t="s">
        <v>3352</v>
      </c>
      <c r="C450" t="s">
        <v>364</v>
      </c>
      <c r="D450" t="s">
        <v>952</v>
      </c>
      <c r="E450" t="s">
        <v>89</v>
      </c>
      <c r="F450">
        <v>28126</v>
      </c>
      <c r="G450" t="s">
        <v>581</v>
      </c>
      <c r="H450" t="s">
        <v>31</v>
      </c>
      <c r="I450" t="s">
        <v>213</v>
      </c>
      <c r="J450" t="s">
        <v>1370</v>
      </c>
      <c r="L450" t="s">
        <v>30</v>
      </c>
    </row>
    <row r="451" spans="1:32" ht="17.25" customHeight="1" x14ac:dyDescent="0.25">
      <c r="A451">
        <v>333920</v>
      </c>
      <c r="B451" t="s">
        <v>2656</v>
      </c>
      <c r="C451" t="s">
        <v>963</v>
      </c>
      <c r="D451" t="s">
        <v>477</v>
      </c>
      <c r="E451" t="s">
        <v>88</v>
      </c>
      <c r="F451">
        <v>35431</v>
      </c>
      <c r="G451" t="s">
        <v>85</v>
      </c>
      <c r="H451" t="s">
        <v>28</v>
      </c>
      <c r="I451" t="s">
        <v>213</v>
      </c>
      <c r="J451" t="s">
        <v>1370</v>
      </c>
      <c r="L451" t="s">
        <v>42</v>
      </c>
    </row>
    <row r="452" spans="1:32" ht="17.25" customHeight="1" x14ac:dyDescent="0.25">
      <c r="A452">
        <v>333918</v>
      </c>
      <c r="B452" t="s">
        <v>5315</v>
      </c>
      <c r="C452" t="s">
        <v>461</v>
      </c>
      <c r="D452" t="s">
        <v>351</v>
      </c>
      <c r="E452" t="s">
        <v>88</v>
      </c>
      <c r="F452">
        <v>35799</v>
      </c>
      <c r="G452" t="s">
        <v>225</v>
      </c>
      <c r="H452" t="s">
        <v>28</v>
      </c>
      <c r="I452" t="s">
        <v>213</v>
      </c>
      <c r="J452" t="s">
        <v>27</v>
      </c>
      <c r="L452" t="s">
        <v>85</v>
      </c>
      <c r="AE452" t="s">
        <v>5700</v>
      </c>
      <c r="AF452" t="s">
        <v>5700</v>
      </c>
    </row>
    <row r="453" spans="1:32" ht="17.25" customHeight="1" x14ac:dyDescent="0.25">
      <c r="A453">
        <v>303230</v>
      </c>
      <c r="B453" t="s">
        <v>2308</v>
      </c>
      <c r="C453" t="s">
        <v>2165</v>
      </c>
      <c r="D453" t="s">
        <v>2309</v>
      </c>
      <c r="E453" t="s">
        <v>88</v>
      </c>
      <c r="F453">
        <v>30325</v>
      </c>
      <c r="G453" t="s">
        <v>2310</v>
      </c>
      <c r="H453" t="s">
        <v>28</v>
      </c>
      <c r="I453" t="s">
        <v>213</v>
      </c>
      <c r="J453" t="s">
        <v>1370</v>
      </c>
      <c r="L453" t="s">
        <v>73</v>
      </c>
      <c r="V453" t="s">
        <v>5723</v>
      </c>
    </row>
    <row r="454" spans="1:32" ht="17.25" customHeight="1" x14ac:dyDescent="0.25">
      <c r="A454">
        <v>335288</v>
      </c>
      <c r="B454" t="s">
        <v>4824</v>
      </c>
      <c r="C454" t="s">
        <v>242</v>
      </c>
      <c r="D454" t="s">
        <v>432</v>
      </c>
      <c r="E454" t="s">
        <v>88</v>
      </c>
      <c r="F454">
        <v>36281</v>
      </c>
      <c r="G454" t="s">
        <v>225</v>
      </c>
      <c r="H454" t="s">
        <v>28</v>
      </c>
      <c r="I454" t="s">
        <v>213</v>
      </c>
      <c r="J454" t="s">
        <v>27</v>
      </c>
      <c r="L454" t="s">
        <v>42</v>
      </c>
    </row>
    <row r="455" spans="1:32" ht="17.25" customHeight="1" x14ac:dyDescent="0.25">
      <c r="A455">
        <v>333921</v>
      </c>
      <c r="B455" t="s">
        <v>2810</v>
      </c>
      <c r="C455" t="s">
        <v>422</v>
      </c>
      <c r="D455" t="s">
        <v>1037</v>
      </c>
      <c r="E455" t="s">
        <v>88</v>
      </c>
      <c r="F455">
        <v>28717</v>
      </c>
      <c r="G455" t="s">
        <v>30</v>
      </c>
      <c r="H455" t="s">
        <v>28</v>
      </c>
      <c r="I455" t="s">
        <v>213</v>
      </c>
      <c r="J455" t="s">
        <v>27</v>
      </c>
      <c r="L455" t="s">
        <v>30</v>
      </c>
    </row>
    <row r="456" spans="1:32" ht="17.25" customHeight="1" x14ac:dyDescent="0.25">
      <c r="A456">
        <v>331642</v>
      </c>
      <c r="B456" t="s">
        <v>4422</v>
      </c>
      <c r="C456" t="s">
        <v>692</v>
      </c>
      <c r="D456" t="s">
        <v>371</v>
      </c>
      <c r="E456" t="s">
        <v>88</v>
      </c>
      <c r="F456">
        <v>32134</v>
      </c>
      <c r="G456" t="s">
        <v>79</v>
      </c>
      <c r="H456" t="s">
        <v>28</v>
      </c>
      <c r="I456" t="s">
        <v>213</v>
      </c>
      <c r="J456" t="s">
        <v>1370</v>
      </c>
      <c r="L456" t="s">
        <v>30</v>
      </c>
    </row>
    <row r="457" spans="1:32" ht="17.25" customHeight="1" x14ac:dyDescent="0.25">
      <c r="A457">
        <v>327668</v>
      </c>
      <c r="B457" t="s">
        <v>3500</v>
      </c>
      <c r="C457" t="s">
        <v>314</v>
      </c>
      <c r="D457" t="s">
        <v>882</v>
      </c>
      <c r="E457" t="s">
        <v>89</v>
      </c>
      <c r="F457">
        <v>35065</v>
      </c>
      <c r="G457" t="s">
        <v>30</v>
      </c>
      <c r="H457" t="s">
        <v>28</v>
      </c>
      <c r="I457" t="s">
        <v>213</v>
      </c>
      <c r="J457" t="s">
        <v>1370</v>
      </c>
      <c r="L457" t="s">
        <v>30</v>
      </c>
    </row>
    <row r="458" spans="1:32" ht="17.25" customHeight="1" x14ac:dyDescent="0.25">
      <c r="A458">
        <v>319343</v>
      </c>
      <c r="B458" t="s">
        <v>3916</v>
      </c>
      <c r="C458" t="s">
        <v>718</v>
      </c>
      <c r="D458" t="s">
        <v>383</v>
      </c>
      <c r="E458" t="s">
        <v>88</v>
      </c>
      <c r="F458">
        <v>32874</v>
      </c>
      <c r="G458" t="s">
        <v>30</v>
      </c>
      <c r="H458" t="s">
        <v>28</v>
      </c>
      <c r="I458" t="s">
        <v>213</v>
      </c>
      <c r="J458" t="s">
        <v>1370</v>
      </c>
      <c r="L458" t="s">
        <v>30</v>
      </c>
    </row>
    <row r="459" spans="1:32" ht="17.25" customHeight="1" x14ac:dyDescent="0.25">
      <c r="A459">
        <v>327881</v>
      </c>
      <c r="B459" t="s">
        <v>4141</v>
      </c>
      <c r="C459" t="s">
        <v>902</v>
      </c>
      <c r="D459" t="s">
        <v>588</v>
      </c>
      <c r="E459" t="s">
        <v>88</v>
      </c>
      <c r="F459">
        <v>35662</v>
      </c>
      <c r="G459" t="s">
        <v>445</v>
      </c>
      <c r="H459" t="s">
        <v>28</v>
      </c>
      <c r="I459" t="s">
        <v>213</v>
      </c>
      <c r="J459" t="s">
        <v>1370</v>
      </c>
      <c r="L459" t="s">
        <v>42</v>
      </c>
      <c r="V459" t="s">
        <v>5822</v>
      </c>
    </row>
    <row r="460" spans="1:32" ht="17.25" customHeight="1" x14ac:dyDescent="0.25">
      <c r="A460">
        <v>331611</v>
      </c>
      <c r="B460" t="s">
        <v>4419</v>
      </c>
      <c r="C460" t="s">
        <v>242</v>
      </c>
      <c r="D460" t="s">
        <v>650</v>
      </c>
      <c r="E460" t="s">
        <v>88</v>
      </c>
      <c r="F460">
        <v>34413</v>
      </c>
      <c r="G460" t="s">
        <v>710</v>
      </c>
      <c r="H460" t="s">
        <v>28</v>
      </c>
      <c r="I460" t="s">
        <v>213</v>
      </c>
      <c r="J460" t="s">
        <v>1370</v>
      </c>
      <c r="L460" t="s">
        <v>30</v>
      </c>
    </row>
    <row r="461" spans="1:32" ht="17.25" customHeight="1" x14ac:dyDescent="0.25">
      <c r="A461">
        <v>331630</v>
      </c>
      <c r="B461" t="s">
        <v>4420</v>
      </c>
      <c r="C461" t="s">
        <v>289</v>
      </c>
      <c r="D461" t="s">
        <v>286</v>
      </c>
      <c r="E461" t="s">
        <v>88</v>
      </c>
      <c r="F461">
        <v>33062</v>
      </c>
      <c r="G461" t="s">
        <v>1939</v>
      </c>
      <c r="H461" t="s">
        <v>28</v>
      </c>
      <c r="I461" t="s">
        <v>213</v>
      </c>
      <c r="J461" t="s">
        <v>1370</v>
      </c>
      <c r="L461" t="s">
        <v>30</v>
      </c>
    </row>
    <row r="462" spans="1:32" ht="17.25" customHeight="1" x14ac:dyDescent="0.25">
      <c r="A462">
        <v>324705</v>
      </c>
      <c r="B462" t="s">
        <v>3994</v>
      </c>
      <c r="C462" t="s">
        <v>552</v>
      </c>
      <c r="D462" t="s">
        <v>3606</v>
      </c>
      <c r="E462" t="s">
        <v>88</v>
      </c>
      <c r="F462">
        <v>33414</v>
      </c>
      <c r="G462" t="s">
        <v>2875</v>
      </c>
      <c r="H462" t="s">
        <v>28</v>
      </c>
      <c r="I462" t="s">
        <v>213</v>
      </c>
      <c r="J462" t="s">
        <v>1370</v>
      </c>
      <c r="L462" t="s">
        <v>42</v>
      </c>
    </row>
    <row r="463" spans="1:32" ht="17.25" customHeight="1" x14ac:dyDescent="0.25">
      <c r="A463">
        <v>335284</v>
      </c>
      <c r="B463" t="s">
        <v>4823</v>
      </c>
      <c r="C463" t="s">
        <v>242</v>
      </c>
      <c r="D463" t="s">
        <v>318</v>
      </c>
      <c r="E463" t="s">
        <v>88</v>
      </c>
      <c r="F463">
        <v>32880</v>
      </c>
      <c r="G463" t="s">
        <v>79</v>
      </c>
      <c r="H463" t="s">
        <v>28</v>
      </c>
      <c r="I463" t="s">
        <v>213</v>
      </c>
      <c r="J463" t="s">
        <v>1370</v>
      </c>
      <c r="L463" t="s">
        <v>79</v>
      </c>
    </row>
    <row r="464" spans="1:32" ht="17.25" customHeight="1" x14ac:dyDescent="0.25">
      <c r="A464">
        <v>329308</v>
      </c>
      <c r="B464" t="s">
        <v>4227</v>
      </c>
      <c r="C464" t="s">
        <v>242</v>
      </c>
      <c r="D464" t="s">
        <v>245</v>
      </c>
      <c r="E464" t="s">
        <v>88</v>
      </c>
      <c r="F464">
        <v>35556</v>
      </c>
      <c r="G464" t="s">
        <v>1249</v>
      </c>
      <c r="H464" t="s">
        <v>28</v>
      </c>
      <c r="I464" t="s">
        <v>213</v>
      </c>
      <c r="J464" t="s">
        <v>27</v>
      </c>
      <c r="L464" t="s">
        <v>42</v>
      </c>
    </row>
    <row r="465" spans="1:32" ht="17.25" customHeight="1" x14ac:dyDescent="0.25">
      <c r="A465">
        <v>329276</v>
      </c>
      <c r="B465" t="s">
        <v>3637</v>
      </c>
      <c r="C465" t="s">
        <v>242</v>
      </c>
      <c r="D465" t="s">
        <v>466</v>
      </c>
      <c r="E465" t="s">
        <v>88</v>
      </c>
      <c r="F465">
        <v>35600</v>
      </c>
      <c r="G465" t="s">
        <v>30</v>
      </c>
      <c r="H465" t="s">
        <v>28</v>
      </c>
      <c r="I465" t="s">
        <v>213</v>
      </c>
      <c r="V465" t="s">
        <v>5822</v>
      </c>
      <c r="AF465" t="s">
        <v>5700</v>
      </c>
    </row>
    <row r="466" spans="1:32" ht="17.25" customHeight="1" x14ac:dyDescent="0.25">
      <c r="A466">
        <v>300301</v>
      </c>
      <c r="B466" t="s">
        <v>1373</v>
      </c>
      <c r="C466" t="s">
        <v>226</v>
      </c>
      <c r="D466" t="s">
        <v>899</v>
      </c>
      <c r="E466" t="s">
        <v>88</v>
      </c>
      <c r="F466">
        <v>29113</v>
      </c>
      <c r="G466" t="s">
        <v>424</v>
      </c>
      <c r="H466" t="s">
        <v>28</v>
      </c>
      <c r="I466" t="s">
        <v>213</v>
      </c>
      <c r="J466" t="s">
        <v>27</v>
      </c>
      <c r="L466" t="s">
        <v>30</v>
      </c>
      <c r="V466" t="s">
        <v>5722</v>
      </c>
    </row>
    <row r="467" spans="1:32" ht="17.25" customHeight="1" x14ac:dyDescent="0.25">
      <c r="A467">
        <v>324707</v>
      </c>
      <c r="B467" t="s">
        <v>3995</v>
      </c>
      <c r="C467" t="s">
        <v>2605</v>
      </c>
      <c r="D467" t="s">
        <v>492</v>
      </c>
      <c r="E467" t="s">
        <v>89</v>
      </c>
      <c r="F467">
        <v>29393</v>
      </c>
      <c r="G467" t="s">
        <v>79</v>
      </c>
      <c r="H467" t="s">
        <v>28</v>
      </c>
      <c r="I467" t="s">
        <v>213</v>
      </c>
      <c r="J467" t="s">
        <v>1370</v>
      </c>
      <c r="L467" t="s">
        <v>85</v>
      </c>
    </row>
    <row r="468" spans="1:32" ht="17.25" customHeight="1" x14ac:dyDescent="0.25">
      <c r="A468">
        <v>333252</v>
      </c>
      <c r="B468" t="s">
        <v>4595</v>
      </c>
      <c r="C468" t="s">
        <v>269</v>
      </c>
      <c r="D468" t="s">
        <v>533</v>
      </c>
      <c r="E468" t="s">
        <v>89</v>
      </c>
      <c r="F468">
        <v>35796</v>
      </c>
      <c r="G468" t="s">
        <v>665</v>
      </c>
      <c r="H468" t="s">
        <v>28</v>
      </c>
      <c r="I468" t="s">
        <v>213</v>
      </c>
      <c r="J468" t="s">
        <v>1370</v>
      </c>
      <c r="L468" t="s">
        <v>30</v>
      </c>
    </row>
    <row r="469" spans="1:32" ht="17.25" customHeight="1" x14ac:dyDescent="0.25">
      <c r="A469">
        <v>333907</v>
      </c>
      <c r="B469" t="s">
        <v>3662</v>
      </c>
      <c r="C469" t="s">
        <v>600</v>
      </c>
      <c r="D469" t="s">
        <v>239</v>
      </c>
      <c r="E469" t="s">
        <v>89</v>
      </c>
      <c r="F469">
        <v>35390</v>
      </c>
      <c r="G469" t="s">
        <v>737</v>
      </c>
      <c r="H469" t="s">
        <v>28</v>
      </c>
      <c r="I469" t="s">
        <v>213</v>
      </c>
      <c r="J469" t="s">
        <v>27</v>
      </c>
      <c r="L469" t="s">
        <v>42</v>
      </c>
    </row>
    <row r="470" spans="1:32" ht="17.25" customHeight="1" x14ac:dyDescent="0.25">
      <c r="A470">
        <v>327124</v>
      </c>
      <c r="B470" t="s">
        <v>1763</v>
      </c>
      <c r="C470" t="s">
        <v>289</v>
      </c>
      <c r="D470" t="s">
        <v>255</v>
      </c>
      <c r="E470" t="s">
        <v>89</v>
      </c>
      <c r="F470">
        <v>35796</v>
      </c>
      <c r="G470" t="s">
        <v>30</v>
      </c>
      <c r="H470" t="s">
        <v>28</v>
      </c>
      <c r="I470" t="s">
        <v>213</v>
      </c>
      <c r="J470" t="s">
        <v>1370</v>
      </c>
      <c r="L470" t="s">
        <v>30</v>
      </c>
      <c r="V470" t="s">
        <v>5735</v>
      </c>
    </row>
    <row r="471" spans="1:32" ht="17.25" customHeight="1" x14ac:dyDescent="0.25">
      <c r="A471">
        <v>324266</v>
      </c>
      <c r="B471" t="s">
        <v>1478</v>
      </c>
      <c r="C471" t="s">
        <v>297</v>
      </c>
      <c r="D471" t="s">
        <v>282</v>
      </c>
      <c r="E471" t="s">
        <v>89</v>
      </c>
      <c r="F471">
        <v>32520</v>
      </c>
      <c r="G471" t="s">
        <v>30</v>
      </c>
      <c r="H471" t="s">
        <v>28</v>
      </c>
      <c r="I471" t="s">
        <v>213</v>
      </c>
      <c r="J471" t="s">
        <v>27</v>
      </c>
      <c r="L471" t="s">
        <v>30</v>
      </c>
      <c r="V471" t="s">
        <v>5734</v>
      </c>
    </row>
    <row r="472" spans="1:32" ht="17.25" customHeight="1" x14ac:dyDescent="0.25">
      <c r="A472">
        <v>333432</v>
      </c>
      <c r="B472" t="s">
        <v>1446</v>
      </c>
      <c r="C472" t="s">
        <v>904</v>
      </c>
      <c r="D472" t="s">
        <v>442</v>
      </c>
      <c r="E472" t="s">
        <v>89</v>
      </c>
      <c r="F472">
        <v>34912</v>
      </c>
      <c r="G472" t="s">
        <v>30</v>
      </c>
      <c r="H472" t="s">
        <v>28</v>
      </c>
      <c r="I472" t="s">
        <v>213</v>
      </c>
      <c r="J472" t="s">
        <v>27</v>
      </c>
      <c r="L472" t="s">
        <v>30</v>
      </c>
      <c r="V472" t="s">
        <v>5736</v>
      </c>
    </row>
    <row r="473" spans="1:32" ht="17.25" customHeight="1" x14ac:dyDescent="0.25">
      <c r="A473">
        <v>337160</v>
      </c>
      <c r="B473" t="s">
        <v>5063</v>
      </c>
      <c r="C473" t="s">
        <v>226</v>
      </c>
      <c r="D473" t="s">
        <v>961</v>
      </c>
      <c r="E473" t="s">
        <v>89</v>
      </c>
      <c r="F473">
        <v>35072</v>
      </c>
      <c r="G473" t="s">
        <v>39</v>
      </c>
      <c r="H473" t="s">
        <v>28</v>
      </c>
      <c r="I473" t="s">
        <v>213</v>
      </c>
      <c r="J473" t="s">
        <v>27</v>
      </c>
      <c r="L473" t="s">
        <v>79</v>
      </c>
      <c r="AE473" t="s">
        <v>5700</v>
      </c>
      <c r="AF473" t="s">
        <v>5700</v>
      </c>
    </row>
    <row r="474" spans="1:32" ht="17.25" customHeight="1" x14ac:dyDescent="0.25">
      <c r="A474">
        <v>319426</v>
      </c>
      <c r="B474" t="s">
        <v>3917</v>
      </c>
      <c r="C474" t="s">
        <v>3190</v>
      </c>
      <c r="D474" t="s">
        <v>442</v>
      </c>
      <c r="E474" t="s">
        <v>89</v>
      </c>
      <c r="F474">
        <v>33615</v>
      </c>
      <c r="G474" t="s">
        <v>30</v>
      </c>
      <c r="H474" t="s">
        <v>28</v>
      </c>
      <c r="I474" t="s">
        <v>213</v>
      </c>
      <c r="J474" t="s">
        <v>1370</v>
      </c>
      <c r="L474" t="s">
        <v>30</v>
      </c>
    </row>
    <row r="475" spans="1:32" ht="17.25" customHeight="1" x14ac:dyDescent="0.25">
      <c r="A475">
        <v>337298</v>
      </c>
      <c r="B475" t="s">
        <v>3786</v>
      </c>
      <c r="C475" t="s">
        <v>678</v>
      </c>
      <c r="D475" t="s">
        <v>575</v>
      </c>
      <c r="E475" t="s">
        <v>89</v>
      </c>
      <c r="F475">
        <v>35626</v>
      </c>
      <c r="G475" t="s">
        <v>225</v>
      </c>
      <c r="H475" t="s">
        <v>28</v>
      </c>
      <c r="I475" t="s">
        <v>213</v>
      </c>
      <c r="J475" t="s">
        <v>1370</v>
      </c>
      <c r="L475" t="s">
        <v>30</v>
      </c>
    </row>
    <row r="476" spans="1:32" ht="17.25" customHeight="1" x14ac:dyDescent="0.25">
      <c r="A476">
        <v>318018</v>
      </c>
      <c r="B476" t="s">
        <v>3585</v>
      </c>
      <c r="C476" t="s">
        <v>374</v>
      </c>
      <c r="D476" t="s">
        <v>1111</v>
      </c>
      <c r="E476" t="s">
        <v>88</v>
      </c>
      <c r="F476">
        <v>29647</v>
      </c>
      <c r="G476" t="s">
        <v>30</v>
      </c>
      <c r="H476" t="s">
        <v>28</v>
      </c>
      <c r="I476" t="s">
        <v>213</v>
      </c>
    </row>
    <row r="477" spans="1:32" ht="17.25" customHeight="1" x14ac:dyDescent="0.25">
      <c r="A477">
        <v>337440</v>
      </c>
      <c r="B477" t="s">
        <v>5078</v>
      </c>
      <c r="C477" t="s">
        <v>2639</v>
      </c>
      <c r="D477" t="s">
        <v>4408</v>
      </c>
      <c r="E477" t="s">
        <v>89</v>
      </c>
      <c r="F477">
        <v>36319</v>
      </c>
      <c r="G477" t="s">
        <v>30</v>
      </c>
      <c r="H477" t="s">
        <v>28</v>
      </c>
      <c r="I477" t="s">
        <v>213</v>
      </c>
      <c r="J477" t="s">
        <v>1370</v>
      </c>
      <c r="L477" t="s">
        <v>30</v>
      </c>
    </row>
    <row r="478" spans="1:32" ht="17.25" customHeight="1" x14ac:dyDescent="0.25">
      <c r="A478">
        <v>335314</v>
      </c>
      <c r="B478" t="s">
        <v>4827</v>
      </c>
      <c r="C478" t="s">
        <v>475</v>
      </c>
      <c r="D478" t="s">
        <v>397</v>
      </c>
      <c r="E478" t="s">
        <v>89</v>
      </c>
      <c r="F478">
        <v>36526</v>
      </c>
      <c r="G478" t="s">
        <v>3821</v>
      </c>
      <c r="H478" t="s">
        <v>28</v>
      </c>
      <c r="I478" t="s">
        <v>213</v>
      </c>
    </row>
    <row r="479" spans="1:32" ht="17.25" customHeight="1" x14ac:dyDescent="0.25">
      <c r="A479">
        <v>328640</v>
      </c>
      <c r="B479" t="s">
        <v>5188</v>
      </c>
      <c r="C479" t="s">
        <v>230</v>
      </c>
      <c r="D479" t="s">
        <v>5189</v>
      </c>
      <c r="E479" t="s">
        <v>89</v>
      </c>
      <c r="F479">
        <v>32537</v>
      </c>
      <c r="G479" t="s">
        <v>699</v>
      </c>
      <c r="H479" t="s">
        <v>28</v>
      </c>
      <c r="I479" t="s">
        <v>213</v>
      </c>
      <c r="J479" t="s">
        <v>1370</v>
      </c>
      <c r="L479" t="s">
        <v>42</v>
      </c>
    </row>
    <row r="480" spans="1:32" ht="17.25" customHeight="1" x14ac:dyDescent="0.25">
      <c r="A480">
        <v>331663</v>
      </c>
      <c r="B480" t="s">
        <v>4423</v>
      </c>
      <c r="C480" t="s">
        <v>387</v>
      </c>
      <c r="D480" t="s">
        <v>987</v>
      </c>
      <c r="E480" t="s">
        <v>89</v>
      </c>
      <c r="F480">
        <v>36526</v>
      </c>
      <c r="G480" t="s">
        <v>30</v>
      </c>
      <c r="H480" t="s">
        <v>28</v>
      </c>
      <c r="I480" t="s">
        <v>213</v>
      </c>
      <c r="J480" t="s">
        <v>27</v>
      </c>
      <c r="L480" t="s">
        <v>30</v>
      </c>
    </row>
    <row r="481" spans="1:32" ht="17.25" customHeight="1" x14ac:dyDescent="0.25">
      <c r="A481">
        <v>331664</v>
      </c>
      <c r="B481" t="s">
        <v>3732</v>
      </c>
      <c r="C481" t="s">
        <v>226</v>
      </c>
      <c r="D481" t="s">
        <v>294</v>
      </c>
      <c r="E481" t="s">
        <v>89</v>
      </c>
      <c r="F481">
        <v>34895</v>
      </c>
      <c r="G481" t="s">
        <v>30</v>
      </c>
      <c r="H481" t="s">
        <v>28</v>
      </c>
      <c r="I481" t="s">
        <v>213</v>
      </c>
      <c r="J481" t="s">
        <v>1370</v>
      </c>
      <c r="L481" t="s">
        <v>30</v>
      </c>
    </row>
    <row r="482" spans="1:32" ht="17.25" customHeight="1" x14ac:dyDescent="0.25">
      <c r="A482">
        <v>328216</v>
      </c>
      <c r="B482" t="s">
        <v>4154</v>
      </c>
      <c r="C482" t="s">
        <v>226</v>
      </c>
      <c r="D482" t="s">
        <v>442</v>
      </c>
      <c r="E482" t="s">
        <v>88</v>
      </c>
      <c r="F482">
        <v>34558</v>
      </c>
      <c r="G482" t="s">
        <v>30</v>
      </c>
      <c r="H482" t="s">
        <v>28</v>
      </c>
      <c r="I482" t="s">
        <v>213</v>
      </c>
      <c r="J482" t="s">
        <v>1370</v>
      </c>
      <c r="L482" t="s">
        <v>85</v>
      </c>
    </row>
    <row r="483" spans="1:32" ht="17.25" customHeight="1" x14ac:dyDescent="0.25">
      <c r="A483">
        <v>335306</v>
      </c>
      <c r="B483" t="s">
        <v>3327</v>
      </c>
      <c r="C483" t="s">
        <v>1200</v>
      </c>
      <c r="D483" t="s">
        <v>392</v>
      </c>
      <c r="E483" t="s">
        <v>88</v>
      </c>
      <c r="F483">
        <v>31367</v>
      </c>
      <c r="G483" t="s">
        <v>682</v>
      </c>
      <c r="H483" t="s">
        <v>28</v>
      </c>
      <c r="I483" t="s">
        <v>213</v>
      </c>
      <c r="J483" t="s">
        <v>27</v>
      </c>
      <c r="L483" t="s">
        <v>30</v>
      </c>
    </row>
    <row r="484" spans="1:32" ht="17.25" customHeight="1" x14ac:dyDescent="0.25">
      <c r="A484">
        <v>333930</v>
      </c>
      <c r="B484" t="s">
        <v>4661</v>
      </c>
      <c r="C484" t="s">
        <v>315</v>
      </c>
      <c r="D484" t="s">
        <v>843</v>
      </c>
      <c r="E484" t="s">
        <v>88</v>
      </c>
      <c r="F484">
        <v>35896</v>
      </c>
      <c r="G484" t="s">
        <v>49</v>
      </c>
      <c r="H484" t="s">
        <v>28</v>
      </c>
      <c r="I484" t="s">
        <v>213</v>
      </c>
      <c r="J484" t="s">
        <v>27</v>
      </c>
      <c r="L484" t="s">
        <v>49</v>
      </c>
    </row>
    <row r="485" spans="1:32" ht="17.25" customHeight="1" x14ac:dyDescent="0.25">
      <c r="A485">
        <v>331650</v>
      </c>
      <c r="B485" t="s">
        <v>2008</v>
      </c>
      <c r="C485" t="s">
        <v>308</v>
      </c>
      <c r="D485" t="s">
        <v>1017</v>
      </c>
      <c r="E485" t="s">
        <v>88</v>
      </c>
      <c r="F485">
        <v>31304</v>
      </c>
      <c r="G485" t="s">
        <v>30</v>
      </c>
      <c r="H485" t="s">
        <v>28</v>
      </c>
      <c r="I485" t="s">
        <v>213</v>
      </c>
      <c r="J485" t="s">
        <v>27</v>
      </c>
      <c r="L485" t="s">
        <v>30</v>
      </c>
      <c r="V485" t="s">
        <v>5735</v>
      </c>
      <c r="AE485" t="s">
        <v>5700</v>
      </c>
      <c r="AF485" t="s">
        <v>5700</v>
      </c>
    </row>
    <row r="486" spans="1:32" ht="17.25" customHeight="1" x14ac:dyDescent="0.25">
      <c r="A486">
        <v>326740</v>
      </c>
      <c r="B486" t="s">
        <v>3316</v>
      </c>
      <c r="C486" t="s">
        <v>358</v>
      </c>
      <c r="D486" t="s">
        <v>575</v>
      </c>
      <c r="E486" t="s">
        <v>89</v>
      </c>
      <c r="F486">
        <v>35500</v>
      </c>
      <c r="G486" t="s">
        <v>229</v>
      </c>
      <c r="H486" t="s">
        <v>31</v>
      </c>
      <c r="I486" t="s">
        <v>213</v>
      </c>
      <c r="AC486" t="s">
        <v>5700</v>
      </c>
      <c r="AD486" t="s">
        <v>5700</v>
      </c>
      <c r="AE486" t="s">
        <v>5700</v>
      </c>
      <c r="AF486" t="s">
        <v>5700</v>
      </c>
    </row>
    <row r="487" spans="1:32" ht="17.25" customHeight="1" x14ac:dyDescent="0.25">
      <c r="A487">
        <v>337439</v>
      </c>
      <c r="B487" t="s">
        <v>5477</v>
      </c>
      <c r="C487" t="s">
        <v>423</v>
      </c>
      <c r="D487" t="s">
        <v>1007</v>
      </c>
      <c r="E487" t="s">
        <v>89</v>
      </c>
      <c r="F487">
        <v>29594</v>
      </c>
      <c r="G487" t="s">
        <v>259</v>
      </c>
      <c r="H487" t="s">
        <v>28</v>
      </c>
      <c r="I487" t="s">
        <v>213</v>
      </c>
      <c r="J487" t="s">
        <v>1370</v>
      </c>
      <c r="L487" t="s">
        <v>42</v>
      </c>
    </row>
    <row r="488" spans="1:32" ht="17.25" customHeight="1" x14ac:dyDescent="0.25">
      <c r="A488">
        <v>326929</v>
      </c>
      <c r="B488" t="s">
        <v>3709</v>
      </c>
      <c r="C488" t="s">
        <v>620</v>
      </c>
      <c r="D488" t="s">
        <v>629</v>
      </c>
      <c r="E488" t="s">
        <v>89</v>
      </c>
      <c r="F488">
        <v>35431</v>
      </c>
      <c r="G488" t="s">
        <v>30</v>
      </c>
      <c r="H488" t="s">
        <v>28</v>
      </c>
      <c r="I488" t="s">
        <v>213</v>
      </c>
      <c r="J488" t="s">
        <v>1370</v>
      </c>
      <c r="L488" t="s">
        <v>30</v>
      </c>
    </row>
    <row r="489" spans="1:32" ht="17.25" customHeight="1" x14ac:dyDescent="0.25">
      <c r="A489">
        <v>337433</v>
      </c>
      <c r="B489" t="s">
        <v>5475</v>
      </c>
      <c r="C489" t="s">
        <v>260</v>
      </c>
      <c r="D489" t="s">
        <v>632</v>
      </c>
      <c r="E489" t="s">
        <v>89</v>
      </c>
      <c r="F489">
        <v>29959</v>
      </c>
      <c r="G489" t="s">
        <v>49</v>
      </c>
      <c r="H489" t="s">
        <v>28</v>
      </c>
      <c r="I489" t="s">
        <v>213</v>
      </c>
      <c r="J489" t="s">
        <v>1370</v>
      </c>
      <c r="L489" t="s">
        <v>49</v>
      </c>
    </row>
    <row r="490" spans="1:32" ht="17.25" customHeight="1" x14ac:dyDescent="0.25">
      <c r="A490">
        <v>328085</v>
      </c>
      <c r="B490" t="s">
        <v>3013</v>
      </c>
      <c r="C490" t="s">
        <v>235</v>
      </c>
      <c r="D490" t="s">
        <v>1007</v>
      </c>
      <c r="E490" t="s">
        <v>89</v>
      </c>
      <c r="F490">
        <v>34431</v>
      </c>
      <c r="G490" t="s">
        <v>49</v>
      </c>
      <c r="H490" t="s">
        <v>28</v>
      </c>
      <c r="I490" t="s">
        <v>213</v>
      </c>
      <c r="J490" t="s">
        <v>27</v>
      </c>
      <c r="L490" t="s">
        <v>30</v>
      </c>
      <c r="AE490" t="s">
        <v>5700</v>
      </c>
      <c r="AF490" t="s">
        <v>5700</v>
      </c>
    </row>
    <row r="491" spans="1:32" ht="17.25" customHeight="1" x14ac:dyDescent="0.25">
      <c r="A491">
        <v>323235</v>
      </c>
      <c r="B491" t="s">
        <v>3964</v>
      </c>
      <c r="C491" t="s">
        <v>241</v>
      </c>
      <c r="D491" t="s">
        <v>3965</v>
      </c>
      <c r="E491" t="s">
        <v>89</v>
      </c>
      <c r="F491">
        <v>34462</v>
      </c>
      <c r="G491" t="s">
        <v>30</v>
      </c>
      <c r="H491" t="s">
        <v>28</v>
      </c>
      <c r="I491" t="s">
        <v>213</v>
      </c>
      <c r="J491" t="s">
        <v>1370</v>
      </c>
      <c r="L491" t="s">
        <v>30</v>
      </c>
      <c r="AE491" t="s">
        <v>5700</v>
      </c>
      <c r="AF491" t="s">
        <v>5700</v>
      </c>
    </row>
    <row r="492" spans="1:32" ht="17.25" customHeight="1" x14ac:dyDescent="0.25">
      <c r="A492">
        <v>324715</v>
      </c>
      <c r="B492" t="s">
        <v>3996</v>
      </c>
      <c r="C492" t="s">
        <v>384</v>
      </c>
      <c r="D492" t="s">
        <v>236</v>
      </c>
      <c r="E492" t="s">
        <v>89</v>
      </c>
      <c r="F492">
        <v>34882</v>
      </c>
      <c r="G492" t="s">
        <v>30</v>
      </c>
      <c r="H492" t="s">
        <v>28</v>
      </c>
      <c r="I492" t="s">
        <v>213</v>
      </c>
      <c r="J492" t="s">
        <v>1370</v>
      </c>
      <c r="L492" t="s">
        <v>42</v>
      </c>
    </row>
    <row r="493" spans="1:32" ht="17.25" customHeight="1" x14ac:dyDescent="0.25">
      <c r="A493">
        <v>335302</v>
      </c>
      <c r="B493" t="s">
        <v>4826</v>
      </c>
      <c r="C493" t="s">
        <v>1031</v>
      </c>
      <c r="D493" t="s">
        <v>342</v>
      </c>
      <c r="E493" t="s">
        <v>89</v>
      </c>
      <c r="F493">
        <v>33239</v>
      </c>
      <c r="G493" t="s">
        <v>628</v>
      </c>
      <c r="H493" t="s">
        <v>28</v>
      </c>
      <c r="I493" t="s">
        <v>213</v>
      </c>
      <c r="J493" t="s">
        <v>1370</v>
      </c>
      <c r="L493" t="s">
        <v>42</v>
      </c>
    </row>
    <row r="494" spans="1:32" ht="17.25" customHeight="1" x14ac:dyDescent="0.25">
      <c r="A494">
        <v>330997</v>
      </c>
      <c r="B494" t="s">
        <v>4356</v>
      </c>
      <c r="C494" t="s">
        <v>262</v>
      </c>
      <c r="D494" t="s">
        <v>479</v>
      </c>
      <c r="E494" t="s">
        <v>89</v>
      </c>
      <c r="F494">
        <v>35323</v>
      </c>
      <c r="G494" t="s">
        <v>30</v>
      </c>
      <c r="H494" t="s">
        <v>28</v>
      </c>
      <c r="I494" t="s">
        <v>213</v>
      </c>
      <c r="J494" t="s">
        <v>1370</v>
      </c>
      <c r="L494" t="s">
        <v>42</v>
      </c>
    </row>
    <row r="495" spans="1:32" ht="17.25" customHeight="1" x14ac:dyDescent="0.25">
      <c r="A495">
        <v>335298</v>
      </c>
      <c r="B495" t="s">
        <v>4825</v>
      </c>
      <c r="C495" t="s">
        <v>226</v>
      </c>
      <c r="D495" t="s">
        <v>1004</v>
      </c>
      <c r="E495" t="s">
        <v>89</v>
      </c>
      <c r="F495">
        <v>32604</v>
      </c>
      <c r="G495" t="s">
        <v>835</v>
      </c>
      <c r="H495" t="s">
        <v>28</v>
      </c>
      <c r="I495" t="s">
        <v>213</v>
      </c>
      <c r="J495" t="s">
        <v>1370</v>
      </c>
      <c r="L495" t="s">
        <v>79</v>
      </c>
    </row>
    <row r="496" spans="1:32" ht="17.25" customHeight="1" x14ac:dyDescent="0.25">
      <c r="A496">
        <v>326297</v>
      </c>
      <c r="B496" t="s">
        <v>4051</v>
      </c>
      <c r="C496" t="s">
        <v>944</v>
      </c>
      <c r="D496" t="s">
        <v>234</v>
      </c>
      <c r="E496" t="s">
        <v>89</v>
      </c>
      <c r="F496">
        <v>32011</v>
      </c>
      <c r="G496" t="s">
        <v>30</v>
      </c>
      <c r="H496" t="s">
        <v>28</v>
      </c>
      <c r="I496" t="s">
        <v>213</v>
      </c>
      <c r="J496" t="s">
        <v>27</v>
      </c>
      <c r="L496" t="s">
        <v>30</v>
      </c>
    </row>
    <row r="497" spans="1:32" ht="17.25" customHeight="1" x14ac:dyDescent="0.25">
      <c r="A497">
        <v>335296</v>
      </c>
      <c r="B497" t="s">
        <v>5344</v>
      </c>
      <c r="C497" t="s">
        <v>852</v>
      </c>
      <c r="D497" t="s">
        <v>5345</v>
      </c>
      <c r="E497" t="s">
        <v>89</v>
      </c>
      <c r="F497">
        <v>33182</v>
      </c>
      <c r="G497" t="s">
        <v>76</v>
      </c>
      <c r="H497" t="s">
        <v>28</v>
      </c>
      <c r="I497" t="s">
        <v>213</v>
      </c>
      <c r="J497" t="s">
        <v>1370</v>
      </c>
      <c r="L497" t="s">
        <v>30</v>
      </c>
    </row>
    <row r="498" spans="1:32" ht="17.25" customHeight="1" x14ac:dyDescent="0.25">
      <c r="A498">
        <v>337424</v>
      </c>
      <c r="B498" t="s">
        <v>5473</v>
      </c>
      <c r="C498" t="s">
        <v>550</v>
      </c>
      <c r="D498" t="s">
        <v>2166</v>
      </c>
      <c r="E498" t="s">
        <v>89</v>
      </c>
      <c r="F498">
        <v>33107</v>
      </c>
      <c r="G498" t="s">
        <v>5474</v>
      </c>
      <c r="H498" t="s">
        <v>28</v>
      </c>
      <c r="I498" t="s">
        <v>213</v>
      </c>
      <c r="J498" t="s">
        <v>1370</v>
      </c>
      <c r="L498" t="s">
        <v>49</v>
      </c>
    </row>
    <row r="499" spans="1:32" ht="17.25" customHeight="1" x14ac:dyDescent="0.25">
      <c r="A499">
        <v>322086</v>
      </c>
      <c r="B499" t="s">
        <v>2659</v>
      </c>
      <c r="C499" t="s">
        <v>260</v>
      </c>
      <c r="D499" t="s">
        <v>245</v>
      </c>
      <c r="E499" t="s">
        <v>89</v>
      </c>
      <c r="F499">
        <v>29099</v>
      </c>
      <c r="G499" t="s">
        <v>30</v>
      </c>
      <c r="H499" t="s">
        <v>28</v>
      </c>
      <c r="I499" t="s">
        <v>213</v>
      </c>
      <c r="J499" t="s">
        <v>1370</v>
      </c>
      <c r="L499" t="s">
        <v>85</v>
      </c>
    </row>
    <row r="500" spans="1:32" ht="17.25" customHeight="1" x14ac:dyDescent="0.25">
      <c r="A500">
        <v>327093</v>
      </c>
      <c r="B500" t="s">
        <v>3081</v>
      </c>
      <c r="C500" t="s">
        <v>2002</v>
      </c>
      <c r="D500" t="s">
        <v>517</v>
      </c>
      <c r="E500" t="s">
        <v>89</v>
      </c>
      <c r="F500">
        <v>35363</v>
      </c>
      <c r="G500" t="s">
        <v>3082</v>
      </c>
      <c r="H500" t="s">
        <v>28</v>
      </c>
      <c r="I500" t="s">
        <v>213</v>
      </c>
      <c r="J500" t="s">
        <v>1370</v>
      </c>
      <c r="L500" t="s">
        <v>30</v>
      </c>
    </row>
    <row r="501" spans="1:32" ht="17.25" customHeight="1" x14ac:dyDescent="0.25">
      <c r="A501">
        <v>331810</v>
      </c>
      <c r="B501" t="s">
        <v>3044</v>
      </c>
      <c r="C501" t="s">
        <v>3045</v>
      </c>
      <c r="D501" t="s">
        <v>251</v>
      </c>
      <c r="E501" t="s">
        <v>89</v>
      </c>
      <c r="F501">
        <v>31048</v>
      </c>
      <c r="G501" t="s">
        <v>1756</v>
      </c>
      <c r="H501" t="s">
        <v>28</v>
      </c>
      <c r="I501" t="s">
        <v>213</v>
      </c>
      <c r="J501" t="s">
        <v>27</v>
      </c>
      <c r="L501" t="s">
        <v>1928</v>
      </c>
    </row>
    <row r="502" spans="1:32" ht="17.25" customHeight="1" x14ac:dyDescent="0.25">
      <c r="A502">
        <v>327105</v>
      </c>
      <c r="B502" t="s">
        <v>5175</v>
      </c>
      <c r="C502" t="s">
        <v>803</v>
      </c>
      <c r="D502" t="s">
        <v>502</v>
      </c>
      <c r="E502" t="s">
        <v>89</v>
      </c>
      <c r="F502">
        <v>34597</v>
      </c>
      <c r="G502" t="s">
        <v>225</v>
      </c>
      <c r="H502" t="s">
        <v>28</v>
      </c>
      <c r="I502" t="s">
        <v>213</v>
      </c>
      <c r="J502" t="s">
        <v>1370</v>
      </c>
      <c r="L502" t="s">
        <v>30</v>
      </c>
    </row>
    <row r="503" spans="1:32" ht="17.25" customHeight="1" x14ac:dyDescent="0.25">
      <c r="A503">
        <v>331817</v>
      </c>
      <c r="B503" t="s">
        <v>3030</v>
      </c>
      <c r="C503" t="s">
        <v>3031</v>
      </c>
      <c r="D503" t="s">
        <v>3032</v>
      </c>
      <c r="E503" t="s">
        <v>89</v>
      </c>
      <c r="F503">
        <v>31810</v>
      </c>
      <c r="G503" t="s">
        <v>225</v>
      </c>
      <c r="H503" t="s">
        <v>28</v>
      </c>
      <c r="I503" t="s">
        <v>213</v>
      </c>
      <c r="AF503" t="s">
        <v>5700</v>
      </c>
    </row>
    <row r="504" spans="1:32" ht="17.25" customHeight="1" x14ac:dyDescent="0.25">
      <c r="A504">
        <v>316941</v>
      </c>
      <c r="B504" t="s">
        <v>3893</v>
      </c>
      <c r="C504" t="s">
        <v>3894</v>
      </c>
      <c r="D504" t="s">
        <v>899</v>
      </c>
      <c r="E504" t="s">
        <v>88</v>
      </c>
      <c r="F504">
        <v>29247</v>
      </c>
      <c r="G504" t="s">
        <v>3895</v>
      </c>
      <c r="H504" t="s">
        <v>28</v>
      </c>
      <c r="I504" t="s">
        <v>213</v>
      </c>
      <c r="J504" t="s">
        <v>1370</v>
      </c>
      <c r="L504" t="s">
        <v>59</v>
      </c>
    </row>
    <row r="505" spans="1:32" ht="17.25" customHeight="1" x14ac:dyDescent="0.25">
      <c r="A505">
        <v>329506</v>
      </c>
      <c r="B505" t="s">
        <v>2893</v>
      </c>
      <c r="C505" t="s">
        <v>363</v>
      </c>
      <c r="D505" t="s">
        <v>228</v>
      </c>
      <c r="E505" t="s">
        <v>89</v>
      </c>
      <c r="F505">
        <v>35943</v>
      </c>
      <c r="G505" t="s">
        <v>456</v>
      </c>
      <c r="H505" t="s">
        <v>28</v>
      </c>
      <c r="I505" t="s">
        <v>213</v>
      </c>
      <c r="J505" t="s">
        <v>1370</v>
      </c>
      <c r="L505" t="s">
        <v>42</v>
      </c>
    </row>
    <row r="506" spans="1:32" ht="17.25" customHeight="1" x14ac:dyDescent="0.25">
      <c r="A506">
        <v>319653</v>
      </c>
      <c r="B506" t="s">
        <v>1561</v>
      </c>
      <c r="C506" t="s">
        <v>1239</v>
      </c>
      <c r="D506" t="s">
        <v>922</v>
      </c>
      <c r="E506" t="s">
        <v>89</v>
      </c>
      <c r="F506">
        <v>33332</v>
      </c>
      <c r="G506" t="s">
        <v>456</v>
      </c>
      <c r="H506" t="s">
        <v>28</v>
      </c>
      <c r="I506" t="s">
        <v>213</v>
      </c>
      <c r="J506" t="s">
        <v>1370</v>
      </c>
      <c r="L506" t="s">
        <v>42</v>
      </c>
      <c r="V506" t="s">
        <v>5736</v>
      </c>
    </row>
    <row r="507" spans="1:32" ht="17.25" customHeight="1" x14ac:dyDescent="0.25">
      <c r="A507">
        <v>335457</v>
      </c>
      <c r="B507" t="s">
        <v>5352</v>
      </c>
      <c r="C507" t="s">
        <v>311</v>
      </c>
      <c r="D507" t="s">
        <v>464</v>
      </c>
      <c r="E507" t="s">
        <v>89</v>
      </c>
      <c r="F507">
        <v>35431</v>
      </c>
      <c r="G507" t="s">
        <v>665</v>
      </c>
      <c r="H507" t="s">
        <v>28</v>
      </c>
      <c r="I507" t="s">
        <v>213</v>
      </c>
      <c r="J507" t="s">
        <v>1370</v>
      </c>
      <c r="L507" t="s">
        <v>42</v>
      </c>
    </row>
    <row r="508" spans="1:32" ht="17.25" customHeight="1" x14ac:dyDescent="0.25">
      <c r="A508">
        <v>329503</v>
      </c>
      <c r="B508" t="s">
        <v>4239</v>
      </c>
      <c r="C508" t="s">
        <v>297</v>
      </c>
      <c r="D508" t="s">
        <v>1083</v>
      </c>
      <c r="E508" t="s">
        <v>89</v>
      </c>
      <c r="F508">
        <v>33825</v>
      </c>
      <c r="G508" t="s">
        <v>1126</v>
      </c>
      <c r="H508" t="s">
        <v>28</v>
      </c>
      <c r="I508" t="s">
        <v>213</v>
      </c>
      <c r="J508" t="s">
        <v>1370</v>
      </c>
      <c r="L508" t="s">
        <v>42</v>
      </c>
    </row>
    <row r="509" spans="1:32" ht="17.25" customHeight="1" x14ac:dyDescent="0.25">
      <c r="A509">
        <v>334032</v>
      </c>
      <c r="B509" t="s">
        <v>4669</v>
      </c>
      <c r="C509" t="s">
        <v>1073</v>
      </c>
      <c r="D509" t="s">
        <v>821</v>
      </c>
      <c r="E509" t="s">
        <v>89</v>
      </c>
      <c r="F509">
        <v>30967</v>
      </c>
      <c r="G509" t="s">
        <v>385</v>
      </c>
      <c r="H509" t="s">
        <v>28</v>
      </c>
      <c r="I509" t="s">
        <v>213</v>
      </c>
      <c r="J509" t="s">
        <v>27</v>
      </c>
      <c r="L509" t="s">
        <v>30</v>
      </c>
    </row>
    <row r="510" spans="1:32" ht="17.25" customHeight="1" x14ac:dyDescent="0.25">
      <c r="A510">
        <v>333275</v>
      </c>
      <c r="B510" t="s">
        <v>2767</v>
      </c>
      <c r="C510" t="s">
        <v>242</v>
      </c>
      <c r="D510" t="s">
        <v>571</v>
      </c>
      <c r="E510" t="s">
        <v>89</v>
      </c>
      <c r="F510">
        <v>30439</v>
      </c>
      <c r="G510" t="s">
        <v>2551</v>
      </c>
      <c r="H510" t="s">
        <v>28</v>
      </c>
      <c r="I510" t="s">
        <v>213</v>
      </c>
      <c r="J510" t="s">
        <v>1370</v>
      </c>
      <c r="L510" t="s">
        <v>30</v>
      </c>
    </row>
    <row r="511" spans="1:32" ht="17.25" customHeight="1" x14ac:dyDescent="0.25">
      <c r="A511">
        <v>331806</v>
      </c>
      <c r="B511" t="s">
        <v>2989</v>
      </c>
      <c r="C511" t="s">
        <v>704</v>
      </c>
      <c r="D511" t="s">
        <v>1547</v>
      </c>
      <c r="E511" t="s">
        <v>89</v>
      </c>
      <c r="F511">
        <v>30827</v>
      </c>
      <c r="G511" t="s">
        <v>30</v>
      </c>
      <c r="H511" t="s">
        <v>28</v>
      </c>
      <c r="I511" t="s">
        <v>213</v>
      </c>
      <c r="J511" t="s">
        <v>1370</v>
      </c>
      <c r="L511" t="s">
        <v>30</v>
      </c>
    </row>
    <row r="512" spans="1:32" ht="17.25" customHeight="1" x14ac:dyDescent="0.25">
      <c r="A512">
        <v>331826</v>
      </c>
      <c r="B512" t="s">
        <v>2737</v>
      </c>
      <c r="C512" t="s">
        <v>375</v>
      </c>
      <c r="D512" t="s">
        <v>224</v>
      </c>
      <c r="E512" t="s">
        <v>88</v>
      </c>
      <c r="F512">
        <v>33605</v>
      </c>
      <c r="G512" t="s">
        <v>2650</v>
      </c>
      <c r="H512" t="s">
        <v>28</v>
      </c>
      <c r="I512" t="s">
        <v>213</v>
      </c>
      <c r="J512" t="s">
        <v>1370</v>
      </c>
      <c r="L512" t="s">
        <v>59</v>
      </c>
    </row>
    <row r="513" spans="1:32" ht="17.25" customHeight="1" x14ac:dyDescent="0.25">
      <c r="A513">
        <v>329525</v>
      </c>
      <c r="B513" t="s">
        <v>2679</v>
      </c>
      <c r="C513" t="s">
        <v>934</v>
      </c>
      <c r="D513" t="s">
        <v>1440</v>
      </c>
      <c r="E513" t="s">
        <v>89</v>
      </c>
      <c r="F513">
        <v>34033</v>
      </c>
      <c r="G513" t="s">
        <v>948</v>
      </c>
      <c r="H513" t="s">
        <v>28</v>
      </c>
      <c r="I513" t="s">
        <v>213</v>
      </c>
      <c r="J513" t="s">
        <v>1370</v>
      </c>
      <c r="L513" t="s">
        <v>73</v>
      </c>
    </row>
    <row r="514" spans="1:32" ht="17.25" customHeight="1" x14ac:dyDescent="0.25">
      <c r="A514">
        <v>331044</v>
      </c>
      <c r="B514" t="s">
        <v>4360</v>
      </c>
      <c r="C514" t="s">
        <v>242</v>
      </c>
      <c r="D514" t="s">
        <v>2878</v>
      </c>
      <c r="E514" t="s">
        <v>88</v>
      </c>
      <c r="F514">
        <v>34158</v>
      </c>
      <c r="G514" t="s">
        <v>30</v>
      </c>
      <c r="H514" t="s">
        <v>28</v>
      </c>
      <c r="I514" t="s">
        <v>213</v>
      </c>
      <c r="J514" t="s">
        <v>27</v>
      </c>
      <c r="L514" t="s">
        <v>30</v>
      </c>
    </row>
    <row r="515" spans="1:32" ht="17.25" customHeight="1" x14ac:dyDescent="0.25">
      <c r="A515">
        <v>322291</v>
      </c>
      <c r="B515" t="s">
        <v>3957</v>
      </c>
      <c r="C515" t="s">
        <v>647</v>
      </c>
      <c r="D515" t="s">
        <v>3958</v>
      </c>
      <c r="E515" t="s">
        <v>88</v>
      </c>
      <c r="F515">
        <v>33979</v>
      </c>
      <c r="G515" t="s">
        <v>3959</v>
      </c>
      <c r="H515" t="s">
        <v>28</v>
      </c>
      <c r="I515" t="s">
        <v>213</v>
      </c>
      <c r="J515" t="s">
        <v>1370</v>
      </c>
      <c r="L515" t="s">
        <v>79</v>
      </c>
    </row>
    <row r="516" spans="1:32" ht="17.25" customHeight="1" x14ac:dyDescent="0.25">
      <c r="A516">
        <v>324849</v>
      </c>
      <c r="B516" t="s">
        <v>1988</v>
      </c>
      <c r="C516" t="s">
        <v>1109</v>
      </c>
      <c r="D516" t="s">
        <v>294</v>
      </c>
      <c r="E516" t="s">
        <v>89</v>
      </c>
      <c r="F516">
        <v>31607</v>
      </c>
      <c r="G516" t="s">
        <v>30</v>
      </c>
      <c r="H516" t="s">
        <v>28</v>
      </c>
      <c r="I516" t="s">
        <v>213</v>
      </c>
      <c r="J516" t="s">
        <v>27</v>
      </c>
      <c r="L516" t="s">
        <v>30</v>
      </c>
      <c r="V516" t="s">
        <v>5734</v>
      </c>
    </row>
    <row r="517" spans="1:32" ht="17.25" customHeight="1" x14ac:dyDescent="0.25">
      <c r="A517">
        <v>324854</v>
      </c>
      <c r="B517" t="s">
        <v>3706</v>
      </c>
      <c r="C517" t="s">
        <v>242</v>
      </c>
      <c r="D517" t="s">
        <v>595</v>
      </c>
      <c r="E517" t="s">
        <v>89</v>
      </c>
      <c r="F517">
        <v>34010</v>
      </c>
      <c r="G517" t="s">
        <v>747</v>
      </c>
      <c r="H517" t="s">
        <v>28</v>
      </c>
      <c r="I517" t="s">
        <v>213</v>
      </c>
      <c r="J517" t="s">
        <v>1370</v>
      </c>
      <c r="L517" t="s">
        <v>42</v>
      </c>
    </row>
    <row r="518" spans="1:32" ht="17.25" customHeight="1" x14ac:dyDescent="0.25">
      <c r="A518">
        <v>326618</v>
      </c>
      <c r="B518" t="s">
        <v>5169</v>
      </c>
      <c r="C518" t="s">
        <v>707</v>
      </c>
      <c r="D518" t="s">
        <v>650</v>
      </c>
      <c r="E518" t="s">
        <v>89</v>
      </c>
      <c r="F518">
        <v>32757</v>
      </c>
      <c r="G518" t="s">
        <v>30</v>
      </c>
      <c r="H518" t="s">
        <v>28</v>
      </c>
      <c r="I518" t="s">
        <v>213</v>
      </c>
      <c r="J518" t="s">
        <v>1370</v>
      </c>
      <c r="L518" t="s">
        <v>30</v>
      </c>
    </row>
    <row r="519" spans="1:32" ht="17.25" customHeight="1" x14ac:dyDescent="0.25">
      <c r="A519">
        <v>337550</v>
      </c>
      <c r="B519" t="s">
        <v>3333</v>
      </c>
      <c r="C519" t="s">
        <v>1941</v>
      </c>
      <c r="D519" t="s">
        <v>353</v>
      </c>
      <c r="E519" t="s">
        <v>89</v>
      </c>
      <c r="F519">
        <v>30013</v>
      </c>
      <c r="G519" t="s">
        <v>868</v>
      </c>
      <c r="H519" t="s">
        <v>28</v>
      </c>
      <c r="I519" t="s">
        <v>213</v>
      </c>
      <c r="J519" t="s">
        <v>27</v>
      </c>
      <c r="L519" t="s">
        <v>52</v>
      </c>
    </row>
    <row r="520" spans="1:32" ht="17.25" customHeight="1" x14ac:dyDescent="0.25">
      <c r="A520">
        <v>324846</v>
      </c>
      <c r="B520" t="s">
        <v>2045</v>
      </c>
      <c r="C520" t="s">
        <v>2046</v>
      </c>
      <c r="D520" t="s">
        <v>282</v>
      </c>
      <c r="E520" t="s">
        <v>88</v>
      </c>
      <c r="F520">
        <v>35074</v>
      </c>
      <c r="G520" t="s">
        <v>1205</v>
      </c>
      <c r="H520" t="s">
        <v>28</v>
      </c>
      <c r="I520" t="s">
        <v>213</v>
      </c>
      <c r="J520" t="s">
        <v>1370</v>
      </c>
      <c r="L520" t="s">
        <v>42</v>
      </c>
      <c r="V520" t="s">
        <v>5723</v>
      </c>
      <c r="AF520" t="s">
        <v>5700</v>
      </c>
    </row>
    <row r="521" spans="1:32" ht="17.25" customHeight="1" x14ac:dyDescent="0.25">
      <c r="A521">
        <v>331850</v>
      </c>
      <c r="B521" t="s">
        <v>5248</v>
      </c>
      <c r="C521" t="s">
        <v>653</v>
      </c>
      <c r="D521" t="s">
        <v>560</v>
      </c>
      <c r="E521" t="s">
        <v>89</v>
      </c>
      <c r="F521">
        <v>36161</v>
      </c>
      <c r="G521" t="s">
        <v>30</v>
      </c>
      <c r="H521" t="s">
        <v>28</v>
      </c>
      <c r="I521" t="s">
        <v>213</v>
      </c>
      <c r="J521" t="s">
        <v>27</v>
      </c>
      <c r="L521" t="s">
        <v>30</v>
      </c>
    </row>
    <row r="522" spans="1:32" ht="17.25" customHeight="1" x14ac:dyDescent="0.25">
      <c r="A522">
        <v>322091</v>
      </c>
      <c r="B522" t="s">
        <v>3955</v>
      </c>
      <c r="C522" t="s">
        <v>666</v>
      </c>
      <c r="D522" t="s">
        <v>330</v>
      </c>
      <c r="E522" t="s">
        <v>89</v>
      </c>
      <c r="F522">
        <v>33453</v>
      </c>
      <c r="G522" t="s">
        <v>30</v>
      </c>
      <c r="H522" t="s">
        <v>28</v>
      </c>
      <c r="I522" t="s">
        <v>213</v>
      </c>
      <c r="J522" t="s">
        <v>27</v>
      </c>
      <c r="L522" t="s">
        <v>30</v>
      </c>
    </row>
    <row r="523" spans="1:32" ht="17.25" customHeight="1" x14ac:dyDescent="0.25">
      <c r="A523">
        <v>335482</v>
      </c>
      <c r="B523" t="s">
        <v>4846</v>
      </c>
      <c r="C523" t="s">
        <v>785</v>
      </c>
      <c r="D523" t="s">
        <v>330</v>
      </c>
      <c r="E523" t="s">
        <v>89</v>
      </c>
      <c r="F523">
        <v>30906</v>
      </c>
      <c r="G523" t="s">
        <v>30</v>
      </c>
      <c r="H523" t="s">
        <v>28</v>
      </c>
      <c r="I523" t="s">
        <v>213</v>
      </c>
      <c r="J523" t="s">
        <v>27</v>
      </c>
      <c r="L523" t="s">
        <v>30</v>
      </c>
    </row>
    <row r="524" spans="1:32" ht="17.25" customHeight="1" x14ac:dyDescent="0.25">
      <c r="A524">
        <v>335483</v>
      </c>
      <c r="B524" t="s">
        <v>5356</v>
      </c>
      <c r="C524" t="s">
        <v>695</v>
      </c>
      <c r="D524" t="s">
        <v>432</v>
      </c>
      <c r="E524" t="s">
        <v>89</v>
      </c>
      <c r="F524">
        <v>31413</v>
      </c>
      <c r="G524" t="s">
        <v>30</v>
      </c>
      <c r="H524" t="s">
        <v>28</v>
      </c>
      <c r="I524" t="s">
        <v>213</v>
      </c>
      <c r="J524" t="s">
        <v>27</v>
      </c>
      <c r="L524" t="s">
        <v>30</v>
      </c>
    </row>
    <row r="525" spans="1:32" ht="17.25" customHeight="1" x14ac:dyDescent="0.25">
      <c r="A525">
        <v>316951</v>
      </c>
      <c r="B525" t="s">
        <v>2334</v>
      </c>
      <c r="C525" t="s">
        <v>573</v>
      </c>
      <c r="D525" t="s">
        <v>312</v>
      </c>
      <c r="E525" t="s">
        <v>89</v>
      </c>
      <c r="F525">
        <v>32669</v>
      </c>
      <c r="G525" t="s">
        <v>30</v>
      </c>
      <c r="H525" t="s">
        <v>28</v>
      </c>
      <c r="I525" t="s">
        <v>213</v>
      </c>
      <c r="J525" t="s">
        <v>1370</v>
      </c>
      <c r="L525" t="s">
        <v>30</v>
      </c>
      <c r="V525" t="s">
        <v>5735</v>
      </c>
      <c r="AF525" t="s">
        <v>5700</v>
      </c>
    </row>
    <row r="526" spans="1:32" ht="17.25" customHeight="1" x14ac:dyDescent="0.25">
      <c r="A526">
        <v>300483</v>
      </c>
      <c r="B526" t="s">
        <v>2278</v>
      </c>
      <c r="C526" t="s">
        <v>707</v>
      </c>
      <c r="D526" t="s">
        <v>2279</v>
      </c>
      <c r="E526" t="s">
        <v>88</v>
      </c>
      <c r="F526">
        <v>29076</v>
      </c>
      <c r="G526" t="s">
        <v>30</v>
      </c>
      <c r="H526" t="s">
        <v>28</v>
      </c>
      <c r="I526" t="s">
        <v>213</v>
      </c>
      <c r="V526" t="s">
        <v>5821</v>
      </c>
      <c r="AC526" t="s">
        <v>5700</v>
      </c>
      <c r="AD526" t="s">
        <v>5700</v>
      </c>
      <c r="AE526" t="s">
        <v>5700</v>
      </c>
      <c r="AF526" t="s">
        <v>5700</v>
      </c>
    </row>
    <row r="527" spans="1:32" ht="17.25" customHeight="1" x14ac:dyDescent="0.25">
      <c r="A527">
        <v>332205</v>
      </c>
      <c r="B527" t="s">
        <v>3205</v>
      </c>
      <c r="C527" t="s">
        <v>233</v>
      </c>
      <c r="D527" t="s">
        <v>449</v>
      </c>
      <c r="E527" t="s">
        <v>88</v>
      </c>
      <c r="F527">
        <v>35906</v>
      </c>
      <c r="G527" t="s">
        <v>302</v>
      </c>
      <c r="H527" t="s">
        <v>28</v>
      </c>
      <c r="I527" t="s">
        <v>213</v>
      </c>
      <c r="J527" t="s">
        <v>27</v>
      </c>
      <c r="L527" t="s">
        <v>42</v>
      </c>
      <c r="AF527" t="s">
        <v>5700</v>
      </c>
    </row>
    <row r="528" spans="1:32" ht="17.25" customHeight="1" x14ac:dyDescent="0.25">
      <c r="A528">
        <v>328070</v>
      </c>
      <c r="B528" t="s">
        <v>4151</v>
      </c>
      <c r="C528" t="s">
        <v>404</v>
      </c>
      <c r="D528" t="s">
        <v>1790</v>
      </c>
      <c r="E528" t="s">
        <v>88</v>
      </c>
      <c r="F528">
        <v>33239</v>
      </c>
      <c r="G528" t="s">
        <v>225</v>
      </c>
      <c r="H528" t="s">
        <v>28</v>
      </c>
      <c r="I528" t="s">
        <v>213</v>
      </c>
      <c r="J528" t="s">
        <v>1370</v>
      </c>
      <c r="L528" t="s">
        <v>30</v>
      </c>
    </row>
    <row r="529" spans="1:12" ht="17.25" customHeight="1" x14ac:dyDescent="0.25">
      <c r="A529">
        <v>337541</v>
      </c>
      <c r="B529" t="s">
        <v>5495</v>
      </c>
      <c r="C529" t="s">
        <v>242</v>
      </c>
      <c r="D529" t="s">
        <v>458</v>
      </c>
      <c r="E529" t="s">
        <v>89</v>
      </c>
      <c r="F529">
        <v>33604</v>
      </c>
      <c r="G529" t="s">
        <v>804</v>
      </c>
      <c r="H529" t="s">
        <v>28</v>
      </c>
      <c r="I529" t="s">
        <v>213</v>
      </c>
      <c r="J529" t="s">
        <v>1370</v>
      </c>
      <c r="L529" t="s">
        <v>42</v>
      </c>
    </row>
    <row r="530" spans="1:12" ht="17.25" customHeight="1" x14ac:dyDescent="0.25">
      <c r="A530">
        <v>338269</v>
      </c>
      <c r="B530" t="s">
        <v>5660</v>
      </c>
      <c r="C530" t="s">
        <v>5661</v>
      </c>
      <c r="D530" t="s">
        <v>5662</v>
      </c>
      <c r="E530" t="s">
        <v>89</v>
      </c>
      <c r="F530">
        <v>33694</v>
      </c>
      <c r="G530" t="s">
        <v>79</v>
      </c>
      <c r="H530" t="s">
        <v>28</v>
      </c>
      <c r="I530" t="s">
        <v>213</v>
      </c>
      <c r="J530" t="s">
        <v>1370</v>
      </c>
      <c r="L530" t="s">
        <v>79</v>
      </c>
    </row>
    <row r="531" spans="1:12" ht="17.25" customHeight="1" x14ac:dyDescent="0.25">
      <c r="A531">
        <v>332203</v>
      </c>
      <c r="B531" t="s">
        <v>4481</v>
      </c>
      <c r="C531" t="s">
        <v>325</v>
      </c>
      <c r="D531" t="s">
        <v>553</v>
      </c>
      <c r="E531" t="s">
        <v>89</v>
      </c>
      <c r="F531">
        <v>35551</v>
      </c>
      <c r="G531" t="s">
        <v>4482</v>
      </c>
      <c r="H531" t="s">
        <v>28</v>
      </c>
      <c r="I531" t="s">
        <v>213</v>
      </c>
      <c r="J531" t="s">
        <v>27</v>
      </c>
      <c r="L531" t="s">
        <v>42</v>
      </c>
    </row>
    <row r="532" spans="1:12" ht="17.25" customHeight="1" x14ac:dyDescent="0.25">
      <c r="A532">
        <v>337732</v>
      </c>
      <c r="B532" t="s">
        <v>5546</v>
      </c>
      <c r="C532" t="s">
        <v>528</v>
      </c>
      <c r="D532" t="s">
        <v>399</v>
      </c>
      <c r="E532" t="s">
        <v>89</v>
      </c>
      <c r="F532">
        <v>32512</v>
      </c>
      <c r="G532" t="s">
        <v>30</v>
      </c>
      <c r="H532" t="s">
        <v>28</v>
      </c>
      <c r="I532" t="s">
        <v>213</v>
      </c>
      <c r="J532" t="s">
        <v>1370</v>
      </c>
      <c r="L532" t="s">
        <v>42</v>
      </c>
    </row>
    <row r="533" spans="1:12" ht="17.25" customHeight="1" x14ac:dyDescent="0.25">
      <c r="A533">
        <v>334971</v>
      </c>
      <c r="B533" t="s">
        <v>4786</v>
      </c>
      <c r="C533" t="s">
        <v>352</v>
      </c>
      <c r="D533" t="s">
        <v>899</v>
      </c>
      <c r="E533" t="s">
        <v>89</v>
      </c>
      <c r="F533">
        <v>34722</v>
      </c>
      <c r="G533" t="s">
        <v>30</v>
      </c>
      <c r="H533" t="s">
        <v>28</v>
      </c>
      <c r="I533" t="s">
        <v>213</v>
      </c>
      <c r="J533" t="s">
        <v>1370</v>
      </c>
      <c r="L533" t="s">
        <v>30</v>
      </c>
    </row>
    <row r="534" spans="1:12" ht="17.25" customHeight="1" x14ac:dyDescent="0.25">
      <c r="A534">
        <v>331835</v>
      </c>
      <c r="B534" t="s">
        <v>3733</v>
      </c>
      <c r="C534" t="s">
        <v>242</v>
      </c>
      <c r="D534" t="s">
        <v>1095</v>
      </c>
      <c r="E534" t="s">
        <v>89</v>
      </c>
      <c r="F534">
        <v>33348</v>
      </c>
      <c r="G534" t="s">
        <v>225</v>
      </c>
      <c r="H534" t="s">
        <v>28</v>
      </c>
      <c r="I534" t="s">
        <v>213</v>
      </c>
      <c r="J534" t="s">
        <v>1370</v>
      </c>
      <c r="L534" t="s">
        <v>30</v>
      </c>
    </row>
    <row r="535" spans="1:12" ht="17.25" customHeight="1" x14ac:dyDescent="0.25">
      <c r="A535">
        <v>326760</v>
      </c>
      <c r="B535" t="s">
        <v>3626</v>
      </c>
      <c r="C535" t="s">
        <v>3627</v>
      </c>
      <c r="D535" t="s">
        <v>330</v>
      </c>
      <c r="E535" t="s">
        <v>89</v>
      </c>
      <c r="F535">
        <v>32274</v>
      </c>
      <c r="G535" t="s">
        <v>225</v>
      </c>
      <c r="H535" t="s">
        <v>28</v>
      </c>
      <c r="I535" t="s">
        <v>213</v>
      </c>
      <c r="J535" t="s">
        <v>27</v>
      </c>
      <c r="L535" t="s">
        <v>30</v>
      </c>
    </row>
    <row r="536" spans="1:12" ht="17.25" customHeight="1" x14ac:dyDescent="0.25">
      <c r="A536">
        <v>335464</v>
      </c>
      <c r="B536" t="s">
        <v>5353</v>
      </c>
      <c r="C536" t="s">
        <v>5354</v>
      </c>
      <c r="D536" t="s">
        <v>312</v>
      </c>
      <c r="E536" t="s">
        <v>89</v>
      </c>
      <c r="F536">
        <v>36161</v>
      </c>
      <c r="G536" t="s">
        <v>958</v>
      </c>
      <c r="H536" t="s">
        <v>28</v>
      </c>
      <c r="I536" t="s">
        <v>213</v>
      </c>
      <c r="J536" t="s">
        <v>1370</v>
      </c>
      <c r="L536" t="s">
        <v>79</v>
      </c>
    </row>
    <row r="537" spans="1:12" ht="17.25" customHeight="1" x14ac:dyDescent="0.25">
      <c r="A537">
        <v>335466</v>
      </c>
      <c r="B537" t="s">
        <v>5355</v>
      </c>
      <c r="C537" t="s">
        <v>292</v>
      </c>
      <c r="D537" t="s">
        <v>342</v>
      </c>
      <c r="E537" t="s">
        <v>89</v>
      </c>
      <c r="F537">
        <v>32509</v>
      </c>
      <c r="G537" t="s">
        <v>30</v>
      </c>
      <c r="H537" t="s">
        <v>28</v>
      </c>
      <c r="I537" t="s">
        <v>213</v>
      </c>
      <c r="J537" t="s">
        <v>1370</v>
      </c>
      <c r="L537" t="s">
        <v>30</v>
      </c>
    </row>
    <row r="538" spans="1:12" ht="17.25" customHeight="1" x14ac:dyDescent="0.25">
      <c r="A538">
        <v>334985</v>
      </c>
      <c r="B538" t="s">
        <v>3733</v>
      </c>
      <c r="C538" t="s">
        <v>346</v>
      </c>
      <c r="D538" t="s">
        <v>1252</v>
      </c>
      <c r="E538" t="s">
        <v>89</v>
      </c>
      <c r="F538">
        <v>34168</v>
      </c>
      <c r="G538" t="s">
        <v>30</v>
      </c>
      <c r="H538" t="s">
        <v>31</v>
      </c>
      <c r="I538" t="s">
        <v>213</v>
      </c>
      <c r="J538" t="s">
        <v>1370</v>
      </c>
      <c r="L538" t="s">
        <v>30</v>
      </c>
    </row>
    <row r="539" spans="1:12" ht="17.25" customHeight="1" x14ac:dyDescent="0.25">
      <c r="A539">
        <v>328937</v>
      </c>
      <c r="B539" t="s">
        <v>4205</v>
      </c>
      <c r="C539" t="s">
        <v>279</v>
      </c>
      <c r="D539" t="s">
        <v>417</v>
      </c>
      <c r="E539" t="s">
        <v>89</v>
      </c>
      <c r="F539">
        <v>34597</v>
      </c>
      <c r="G539" t="s">
        <v>30</v>
      </c>
      <c r="H539" t="s">
        <v>28</v>
      </c>
      <c r="I539" t="s">
        <v>213</v>
      </c>
      <c r="J539" t="s">
        <v>1370</v>
      </c>
      <c r="L539" t="s">
        <v>30</v>
      </c>
    </row>
    <row r="540" spans="1:12" ht="17.25" customHeight="1" x14ac:dyDescent="0.25">
      <c r="A540">
        <v>334801</v>
      </c>
      <c r="B540" t="s">
        <v>4761</v>
      </c>
      <c r="C540" t="s">
        <v>547</v>
      </c>
      <c r="D540" t="s">
        <v>245</v>
      </c>
      <c r="E540" t="s">
        <v>89</v>
      </c>
      <c r="F540">
        <v>35998</v>
      </c>
      <c r="G540" t="s">
        <v>225</v>
      </c>
      <c r="H540" t="s">
        <v>28</v>
      </c>
      <c r="I540" t="s">
        <v>213</v>
      </c>
      <c r="J540" t="s">
        <v>27</v>
      </c>
      <c r="L540" t="s">
        <v>42</v>
      </c>
    </row>
    <row r="541" spans="1:12" ht="17.25" customHeight="1" x14ac:dyDescent="0.25">
      <c r="A541">
        <v>331839</v>
      </c>
      <c r="B541" t="s">
        <v>4444</v>
      </c>
      <c r="C541" t="s">
        <v>444</v>
      </c>
      <c r="D541" t="s">
        <v>1638</v>
      </c>
      <c r="E541" t="s">
        <v>89</v>
      </c>
      <c r="F541">
        <v>32765</v>
      </c>
      <c r="G541" t="s">
        <v>82</v>
      </c>
      <c r="H541" t="s">
        <v>28</v>
      </c>
      <c r="I541" t="s">
        <v>213</v>
      </c>
      <c r="J541" t="s">
        <v>1370</v>
      </c>
      <c r="L541" t="s">
        <v>42</v>
      </c>
    </row>
    <row r="542" spans="1:12" ht="17.25" customHeight="1" x14ac:dyDescent="0.25">
      <c r="A542">
        <v>332202</v>
      </c>
      <c r="B542" t="s">
        <v>4479</v>
      </c>
      <c r="C542" t="s">
        <v>446</v>
      </c>
      <c r="D542" t="s">
        <v>4480</v>
      </c>
      <c r="E542" t="s">
        <v>89</v>
      </c>
      <c r="F542">
        <v>34200</v>
      </c>
      <c r="G542" t="s">
        <v>30</v>
      </c>
      <c r="H542" t="s">
        <v>28</v>
      </c>
      <c r="I542" t="s">
        <v>213</v>
      </c>
      <c r="J542" t="s">
        <v>1370</v>
      </c>
      <c r="L542" t="s">
        <v>42</v>
      </c>
    </row>
    <row r="543" spans="1:12" ht="17.25" customHeight="1" x14ac:dyDescent="0.25">
      <c r="A543">
        <v>334041</v>
      </c>
      <c r="B543" t="s">
        <v>4670</v>
      </c>
      <c r="C543" t="s">
        <v>554</v>
      </c>
      <c r="D543" t="s">
        <v>1651</v>
      </c>
      <c r="E543" t="s">
        <v>88</v>
      </c>
      <c r="F543">
        <v>33142</v>
      </c>
      <c r="G543" t="s">
        <v>30</v>
      </c>
      <c r="H543" t="s">
        <v>28</v>
      </c>
      <c r="I543" t="s">
        <v>213</v>
      </c>
      <c r="J543" t="s">
        <v>1370</v>
      </c>
      <c r="L543" t="s">
        <v>30</v>
      </c>
    </row>
    <row r="544" spans="1:12" ht="17.25" customHeight="1" x14ac:dyDescent="0.25">
      <c r="A544">
        <v>338226</v>
      </c>
      <c r="B544" t="s">
        <v>5084</v>
      </c>
      <c r="C544" t="s">
        <v>5085</v>
      </c>
      <c r="D544" t="s">
        <v>2162</v>
      </c>
      <c r="E544" t="s">
        <v>89</v>
      </c>
      <c r="F544">
        <v>31869</v>
      </c>
      <c r="G544" t="s">
        <v>30</v>
      </c>
      <c r="H544" t="s">
        <v>28</v>
      </c>
      <c r="I544" t="s">
        <v>213</v>
      </c>
      <c r="J544" t="s">
        <v>1370</v>
      </c>
      <c r="L544" t="s">
        <v>30</v>
      </c>
    </row>
    <row r="545" spans="1:32" ht="17.25" customHeight="1" x14ac:dyDescent="0.25">
      <c r="A545">
        <v>338345</v>
      </c>
      <c r="B545" t="s">
        <v>5109</v>
      </c>
      <c r="C545" t="s">
        <v>785</v>
      </c>
      <c r="D545" t="s">
        <v>294</v>
      </c>
      <c r="E545" t="s">
        <v>89</v>
      </c>
      <c r="F545">
        <v>34608</v>
      </c>
      <c r="G545" t="s">
        <v>30</v>
      </c>
      <c r="H545" t="s">
        <v>28</v>
      </c>
      <c r="I545" t="s">
        <v>213</v>
      </c>
      <c r="J545" t="s">
        <v>1370</v>
      </c>
      <c r="L545" t="s">
        <v>30</v>
      </c>
    </row>
    <row r="546" spans="1:32" ht="17.25" customHeight="1" x14ac:dyDescent="0.25">
      <c r="A546">
        <v>327321</v>
      </c>
      <c r="B546" t="s">
        <v>5179</v>
      </c>
      <c r="C546" t="s">
        <v>614</v>
      </c>
      <c r="D546" t="s">
        <v>558</v>
      </c>
      <c r="E546" t="s">
        <v>89</v>
      </c>
      <c r="F546">
        <v>35291</v>
      </c>
      <c r="G546" t="s">
        <v>30</v>
      </c>
      <c r="H546" t="s">
        <v>28</v>
      </c>
      <c r="I546" t="s">
        <v>213</v>
      </c>
      <c r="J546" t="s">
        <v>1370</v>
      </c>
      <c r="L546" t="s">
        <v>42</v>
      </c>
    </row>
    <row r="547" spans="1:32" ht="17.25" customHeight="1" x14ac:dyDescent="0.25">
      <c r="A547">
        <v>320251</v>
      </c>
      <c r="B547" t="s">
        <v>3927</v>
      </c>
      <c r="C547" t="s">
        <v>467</v>
      </c>
      <c r="D547" t="s">
        <v>3928</v>
      </c>
      <c r="E547" t="s">
        <v>89</v>
      </c>
      <c r="F547">
        <v>33608</v>
      </c>
      <c r="G547" t="s">
        <v>225</v>
      </c>
      <c r="H547" t="s">
        <v>28</v>
      </c>
      <c r="I547" t="s">
        <v>213</v>
      </c>
      <c r="J547" t="s">
        <v>1370</v>
      </c>
      <c r="L547" t="s">
        <v>30</v>
      </c>
    </row>
    <row r="548" spans="1:32" ht="17.25" customHeight="1" x14ac:dyDescent="0.25">
      <c r="A548">
        <v>322312</v>
      </c>
      <c r="B548" t="s">
        <v>3415</v>
      </c>
      <c r="C548" t="s">
        <v>1422</v>
      </c>
      <c r="D548" t="s">
        <v>2568</v>
      </c>
      <c r="E548" t="s">
        <v>89</v>
      </c>
      <c r="F548">
        <v>34706</v>
      </c>
      <c r="G548" t="s">
        <v>30</v>
      </c>
      <c r="H548" t="s">
        <v>28</v>
      </c>
      <c r="I548" t="s">
        <v>213</v>
      </c>
      <c r="J548" t="s">
        <v>1370</v>
      </c>
      <c r="L548" t="s">
        <v>30</v>
      </c>
    </row>
    <row r="549" spans="1:32" ht="17.25" customHeight="1" x14ac:dyDescent="0.25">
      <c r="A549">
        <v>313245</v>
      </c>
      <c r="B549" t="s">
        <v>3341</v>
      </c>
      <c r="C549" t="s">
        <v>226</v>
      </c>
      <c r="D549" t="s">
        <v>294</v>
      </c>
      <c r="E549" t="s">
        <v>88</v>
      </c>
      <c r="F549">
        <v>31499</v>
      </c>
      <c r="G549" t="s">
        <v>30</v>
      </c>
      <c r="H549" t="s">
        <v>28</v>
      </c>
      <c r="I549" t="s">
        <v>213</v>
      </c>
      <c r="J549" t="s">
        <v>1370</v>
      </c>
      <c r="L549" t="s">
        <v>79</v>
      </c>
      <c r="V549" t="s">
        <v>5822</v>
      </c>
    </row>
    <row r="550" spans="1:32" ht="17.25" customHeight="1" x14ac:dyDescent="0.25">
      <c r="A550">
        <v>328907</v>
      </c>
      <c r="B550" t="s">
        <v>4204</v>
      </c>
      <c r="C550" t="s">
        <v>1815</v>
      </c>
      <c r="D550" t="s">
        <v>342</v>
      </c>
      <c r="E550" t="s">
        <v>89</v>
      </c>
      <c r="F550">
        <v>32594</v>
      </c>
      <c r="G550" t="s">
        <v>30</v>
      </c>
      <c r="H550" t="s">
        <v>28</v>
      </c>
      <c r="I550" t="s">
        <v>213</v>
      </c>
      <c r="J550" t="s">
        <v>1370</v>
      </c>
      <c r="L550" t="s">
        <v>30</v>
      </c>
    </row>
    <row r="551" spans="1:32" ht="17.25" customHeight="1" x14ac:dyDescent="0.25">
      <c r="A551">
        <v>335030</v>
      </c>
      <c r="B551" t="s">
        <v>4791</v>
      </c>
      <c r="C551" t="s">
        <v>1949</v>
      </c>
      <c r="D551" t="s">
        <v>845</v>
      </c>
      <c r="E551" t="s">
        <v>89</v>
      </c>
      <c r="F551">
        <v>31241</v>
      </c>
      <c r="G551" t="s">
        <v>30</v>
      </c>
      <c r="H551" t="s">
        <v>28</v>
      </c>
      <c r="I551" t="s">
        <v>213</v>
      </c>
      <c r="J551" t="s">
        <v>1370</v>
      </c>
      <c r="L551" t="s">
        <v>30</v>
      </c>
    </row>
    <row r="552" spans="1:32" ht="17.25" customHeight="1" x14ac:dyDescent="0.25">
      <c r="A552">
        <v>331443</v>
      </c>
      <c r="B552" t="s">
        <v>4391</v>
      </c>
      <c r="C552" t="s">
        <v>4392</v>
      </c>
      <c r="D552" t="s">
        <v>806</v>
      </c>
      <c r="E552" t="s">
        <v>88</v>
      </c>
      <c r="F552">
        <v>32056</v>
      </c>
      <c r="G552" t="s">
        <v>240</v>
      </c>
      <c r="H552" t="s">
        <v>28</v>
      </c>
      <c r="I552" t="s">
        <v>213</v>
      </c>
      <c r="J552" t="s">
        <v>27</v>
      </c>
      <c r="L552" t="s">
        <v>49</v>
      </c>
    </row>
    <row r="553" spans="1:32" ht="17.25" customHeight="1" x14ac:dyDescent="0.25">
      <c r="A553">
        <v>337214</v>
      </c>
      <c r="B553" t="s">
        <v>3358</v>
      </c>
      <c r="C553" t="s">
        <v>226</v>
      </c>
      <c r="D553" t="s">
        <v>245</v>
      </c>
      <c r="E553" t="s">
        <v>88</v>
      </c>
      <c r="F553">
        <v>31246</v>
      </c>
      <c r="G553" t="s">
        <v>39</v>
      </c>
      <c r="H553" t="s">
        <v>28</v>
      </c>
      <c r="I553" t="s">
        <v>213</v>
      </c>
      <c r="J553" t="s">
        <v>1370</v>
      </c>
      <c r="L553" t="s">
        <v>39</v>
      </c>
    </row>
    <row r="554" spans="1:32" ht="17.25" customHeight="1" x14ac:dyDescent="0.25">
      <c r="A554">
        <v>337368</v>
      </c>
      <c r="B554" t="s">
        <v>5452</v>
      </c>
      <c r="C554" t="s">
        <v>280</v>
      </c>
      <c r="D554" t="s">
        <v>447</v>
      </c>
      <c r="E554" t="s">
        <v>89</v>
      </c>
      <c r="F554">
        <v>30692</v>
      </c>
      <c r="G554" t="s">
        <v>79</v>
      </c>
      <c r="H554" t="s">
        <v>28</v>
      </c>
      <c r="I554" t="s">
        <v>213</v>
      </c>
      <c r="J554" t="s">
        <v>1370</v>
      </c>
      <c r="L554" t="s">
        <v>79</v>
      </c>
    </row>
    <row r="555" spans="1:32" ht="17.25" customHeight="1" x14ac:dyDescent="0.25">
      <c r="A555">
        <v>331502</v>
      </c>
      <c r="B555" t="s">
        <v>4406</v>
      </c>
      <c r="C555" t="s">
        <v>387</v>
      </c>
      <c r="D555" t="s">
        <v>549</v>
      </c>
      <c r="E555" t="s">
        <v>89</v>
      </c>
      <c r="F555">
        <v>34131</v>
      </c>
      <c r="G555" t="s">
        <v>937</v>
      </c>
      <c r="H555" t="s">
        <v>28</v>
      </c>
      <c r="I555" t="s">
        <v>213</v>
      </c>
      <c r="J555" t="s">
        <v>1370</v>
      </c>
      <c r="L555" t="s">
        <v>42</v>
      </c>
    </row>
    <row r="556" spans="1:32" ht="17.25" customHeight="1" x14ac:dyDescent="0.25">
      <c r="A556">
        <v>333408</v>
      </c>
      <c r="B556" t="s">
        <v>4606</v>
      </c>
      <c r="C556" t="s">
        <v>4607</v>
      </c>
      <c r="D556" t="s">
        <v>681</v>
      </c>
      <c r="E556" t="s">
        <v>89</v>
      </c>
      <c r="F556">
        <v>34781</v>
      </c>
      <c r="G556" t="s">
        <v>225</v>
      </c>
      <c r="H556" t="s">
        <v>28</v>
      </c>
      <c r="I556" t="s">
        <v>213</v>
      </c>
      <c r="J556" t="s">
        <v>1418</v>
      </c>
      <c r="L556" t="s">
        <v>30</v>
      </c>
      <c r="AF556" t="s">
        <v>5700</v>
      </c>
    </row>
    <row r="557" spans="1:32" ht="17.25" customHeight="1" x14ac:dyDescent="0.25">
      <c r="A557">
        <v>331508</v>
      </c>
      <c r="B557" t="s">
        <v>4409</v>
      </c>
      <c r="C557" t="s">
        <v>418</v>
      </c>
      <c r="D557" t="s">
        <v>4410</v>
      </c>
      <c r="E557" t="s">
        <v>88</v>
      </c>
      <c r="F557">
        <v>36006</v>
      </c>
      <c r="G557" t="s">
        <v>278</v>
      </c>
      <c r="H557" t="s">
        <v>28</v>
      </c>
      <c r="I557" t="s">
        <v>213</v>
      </c>
      <c r="J557" t="s">
        <v>1370</v>
      </c>
      <c r="L557" t="s">
        <v>30</v>
      </c>
    </row>
    <row r="558" spans="1:32" ht="17.25" customHeight="1" x14ac:dyDescent="0.25">
      <c r="A558">
        <v>331506</v>
      </c>
      <c r="B558" t="s">
        <v>4407</v>
      </c>
      <c r="C558" t="s">
        <v>2445</v>
      </c>
      <c r="D558" t="s">
        <v>4408</v>
      </c>
      <c r="E558" t="s">
        <v>88</v>
      </c>
      <c r="F558">
        <v>36387</v>
      </c>
      <c r="G558" t="s">
        <v>30</v>
      </c>
      <c r="H558" t="s">
        <v>28</v>
      </c>
      <c r="I558" t="s">
        <v>213</v>
      </c>
      <c r="J558" t="s">
        <v>1370</v>
      </c>
      <c r="L558" t="s">
        <v>42</v>
      </c>
    </row>
    <row r="559" spans="1:32" ht="17.25" customHeight="1" x14ac:dyDescent="0.25">
      <c r="A559">
        <v>326670</v>
      </c>
      <c r="B559" t="s">
        <v>3010</v>
      </c>
      <c r="C559" t="s">
        <v>3011</v>
      </c>
      <c r="D559" t="s">
        <v>3012</v>
      </c>
      <c r="E559" t="s">
        <v>88</v>
      </c>
      <c r="F559">
        <v>35591</v>
      </c>
      <c r="G559" t="s">
        <v>225</v>
      </c>
      <c r="H559" t="s">
        <v>28</v>
      </c>
      <c r="I559" t="s">
        <v>213</v>
      </c>
      <c r="AD559" t="s">
        <v>5700</v>
      </c>
      <c r="AE559" t="s">
        <v>5700</v>
      </c>
      <c r="AF559" t="s">
        <v>5700</v>
      </c>
    </row>
    <row r="560" spans="1:32" ht="17.25" customHeight="1" x14ac:dyDescent="0.25">
      <c r="A560">
        <v>332382</v>
      </c>
      <c r="B560" t="s">
        <v>4499</v>
      </c>
      <c r="C560" t="s">
        <v>226</v>
      </c>
      <c r="D560" t="s">
        <v>2166</v>
      </c>
      <c r="E560" t="s">
        <v>88</v>
      </c>
      <c r="F560">
        <v>35823</v>
      </c>
      <c r="G560" t="s">
        <v>30</v>
      </c>
      <c r="H560" t="s">
        <v>28</v>
      </c>
      <c r="I560" t="s">
        <v>213</v>
      </c>
      <c r="J560" t="s">
        <v>1370</v>
      </c>
      <c r="L560" t="s">
        <v>30</v>
      </c>
    </row>
    <row r="561" spans="1:32" ht="17.25" customHeight="1" x14ac:dyDescent="0.25">
      <c r="A561">
        <v>335989</v>
      </c>
      <c r="B561" t="s">
        <v>5381</v>
      </c>
      <c r="C561" t="s">
        <v>2596</v>
      </c>
      <c r="D561" t="s">
        <v>1488</v>
      </c>
      <c r="E561" t="s">
        <v>88</v>
      </c>
      <c r="F561">
        <v>36541</v>
      </c>
      <c r="G561" t="s">
        <v>225</v>
      </c>
      <c r="H561" t="s">
        <v>28</v>
      </c>
      <c r="I561" t="s">
        <v>213</v>
      </c>
      <c r="J561" t="s">
        <v>27</v>
      </c>
      <c r="L561" t="s">
        <v>30</v>
      </c>
    </row>
    <row r="562" spans="1:32" ht="17.25" customHeight="1" x14ac:dyDescent="0.25">
      <c r="A562">
        <v>323669</v>
      </c>
      <c r="B562" t="s">
        <v>2370</v>
      </c>
      <c r="C562" t="s">
        <v>266</v>
      </c>
      <c r="D562" t="s">
        <v>285</v>
      </c>
      <c r="E562" t="s">
        <v>88</v>
      </c>
      <c r="F562">
        <v>21911</v>
      </c>
      <c r="G562" t="s">
        <v>49</v>
      </c>
      <c r="H562" t="s">
        <v>31</v>
      </c>
      <c r="I562" t="s">
        <v>213</v>
      </c>
      <c r="J562" t="s">
        <v>1370</v>
      </c>
      <c r="L562" t="s">
        <v>49</v>
      </c>
      <c r="V562" t="s">
        <v>5735</v>
      </c>
    </row>
    <row r="563" spans="1:32" ht="17.25" customHeight="1" x14ac:dyDescent="0.25">
      <c r="A563">
        <v>320372</v>
      </c>
      <c r="B563" t="s">
        <v>1706</v>
      </c>
      <c r="C563" t="s">
        <v>1707</v>
      </c>
      <c r="D563" t="s">
        <v>380</v>
      </c>
      <c r="E563" t="s">
        <v>88</v>
      </c>
      <c r="F563">
        <v>31827</v>
      </c>
      <c r="G563" t="s">
        <v>30</v>
      </c>
      <c r="H563" t="s">
        <v>28</v>
      </c>
      <c r="I563" t="s">
        <v>213</v>
      </c>
      <c r="V563" t="s">
        <v>5723</v>
      </c>
    </row>
    <row r="564" spans="1:32" ht="17.25" customHeight="1" x14ac:dyDescent="0.25">
      <c r="A564">
        <v>334348</v>
      </c>
      <c r="B564" t="s">
        <v>4704</v>
      </c>
      <c r="C564" t="s">
        <v>2569</v>
      </c>
      <c r="D564" t="s">
        <v>4705</v>
      </c>
      <c r="E564" t="s">
        <v>88</v>
      </c>
      <c r="F564">
        <v>31140</v>
      </c>
      <c r="G564" t="s">
        <v>1282</v>
      </c>
      <c r="H564" t="s">
        <v>28</v>
      </c>
      <c r="I564" t="s">
        <v>213</v>
      </c>
      <c r="J564" t="s">
        <v>1370</v>
      </c>
      <c r="L564" t="s">
        <v>30</v>
      </c>
    </row>
    <row r="565" spans="1:32" ht="17.25" customHeight="1" x14ac:dyDescent="0.25">
      <c r="A565">
        <v>326662</v>
      </c>
      <c r="B565" t="s">
        <v>5171</v>
      </c>
      <c r="C565" t="s">
        <v>355</v>
      </c>
      <c r="D565" t="s">
        <v>342</v>
      </c>
      <c r="E565" t="s">
        <v>88</v>
      </c>
      <c r="F565">
        <v>34394</v>
      </c>
      <c r="G565" t="s">
        <v>1372</v>
      </c>
      <c r="H565" t="s">
        <v>28</v>
      </c>
      <c r="I565" t="s">
        <v>213</v>
      </c>
      <c r="J565" t="s">
        <v>1370</v>
      </c>
      <c r="L565" t="s">
        <v>30</v>
      </c>
    </row>
    <row r="566" spans="1:32" ht="17.25" customHeight="1" x14ac:dyDescent="0.25">
      <c r="A566">
        <v>328689</v>
      </c>
      <c r="B566" t="s">
        <v>4194</v>
      </c>
      <c r="C566" t="s">
        <v>226</v>
      </c>
      <c r="D566" t="s">
        <v>251</v>
      </c>
      <c r="E566" t="s">
        <v>89</v>
      </c>
      <c r="F566">
        <v>34790</v>
      </c>
      <c r="G566" t="s">
        <v>469</v>
      </c>
      <c r="H566" t="s">
        <v>31</v>
      </c>
      <c r="I566" t="s">
        <v>213</v>
      </c>
      <c r="J566" t="s">
        <v>1370</v>
      </c>
      <c r="L566" t="s">
        <v>42</v>
      </c>
    </row>
    <row r="567" spans="1:32" ht="17.25" customHeight="1" x14ac:dyDescent="0.25">
      <c r="A567">
        <v>326115</v>
      </c>
      <c r="B567" t="s">
        <v>2003</v>
      </c>
      <c r="C567" t="s">
        <v>730</v>
      </c>
      <c r="D567" t="s">
        <v>1869</v>
      </c>
      <c r="E567" t="s">
        <v>89</v>
      </c>
      <c r="F567">
        <v>21687</v>
      </c>
      <c r="G567" t="s">
        <v>30</v>
      </c>
      <c r="H567" t="s">
        <v>28</v>
      </c>
      <c r="I567" t="s">
        <v>213</v>
      </c>
      <c r="J567" t="s">
        <v>1370</v>
      </c>
      <c r="L567" t="s">
        <v>30</v>
      </c>
      <c r="V567" t="s">
        <v>5735</v>
      </c>
    </row>
    <row r="568" spans="1:32" ht="17.25" customHeight="1" x14ac:dyDescent="0.25">
      <c r="A568">
        <v>333418</v>
      </c>
      <c r="B568" t="s">
        <v>4611</v>
      </c>
      <c r="C568" t="s">
        <v>266</v>
      </c>
      <c r="D568" t="s">
        <v>1148</v>
      </c>
      <c r="E568" t="s">
        <v>89</v>
      </c>
      <c r="F568">
        <v>32599</v>
      </c>
      <c r="G568" t="s">
        <v>420</v>
      </c>
      <c r="H568" t="s">
        <v>28</v>
      </c>
      <c r="I568" t="s">
        <v>213</v>
      </c>
      <c r="J568" t="s">
        <v>1370</v>
      </c>
      <c r="L568" t="s">
        <v>30</v>
      </c>
    </row>
    <row r="569" spans="1:32" ht="17.25" customHeight="1" x14ac:dyDescent="0.25">
      <c r="A569">
        <v>337404</v>
      </c>
      <c r="B569" t="s">
        <v>5465</v>
      </c>
      <c r="C569" t="s">
        <v>566</v>
      </c>
      <c r="D569" t="s">
        <v>752</v>
      </c>
      <c r="E569" t="s">
        <v>89</v>
      </c>
      <c r="F569">
        <v>29187</v>
      </c>
      <c r="G569" t="s">
        <v>79</v>
      </c>
      <c r="H569" t="s">
        <v>28</v>
      </c>
      <c r="I569" t="s">
        <v>213</v>
      </c>
      <c r="J569" t="s">
        <v>1370</v>
      </c>
      <c r="L569" t="s">
        <v>79</v>
      </c>
    </row>
    <row r="570" spans="1:32" ht="17.25" customHeight="1" x14ac:dyDescent="0.25">
      <c r="A570">
        <v>335179</v>
      </c>
      <c r="B570" t="s">
        <v>4812</v>
      </c>
      <c r="C570" t="s">
        <v>244</v>
      </c>
      <c r="D570" t="s">
        <v>254</v>
      </c>
      <c r="E570" t="s">
        <v>89</v>
      </c>
      <c r="F570">
        <v>32509</v>
      </c>
      <c r="G570" t="s">
        <v>4243</v>
      </c>
      <c r="H570" t="s">
        <v>28</v>
      </c>
      <c r="I570" t="s">
        <v>213</v>
      </c>
      <c r="J570" t="s">
        <v>1370</v>
      </c>
      <c r="L570" t="s">
        <v>82</v>
      </c>
    </row>
    <row r="571" spans="1:32" ht="17.25" customHeight="1" x14ac:dyDescent="0.25">
      <c r="A571">
        <v>324624</v>
      </c>
      <c r="B571" t="s">
        <v>3134</v>
      </c>
      <c r="C571" t="s">
        <v>297</v>
      </c>
      <c r="D571" t="s">
        <v>466</v>
      </c>
      <c r="E571" t="s">
        <v>89</v>
      </c>
      <c r="F571">
        <v>34700</v>
      </c>
      <c r="G571" t="s">
        <v>3135</v>
      </c>
      <c r="H571" t="s">
        <v>28</v>
      </c>
      <c r="I571" t="s">
        <v>213</v>
      </c>
      <c r="AD571" t="s">
        <v>5700</v>
      </c>
      <c r="AE571" t="s">
        <v>5700</v>
      </c>
      <c r="AF571" t="s">
        <v>5700</v>
      </c>
    </row>
    <row r="572" spans="1:32" ht="17.25" customHeight="1" x14ac:dyDescent="0.25">
      <c r="A572">
        <v>329244</v>
      </c>
      <c r="B572" t="s">
        <v>5196</v>
      </c>
      <c r="C572" t="s">
        <v>1607</v>
      </c>
      <c r="D572" t="s">
        <v>234</v>
      </c>
      <c r="E572" t="s">
        <v>89</v>
      </c>
      <c r="F572">
        <v>35972</v>
      </c>
      <c r="G572" t="s">
        <v>30</v>
      </c>
      <c r="H572" t="s">
        <v>28</v>
      </c>
      <c r="I572" t="s">
        <v>213</v>
      </c>
      <c r="J572" t="s">
        <v>1370</v>
      </c>
      <c r="L572" t="s">
        <v>42</v>
      </c>
    </row>
    <row r="573" spans="1:32" ht="17.25" customHeight="1" x14ac:dyDescent="0.25">
      <c r="A573">
        <v>329246</v>
      </c>
      <c r="B573" t="s">
        <v>5197</v>
      </c>
      <c r="C573" t="s">
        <v>242</v>
      </c>
      <c r="D573" t="s">
        <v>294</v>
      </c>
      <c r="E573" t="s">
        <v>89</v>
      </c>
      <c r="F573">
        <v>35804</v>
      </c>
      <c r="G573" t="s">
        <v>283</v>
      </c>
      <c r="H573" t="s">
        <v>28</v>
      </c>
      <c r="I573" t="s">
        <v>213</v>
      </c>
      <c r="J573" t="s">
        <v>1370</v>
      </c>
      <c r="L573" t="s">
        <v>42</v>
      </c>
    </row>
    <row r="574" spans="1:32" ht="17.25" customHeight="1" x14ac:dyDescent="0.25">
      <c r="A574">
        <v>334849</v>
      </c>
      <c r="B574" t="s">
        <v>1578</v>
      </c>
      <c r="C574" t="s">
        <v>226</v>
      </c>
      <c r="D574" t="s">
        <v>968</v>
      </c>
      <c r="E574" t="s">
        <v>89</v>
      </c>
      <c r="F574">
        <v>34576</v>
      </c>
      <c r="G574" t="s">
        <v>30</v>
      </c>
      <c r="H574" t="s">
        <v>28</v>
      </c>
      <c r="I574" t="s">
        <v>213</v>
      </c>
    </row>
    <row r="575" spans="1:32" ht="17.25" customHeight="1" x14ac:dyDescent="0.25">
      <c r="A575">
        <v>337407</v>
      </c>
      <c r="B575" t="s">
        <v>5466</v>
      </c>
      <c r="C575" t="s">
        <v>2243</v>
      </c>
      <c r="D575" t="s">
        <v>1019</v>
      </c>
      <c r="E575" t="s">
        <v>89</v>
      </c>
      <c r="F575">
        <v>32265</v>
      </c>
      <c r="G575" t="s">
        <v>30</v>
      </c>
      <c r="H575" t="s">
        <v>28</v>
      </c>
      <c r="I575" t="s">
        <v>213</v>
      </c>
      <c r="J575" t="s">
        <v>27</v>
      </c>
      <c r="L575" t="s">
        <v>30</v>
      </c>
    </row>
    <row r="576" spans="1:32" ht="17.25" customHeight="1" x14ac:dyDescent="0.25">
      <c r="A576">
        <v>324629</v>
      </c>
      <c r="B576" t="s">
        <v>5158</v>
      </c>
      <c r="C576" t="s">
        <v>5159</v>
      </c>
      <c r="D576" t="s">
        <v>405</v>
      </c>
      <c r="E576" t="s">
        <v>89</v>
      </c>
      <c r="F576">
        <v>34335</v>
      </c>
      <c r="G576" t="s">
        <v>30</v>
      </c>
      <c r="H576" t="s">
        <v>28</v>
      </c>
      <c r="I576" t="s">
        <v>213</v>
      </c>
      <c r="J576" t="s">
        <v>1370</v>
      </c>
      <c r="L576" t="s">
        <v>30</v>
      </c>
      <c r="AF576" t="s">
        <v>5700</v>
      </c>
    </row>
    <row r="577" spans="1:32" ht="17.25" customHeight="1" x14ac:dyDescent="0.25">
      <c r="A577">
        <v>333242</v>
      </c>
      <c r="B577" t="s">
        <v>4594</v>
      </c>
      <c r="C577" t="s">
        <v>764</v>
      </c>
      <c r="D577" t="s">
        <v>332</v>
      </c>
      <c r="E577" t="s">
        <v>89</v>
      </c>
      <c r="F577">
        <v>33656</v>
      </c>
      <c r="G577" t="s">
        <v>30</v>
      </c>
      <c r="H577" t="s">
        <v>31</v>
      </c>
      <c r="I577" t="s">
        <v>213</v>
      </c>
      <c r="J577" t="s">
        <v>1370</v>
      </c>
      <c r="L577" t="s">
        <v>42</v>
      </c>
    </row>
    <row r="578" spans="1:32" ht="17.25" customHeight="1" x14ac:dyDescent="0.25">
      <c r="A578">
        <v>317925</v>
      </c>
      <c r="B578" t="s">
        <v>3342</v>
      </c>
      <c r="C578" t="s">
        <v>242</v>
      </c>
      <c r="D578" t="s">
        <v>442</v>
      </c>
      <c r="E578" t="s">
        <v>88</v>
      </c>
      <c r="F578">
        <v>33263</v>
      </c>
      <c r="G578" t="s">
        <v>459</v>
      </c>
      <c r="H578" t="s">
        <v>28</v>
      </c>
      <c r="I578" t="s">
        <v>213</v>
      </c>
      <c r="J578" t="s">
        <v>1370</v>
      </c>
      <c r="L578" t="s">
        <v>42</v>
      </c>
    </row>
    <row r="579" spans="1:32" ht="17.25" customHeight="1" x14ac:dyDescent="0.25">
      <c r="A579">
        <v>331464</v>
      </c>
      <c r="B579" t="s">
        <v>4398</v>
      </c>
      <c r="C579" t="s">
        <v>223</v>
      </c>
      <c r="D579" t="s">
        <v>1591</v>
      </c>
      <c r="E579" t="s">
        <v>89</v>
      </c>
      <c r="F579">
        <v>34168</v>
      </c>
      <c r="G579" t="s">
        <v>30</v>
      </c>
      <c r="H579" t="s">
        <v>28</v>
      </c>
      <c r="I579" t="s">
        <v>213</v>
      </c>
      <c r="J579" t="s">
        <v>1370</v>
      </c>
      <c r="L579" t="s">
        <v>30</v>
      </c>
    </row>
    <row r="580" spans="1:32" ht="17.25" customHeight="1" x14ac:dyDescent="0.25">
      <c r="A580">
        <v>335103</v>
      </c>
      <c r="B580" t="s">
        <v>4798</v>
      </c>
      <c r="C580" t="s">
        <v>446</v>
      </c>
      <c r="D580" t="s">
        <v>1186</v>
      </c>
      <c r="E580" t="s">
        <v>89</v>
      </c>
      <c r="F580">
        <v>35079</v>
      </c>
      <c r="G580" t="s">
        <v>30</v>
      </c>
      <c r="H580" t="s">
        <v>28</v>
      </c>
      <c r="I580" t="s">
        <v>213</v>
      </c>
      <c r="J580" t="s">
        <v>1370</v>
      </c>
      <c r="L580" t="s">
        <v>30</v>
      </c>
    </row>
    <row r="581" spans="1:32" ht="17.25" customHeight="1" x14ac:dyDescent="0.25">
      <c r="A581">
        <v>331465</v>
      </c>
      <c r="B581" t="s">
        <v>4399</v>
      </c>
      <c r="C581" t="s">
        <v>1120</v>
      </c>
      <c r="D581" t="s">
        <v>294</v>
      </c>
      <c r="E581" t="s">
        <v>89</v>
      </c>
      <c r="F581">
        <v>34390</v>
      </c>
      <c r="G581" t="s">
        <v>225</v>
      </c>
      <c r="H581" t="s">
        <v>28</v>
      </c>
      <c r="I581" t="s">
        <v>213</v>
      </c>
      <c r="J581" t="s">
        <v>1370</v>
      </c>
      <c r="L581" t="s">
        <v>30</v>
      </c>
    </row>
    <row r="582" spans="1:32" ht="17.25" customHeight="1" x14ac:dyDescent="0.25">
      <c r="A582">
        <v>335107</v>
      </c>
      <c r="B582" t="s">
        <v>4799</v>
      </c>
      <c r="C582" t="s">
        <v>603</v>
      </c>
      <c r="D582" t="s">
        <v>736</v>
      </c>
      <c r="E582" t="s">
        <v>89</v>
      </c>
      <c r="F582">
        <v>35431</v>
      </c>
      <c r="G582" t="s">
        <v>538</v>
      </c>
      <c r="H582" t="s">
        <v>28</v>
      </c>
      <c r="I582" t="s">
        <v>213</v>
      </c>
      <c r="J582" t="s">
        <v>27</v>
      </c>
      <c r="L582" t="s">
        <v>42</v>
      </c>
    </row>
    <row r="583" spans="1:32" ht="17.25" customHeight="1" x14ac:dyDescent="0.25">
      <c r="A583">
        <v>337827</v>
      </c>
      <c r="B583" t="s">
        <v>5562</v>
      </c>
      <c r="C583" t="s">
        <v>242</v>
      </c>
      <c r="D583" t="s">
        <v>2215</v>
      </c>
      <c r="E583" t="s">
        <v>88</v>
      </c>
      <c r="F583">
        <v>28857</v>
      </c>
      <c r="G583" t="s">
        <v>2650</v>
      </c>
      <c r="H583" t="s">
        <v>28</v>
      </c>
      <c r="I583" t="s">
        <v>213</v>
      </c>
      <c r="J583" t="s">
        <v>1370</v>
      </c>
      <c r="L583" t="s">
        <v>59</v>
      </c>
    </row>
    <row r="584" spans="1:32" ht="17.25" customHeight="1" x14ac:dyDescent="0.25">
      <c r="A584">
        <v>336013</v>
      </c>
      <c r="B584" t="s">
        <v>5384</v>
      </c>
      <c r="C584" t="s">
        <v>260</v>
      </c>
      <c r="D584" t="s">
        <v>5385</v>
      </c>
      <c r="E584" t="s">
        <v>88</v>
      </c>
      <c r="F584">
        <v>31778</v>
      </c>
      <c r="G584" t="s">
        <v>5386</v>
      </c>
      <c r="H584" t="s">
        <v>28</v>
      </c>
      <c r="I584" t="s">
        <v>213</v>
      </c>
      <c r="J584" t="s">
        <v>27</v>
      </c>
      <c r="L584" t="s">
        <v>70</v>
      </c>
    </row>
    <row r="585" spans="1:32" ht="17.25" customHeight="1" x14ac:dyDescent="0.25">
      <c r="A585">
        <v>335907</v>
      </c>
      <c r="B585" t="s">
        <v>4916</v>
      </c>
      <c r="C585" t="s">
        <v>226</v>
      </c>
      <c r="D585" t="s">
        <v>780</v>
      </c>
      <c r="E585" t="s">
        <v>88</v>
      </c>
      <c r="F585">
        <v>26119</v>
      </c>
      <c r="G585" t="s">
        <v>4917</v>
      </c>
      <c r="H585" t="s">
        <v>28</v>
      </c>
      <c r="I585" t="s">
        <v>213</v>
      </c>
      <c r="J585" t="s">
        <v>1370</v>
      </c>
      <c r="L585" t="s">
        <v>30</v>
      </c>
    </row>
    <row r="586" spans="1:32" ht="17.25" customHeight="1" x14ac:dyDescent="0.25">
      <c r="A586">
        <v>328092</v>
      </c>
      <c r="B586" t="s">
        <v>3048</v>
      </c>
      <c r="C586" t="s">
        <v>675</v>
      </c>
      <c r="D586" t="s">
        <v>294</v>
      </c>
      <c r="E586" t="s">
        <v>89</v>
      </c>
      <c r="F586">
        <v>35677</v>
      </c>
      <c r="G586" t="s">
        <v>30</v>
      </c>
      <c r="H586" t="s">
        <v>28</v>
      </c>
      <c r="I586" t="s">
        <v>213</v>
      </c>
      <c r="J586" t="s">
        <v>1370</v>
      </c>
      <c r="L586" t="s">
        <v>42</v>
      </c>
      <c r="AF586" t="s">
        <v>5700</v>
      </c>
    </row>
    <row r="587" spans="1:32" ht="17.25" customHeight="1" x14ac:dyDescent="0.25">
      <c r="A587">
        <v>336757</v>
      </c>
      <c r="B587" t="s">
        <v>5421</v>
      </c>
      <c r="C587" t="s">
        <v>374</v>
      </c>
      <c r="D587" t="s">
        <v>342</v>
      </c>
      <c r="E587" t="s">
        <v>89</v>
      </c>
      <c r="F587">
        <v>30829</v>
      </c>
      <c r="G587" t="s">
        <v>574</v>
      </c>
      <c r="H587" t="s">
        <v>28</v>
      </c>
      <c r="I587" t="s">
        <v>213</v>
      </c>
      <c r="J587" t="s">
        <v>1370</v>
      </c>
      <c r="L587" t="s">
        <v>52</v>
      </c>
    </row>
    <row r="588" spans="1:32" ht="17.25" customHeight="1" x14ac:dyDescent="0.25">
      <c r="A588">
        <v>335172</v>
      </c>
      <c r="B588" t="s">
        <v>5337</v>
      </c>
      <c r="C588" t="s">
        <v>1422</v>
      </c>
      <c r="D588" t="s">
        <v>432</v>
      </c>
      <c r="E588" t="s">
        <v>89</v>
      </c>
      <c r="F588">
        <v>35486</v>
      </c>
      <c r="G588" t="s">
        <v>30</v>
      </c>
      <c r="H588" t="s">
        <v>28</v>
      </c>
      <c r="I588" t="s">
        <v>213</v>
      </c>
      <c r="J588" t="s">
        <v>27</v>
      </c>
      <c r="L588" t="s">
        <v>79</v>
      </c>
    </row>
    <row r="589" spans="1:32" ht="17.25" customHeight="1" x14ac:dyDescent="0.25">
      <c r="A589">
        <v>324589</v>
      </c>
      <c r="B589" t="s">
        <v>5156</v>
      </c>
      <c r="C589" t="s">
        <v>1197</v>
      </c>
      <c r="D589" t="s">
        <v>434</v>
      </c>
      <c r="E589" t="s">
        <v>89</v>
      </c>
      <c r="F589">
        <v>29515</v>
      </c>
      <c r="G589" t="s">
        <v>5157</v>
      </c>
      <c r="H589" t="s">
        <v>28</v>
      </c>
      <c r="I589" t="s">
        <v>213</v>
      </c>
      <c r="J589" t="s">
        <v>1370</v>
      </c>
      <c r="L589" t="s">
        <v>82</v>
      </c>
    </row>
    <row r="590" spans="1:32" ht="17.25" customHeight="1" x14ac:dyDescent="0.25">
      <c r="A590">
        <v>302689</v>
      </c>
      <c r="B590" t="s">
        <v>2433</v>
      </c>
      <c r="C590" t="s">
        <v>2434</v>
      </c>
      <c r="D590" t="s">
        <v>907</v>
      </c>
      <c r="E590" t="s">
        <v>88</v>
      </c>
      <c r="F590">
        <v>31994</v>
      </c>
      <c r="G590" t="s">
        <v>30</v>
      </c>
      <c r="H590" t="s">
        <v>28</v>
      </c>
      <c r="I590" t="s">
        <v>213</v>
      </c>
      <c r="V590" t="s">
        <v>5723</v>
      </c>
      <c r="AF590" t="s">
        <v>5700</v>
      </c>
    </row>
    <row r="591" spans="1:32" ht="17.25" customHeight="1" x14ac:dyDescent="0.25">
      <c r="A591">
        <v>319282</v>
      </c>
      <c r="B591" t="s">
        <v>3615</v>
      </c>
      <c r="C591" t="s">
        <v>730</v>
      </c>
      <c r="D591" t="s">
        <v>656</v>
      </c>
      <c r="E591" t="s">
        <v>88</v>
      </c>
      <c r="F591">
        <v>33604</v>
      </c>
      <c r="G591" t="s">
        <v>3616</v>
      </c>
      <c r="H591" t="s">
        <v>28</v>
      </c>
      <c r="I591" t="s">
        <v>213</v>
      </c>
      <c r="J591" t="s">
        <v>1370</v>
      </c>
      <c r="L591" t="s">
        <v>30</v>
      </c>
    </row>
    <row r="592" spans="1:32" ht="17.25" customHeight="1" x14ac:dyDescent="0.25">
      <c r="A592">
        <v>324620</v>
      </c>
      <c r="B592" t="s">
        <v>3009</v>
      </c>
      <c r="C592" t="s">
        <v>416</v>
      </c>
      <c r="D592" t="s">
        <v>335</v>
      </c>
      <c r="E592" t="s">
        <v>88</v>
      </c>
      <c r="F592">
        <v>35208</v>
      </c>
      <c r="G592" t="s">
        <v>30</v>
      </c>
      <c r="H592" t="s">
        <v>28</v>
      </c>
      <c r="I592" t="s">
        <v>213</v>
      </c>
      <c r="J592" t="s">
        <v>1370</v>
      </c>
      <c r="L592" t="s">
        <v>30</v>
      </c>
    </row>
    <row r="593" spans="1:22" ht="17.25" customHeight="1" x14ac:dyDescent="0.25">
      <c r="A593">
        <v>308576</v>
      </c>
      <c r="B593" t="s">
        <v>2178</v>
      </c>
      <c r="C593" t="s">
        <v>2179</v>
      </c>
      <c r="D593" t="s">
        <v>2180</v>
      </c>
      <c r="E593" t="s">
        <v>88</v>
      </c>
      <c r="F593">
        <v>31640</v>
      </c>
      <c r="G593" t="s">
        <v>2181</v>
      </c>
      <c r="H593" t="s">
        <v>28</v>
      </c>
      <c r="I593" t="s">
        <v>213</v>
      </c>
      <c r="V593" t="s">
        <v>5822</v>
      </c>
    </row>
    <row r="594" spans="1:22" ht="17.25" customHeight="1" x14ac:dyDescent="0.25">
      <c r="A594">
        <v>330160</v>
      </c>
      <c r="B594" t="s">
        <v>5212</v>
      </c>
      <c r="C594" t="s">
        <v>707</v>
      </c>
      <c r="D594" t="s">
        <v>986</v>
      </c>
      <c r="E594" t="s">
        <v>88</v>
      </c>
      <c r="F594">
        <v>36031</v>
      </c>
      <c r="G594" t="s">
        <v>225</v>
      </c>
      <c r="H594" t="s">
        <v>28</v>
      </c>
      <c r="I594" t="s">
        <v>213</v>
      </c>
      <c r="J594" t="s">
        <v>1370</v>
      </c>
      <c r="L594" t="s">
        <v>85</v>
      </c>
    </row>
    <row r="595" spans="1:22" ht="17.25" customHeight="1" x14ac:dyDescent="0.25">
      <c r="A595">
        <v>332464</v>
      </c>
      <c r="B595" t="s">
        <v>3091</v>
      </c>
      <c r="C595" t="s">
        <v>566</v>
      </c>
      <c r="D595" t="s">
        <v>466</v>
      </c>
      <c r="E595" t="s">
        <v>88</v>
      </c>
      <c r="F595">
        <v>35820</v>
      </c>
      <c r="G595" t="s">
        <v>2651</v>
      </c>
      <c r="H595" t="s">
        <v>28</v>
      </c>
      <c r="I595" t="s">
        <v>213</v>
      </c>
      <c r="J595" t="s">
        <v>1370</v>
      </c>
      <c r="L595" t="s">
        <v>30</v>
      </c>
    </row>
    <row r="596" spans="1:22" ht="17.25" customHeight="1" x14ac:dyDescent="0.25">
      <c r="A596">
        <v>330157</v>
      </c>
      <c r="B596" t="s">
        <v>4290</v>
      </c>
      <c r="C596" t="s">
        <v>647</v>
      </c>
      <c r="D596" t="s">
        <v>293</v>
      </c>
      <c r="E596" t="s">
        <v>88</v>
      </c>
      <c r="F596">
        <v>36154</v>
      </c>
      <c r="G596" t="s">
        <v>372</v>
      </c>
      <c r="H596" t="s">
        <v>28</v>
      </c>
      <c r="I596" t="s">
        <v>213</v>
      </c>
      <c r="J596" t="s">
        <v>1370</v>
      </c>
      <c r="L596" t="s">
        <v>30</v>
      </c>
    </row>
    <row r="597" spans="1:22" ht="17.25" customHeight="1" x14ac:dyDescent="0.25">
      <c r="A597">
        <v>308574</v>
      </c>
      <c r="B597" t="s">
        <v>3866</v>
      </c>
      <c r="C597" t="s">
        <v>280</v>
      </c>
      <c r="D597" t="s">
        <v>2282</v>
      </c>
      <c r="E597" t="s">
        <v>88</v>
      </c>
      <c r="F597">
        <v>31512</v>
      </c>
      <c r="G597" t="s">
        <v>42</v>
      </c>
      <c r="H597" t="s">
        <v>28</v>
      </c>
      <c r="I597" t="s">
        <v>213</v>
      </c>
      <c r="J597" t="s">
        <v>1370</v>
      </c>
      <c r="L597" t="s">
        <v>42</v>
      </c>
    </row>
    <row r="598" spans="1:22" ht="17.25" customHeight="1" x14ac:dyDescent="0.25">
      <c r="A598">
        <v>330168</v>
      </c>
      <c r="B598" t="s">
        <v>4292</v>
      </c>
      <c r="C598" t="s">
        <v>242</v>
      </c>
      <c r="D598" t="s">
        <v>353</v>
      </c>
      <c r="E598" t="s">
        <v>88</v>
      </c>
      <c r="F598">
        <v>28075</v>
      </c>
      <c r="G598" t="s">
        <v>30</v>
      </c>
      <c r="H598" t="s">
        <v>28</v>
      </c>
      <c r="I598" t="s">
        <v>213</v>
      </c>
      <c r="J598" t="s">
        <v>1370</v>
      </c>
      <c r="L598" t="s">
        <v>30</v>
      </c>
    </row>
    <row r="599" spans="1:22" ht="17.25" customHeight="1" x14ac:dyDescent="0.25">
      <c r="A599">
        <v>337856</v>
      </c>
      <c r="B599" t="s">
        <v>5571</v>
      </c>
      <c r="C599" t="s">
        <v>1726</v>
      </c>
      <c r="D599" t="s">
        <v>669</v>
      </c>
      <c r="E599" t="s">
        <v>88</v>
      </c>
      <c r="F599">
        <v>31981</v>
      </c>
      <c r="G599" t="s">
        <v>30</v>
      </c>
      <c r="H599" t="s">
        <v>28</v>
      </c>
      <c r="I599" t="s">
        <v>213</v>
      </c>
      <c r="J599" t="s">
        <v>27</v>
      </c>
      <c r="L599" t="s">
        <v>30</v>
      </c>
    </row>
    <row r="600" spans="1:22" ht="17.25" customHeight="1" x14ac:dyDescent="0.25">
      <c r="A600">
        <v>336057</v>
      </c>
      <c r="B600" t="s">
        <v>4929</v>
      </c>
      <c r="C600" t="s">
        <v>468</v>
      </c>
      <c r="D600" t="s">
        <v>749</v>
      </c>
      <c r="E600" t="s">
        <v>88</v>
      </c>
      <c r="F600">
        <v>28654</v>
      </c>
      <c r="G600" t="s">
        <v>581</v>
      </c>
      <c r="H600" t="s">
        <v>31</v>
      </c>
      <c r="I600" t="s">
        <v>213</v>
      </c>
      <c r="J600" t="s">
        <v>1370</v>
      </c>
      <c r="L600" t="s">
        <v>30</v>
      </c>
    </row>
    <row r="601" spans="1:22" ht="17.25" customHeight="1" x14ac:dyDescent="0.25">
      <c r="A601">
        <v>337860</v>
      </c>
      <c r="B601" t="s">
        <v>5572</v>
      </c>
      <c r="C601" t="s">
        <v>667</v>
      </c>
      <c r="D601" t="s">
        <v>432</v>
      </c>
      <c r="E601" t="s">
        <v>89</v>
      </c>
      <c r="F601">
        <v>30442</v>
      </c>
      <c r="G601" t="s">
        <v>5573</v>
      </c>
      <c r="H601" t="s">
        <v>28</v>
      </c>
      <c r="I601" t="s">
        <v>213</v>
      </c>
      <c r="J601" t="s">
        <v>1370</v>
      </c>
      <c r="L601" t="s">
        <v>42</v>
      </c>
    </row>
    <row r="602" spans="1:22" ht="17.25" customHeight="1" x14ac:dyDescent="0.25">
      <c r="A602">
        <v>336064</v>
      </c>
      <c r="B602" t="s">
        <v>5390</v>
      </c>
      <c r="C602" t="s">
        <v>463</v>
      </c>
      <c r="D602" t="s">
        <v>301</v>
      </c>
      <c r="E602" t="s">
        <v>88</v>
      </c>
      <c r="F602">
        <v>33325</v>
      </c>
      <c r="G602" t="s">
        <v>998</v>
      </c>
      <c r="H602" t="s">
        <v>28</v>
      </c>
      <c r="I602" t="s">
        <v>213</v>
      </c>
      <c r="J602" t="s">
        <v>27</v>
      </c>
      <c r="L602" t="s">
        <v>62</v>
      </c>
    </row>
    <row r="603" spans="1:22" ht="17.25" customHeight="1" x14ac:dyDescent="0.25">
      <c r="A603">
        <v>336059</v>
      </c>
      <c r="B603" t="s">
        <v>5389</v>
      </c>
      <c r="C603" t="s">
        <v>242</v>
      </c>
      <c r="D603" t="s">
        <v>393</v>
      </c>
      <c r="E603" t="s">
        <v>89</v>
      </c>
      <c r="F603">
        <v>27313</v>
      </c>
      <c r="G603" t="s">
        <v>79</v>
      </c>
      <c r="H603" t="s">
        <v>28</v>
      </c>
      <c r="I603" t="s">
        <v>213</v>
      </c>
      <c r="J603" t="s">
        <v>1370</v>
      </c>
      <c r="L603" t="s">
        <v>79</v>
      </c>
    </row>
    <row r="604" spans="1:22" ht="17.25" customHeight="1" x14ac:dyDescent="0.25">
      <c r="A604">
        <v>336076</v>
      </c>
      <c r="B604" t="s">
        <v>4931</v>
      </c>
      <c r="C604" t="s">
        <v>554</v>
      </c>
      <c r="D604" t="s">
        <v>1688</v>
      </c>
      <c r="E604" t="s">
        <v>88</v>
      </c>
      <c r="F604">
        <v>28497</v>
      </c>
      <c r="G604" t="s">
        <v>52</v>
      </c>
      <c r="H604" t="s">
        <v>28</v>
      </c>
      <c r="I604" t="s">
        <v>213</v>
      </c>
      <c r="J604" t="s">
        <v>1370</v>
      </c>
      <c r="L604" t="s">
        <v>52</v>
      </c>
    </row>
    <row r="605" spans="1:22" ht="17.25" customHeight="1" x14ac:dyDescent="0.25">
      <c r="A605">
        <v>332488</v>
      </c>
      <c r="B605" t="s">
        <v>3557</v>
      </c>
      <c r="C605" t="s">
        <v>785</v>
      </c>
      <c r="D605" t="s">
        <v>3251</v>
      </c>
      <c r="E605" t="s">
        <v>88</v>
      </c>
      <c r="F605">
        <v>36046</v>
      </c>
      <c r="G605" t="s">
        <v>30</v>
      </c>
      <c r="H605" t="s">
        <v>28</v>
      </c>
      <c r="I605" t="s">
        <v>213</v>
      </c>
      <c r="J605" t="s">
        <v>1370</v>
      </c>
      <c r="L605" t="s">
        <v>42</v>
      </c>
    </row>
    <row r="606" spans="1:22" ht="17.25" customHeight="1" x14ac:dyDescent="0.25">
      <c r="A606">
        <v>336093</v>
      </c>
      <c r="B606" t="s">
        <v>3105</v>
      </c>
      <c r="C606" t="s">
        <v>242</v>
      </c>
      <c r="D606" t="s">
        <v>3106</v>
      </c>
      <c r="E606" t="s">
        <v>88</v>
      </c>
      <c r="F606">
        <v>34335</v>
      </c>
      <c r="G606" t="s">
        <v>3107</v>
      </c>
      <c r="H606" t="s">
        <v>28</v>
      </c>
      <c r="I606" t="s">
        <v>213</v>
      </c>
      <c r="J606" t="s">
        <v>1370</v>
      </c>
      <c r="L606" t="s">
        <v>30</v>
      </c>
    </row>
    <row r="607" spans="1:22" ht="17.25" customHeight="1" x14ac:dyDescent="0.25">
      <c r="A607">
        <v>331194</v>
      </c>
      <c r="B607" t="s">
        <v>4371</v>
      </c>
      <c r="C607" t="s">
        <v>280</v>
      </c>
      <c r="D607" t="s">
        <v>1563</v>
      </c>
      <c r="E607" t="s">
        <v>88</v>
      </c>
      <c r="F607">
        <v>31305</v>
      </c>
      <c r="G607" t="s">
        <v>229</v>
      </c>
      <c r="H607" t="s">
        <v>31</v>
      </c>
      <c r="I607" t="s">
        <v>213</v>
      </c>
      <c r="J607" t="s">
        <v>1370</v>
      </c>
      <c r="L607" t="s">
        <v>85</v>
      </c>
    </row>
    <row r="608" spans="1:22" ht="17.25" customHeight="1" x14ac:dyDescent="0.25">
      <c r="A608">
        <v>336094</v>
      </c>
      <c r="B608" t="s">
        <v>4935</v>
      </c>
      <c r="C608" t="s">
        <v>892</v>
      </c>
      <c r="D608" t="s">
        <v>236</v>
      </c>
      <c r="E608" t="s">
        <v>89</v>
      </c>
      <c r="F608">
        <v>28775</v>
      </c>
      <c r="G608" t="s">
        <v>49</v>
      </c>
      <c r="H608" t="s">
        <v>28</v>
      </c>
      <c r="I608" t="s">
        <v>213</v>
      </c>
      <c r="J608" t="s">
        <v>1370</v>
      </c>
      <c r="L608" t="s">
        <v>49</v>
      </c>
    </row>
    <row r="609" spans="1:12" ht="17.25" customHeight="1" x14ac:dyDescent="0.25">
      <c r="A609">
        <v>337881</v>
      </c>
      <c r="B609" t="s">
        <v>2721</v>
      </c>
      <c r="C609" t="s">
        <v>260</v>
      </c>
      <c r="D609" t="s">
        <v>2722</v>
      </c>
      <c r="E609" t="s">
        <v>88</v>
      </c>
      <c r="F609">
        <v>31978</v>
      </c>
      <c r="G609" t="s">
        <v>1127</v>
      </c>
      <c r="H609" t="s">
        <v>28</v>
      </c>
      <c r="I609" t="s">
        <v>213</v>
      </c>
      <c r="J609" t="s">
        <v>1370</v>
      </c>
      <c r="L609" t="s">
        <v>30</v>
      </c>
    </row>
    <row r="610" spans="1:12" ht="17.25" customHeight="1" x14ac:dyDescent="0.25">
      <c r="A610">
        <v>332500</v>
      </c>
      <c r="B610" t="s">
        <v>3649</v>
      </c>
      <c r="C610" t="s">
        <v>687</v>
      </c>
      <c r="D610" t="s">
        <v>915</v>
      </c>
      <c r="E610" t="s">
        <v>89</v>
      </c>
      <c r="F610">
        <v>35968</v>
      </c>
      <c r="G610" t="s">
        <v>30</v>
      </c>
      <c r="H610" t="s">
        <v>28</v>
      </c>
      <c r="I610" t="s">
        <v>213</v>
      </c>
      <c r="J610" t="s">
        <v>1370</v>
      </c>
      <c r="L610" t="s">
        <v>30</v>
      </c>
    </row>
    <row r="611" spans="1:12" ht="17.25" customHeight="1" x14ac:dyDescent="0.25">
      <c r="A611">
        <v>327718</v>
      </c>
      <c r="B611" t="s">
        <v>4129</v>
      </c>
      <c r="C611" t="s">
        <v>266</v>
      </c>
      <c r="D611" t="s">
        <v>505</v>
      </c>
      <c r="E611" t="s">
        <v>89</v>
      </c>
      <c r="F611">
        <v>35796</v>
      </c>
      <c r="G611" t="s">
        <v>30</v>
      </c>
      <c r="H611" t="s">
        <v>28</v>
      </c>
      <c r="I611" t="s">
        <v>213</v>
      </c>
      <c r="J611" t="s">
        <v>1370</v>
      </c>
      <c r="L611" t="s">
        <v>30</v>
      </c>
    </row>
    <row r="612" spans="1:12" ht="17.25" customHeight="1" x14ac:dyDescent="0.25">
      <c r="A612">
        <v>334822</v>
      </c>
      <c r="B612" t="s">
        <v>4764</v>
      </c>
      <c r="C612" t="s">
        <v>468</v>
      </c>
      <c r="D612" t="s">
        <v>1790</v>
      </c>
      <c r="E612" t="s">
        <v>89</v>
      </c>
      <c r="F612">
        <v>35989</v>
      </c>
      <c r="G612" t="s">
        <v>2527</v>
      </c>
      <c r="H612" t="s">
        <v>28</v>
      </c>
      <c r="I612" t="s">
        <v>213</v>
      </c>
      <c r="J612" t="s">
        <v>27</v>
      </c>
      <c r="L612" t="s">
        <v>85</v>
      </c>
    </row>
    <row r="613" spans="1:12" ht="17.25" customHeight="1" x14ac:dyDescent="0.25">
      <c r="A613">
        <v>337863</v>
      </c>
      <c r="B613" t="s">
        <v>5574</v>
      </c>
      <c r="C613" t="s">
        <v>554</v>
      </c>
      <c r="D613" t="s">
        <v>1019</v>
      </c>
      <c r="E613" t="s">
        <v>88</v>
      </c>
      <c r="F613">
        <v>29908</v>
      </c>
      <c r="G613" t="s">
        <v>5575</v>
      </c>
      <c r="H613" t="s">
        <v>28</v>
      </c>
      <c r="I613" t="s">
        <v>213</v>
      </c>
      <c r="J613" t="s">
        <v>1370</v>
      </c>
      <c r="L613" t="s">
        <v>82</v>
      </c>
    </row>
    <row r="614" spans="1:12" ht="17.25" customHeight="1" x14ac:dyDescent="0.25">
      <c r="A614">
        <v>338317</v>
      </c>
      <c r="B614" t="s">
        <v>2537</v>
      </c>
      <c r="C614" t="s">
        <v>2538</v>
      </c>
      <c r="D614" t="s">
        <v>2539</v>
      </c>
      <c r="E614" t="s">
        <v>88</v>
      </c>
      <c r="F614">
        <v>36492</v>
      </c>
      <c r="G614" t="s">
        <v>30</v>
      </c>
      <c r="H614" t="s">
        <v>28</v>
      </c>
      <c r="I614" t="s">
        <v>213</v>
      </c>
      <c r="J614" t="s">
        <v>27</v>
      </c>
      <c r="L614" t="s">
        <v>30</v>
      </c>
    </row>
    <row r="615" spans="1:12" ht="17.25" customHeight="1" x14ac:dyDescent="0.25">
      <c r="A615">
        <v>333523</v>
      </c>
      <c r="B615" t="s">
        <v>4623</v>
      </c>
      <c r="C615" t="s">
        <v>242</v>
      </c>
      <c r="D615" t="s">
        <v>621</v>
      </c>
      <c r="E615" t="s">
        <v>88</v>
      </c>
      <c r="F615">
        <v>34788</v>
      </c>
      <c r="G615" t="s">
        <v>30</v>
      </c>
      <c r="H615" t="s">
        <v>28</v>
      </c>
      <c r="I615" t="s">
        <v>213</v>
      </c>
      <c r="J615" t="s">
        <v>1370</v>
      </c>
      <c r="L615" t="s">
        <v>30</v>
      </c>
    </row>
    <row r="616" spans="1:12" ht="17.25" customHeight="1" x14ac:dyDescent="0.25">
      <c r="A616">
        <v>325307</v>
      </c>
      <c r="B616" t="s">
        <v>4013</v>
      </c>
      <c r="C616" t="s">
        <v>730</v>
      </c>
      <c r="D616" t="s">
        <v>802</v>
      </c>
      <c r="E616" t="s">
        <v>89</v>
      </c>
      <c r="F616">
        <v>31490</v>
      </c>
      <c r="G616" t="s">
        <v>385</v>
      </c>
      <c r="H616" t="s">
        <v>28</v>
      </c>
      <c r="I616" t="s">
        <v>213</v>
      </c>
      <c r="J616" t="s">
        <v>1370</v>
      </c>
      <c r="L616" t="s">
        <v>42</v>
      </c>
    </row>
    <row r="617" spans="1:12" ht="17.25" customHeight="1" x14ac:dyDescent="0.25">
      <c r="A617">
        <v>337864</v>
      </c>
      <c r="B617" t="s">
        <v>5576</v>
      </c>
      <c r="C617" t="s">
        <v>266</v>
      </c>
      <c r="D617" t="s">
        <v>464</v>
      </c>
      <c r="E617" t="s">
        <v>89</v>
      </c>
      <c r="F617">
        <v>35065</v>
      </c>
      <c r="G617" t="s">
        <v>950</v>
      </c>
      <c r="H617" t="s">
        <v>28</v>
      </c>
      <c r="I617" t="s">
        <v>213</v>
      </c>
      <c r="J617" t="s">
        <v>1370</v>
      </c>
      <c r="L617" t="s">
        <v>42</v>
      </c>
    </row>
    <row r="618" spans="1:12" ht="17.25" customHeight="1" x14ac:dyDescent="0.25">
      <c r="A618">
        <v>332478</v>
      </c>
      <c r="B618" t="s">
        <v>5269</v>
      </c>
      <c r="C618" t="s">
        <v>349</v>
      </c>
      <c r="D618" t="s">
        <v>5270</v>
      </c>
      <c r="E618" t="s">
        <v>89</v>
      </c>
      <c r="F618">
        <v>35643</v>
      </c>
      <c r="G618" t="s">
        <v>79</v>
      </c>
      <c r="H618" t="s">
        <v>28</v>
      </c>
      <c r="I618" t="s">
        <v>213</v>
      </c>
      <c r="J618" t="s">
        <v>27</v>
      </c>
      <c r="L618" t="s">
        <v>79</v>
      </c>
    </row>
    <row r="619" spans="1:12" ht="17.25" customHeight="1" x14ac:dyDescent="0.25">
      <c r="A619">
        <v>326449</v>
      </c>
      <c r="B619" t="s">
        <v>877</v>
      </c>
      <c r="C619" t="s">
        <v>597</v>
      </c>
      <c r="D619" t="s">
        <v>754</v>
      </c>
      <c r="E619" t="s">
        <v>89</v>
      </c>
      <c r="F619">
        <v>33983</v>
      </c>
      <c r="G619" t="s">
        <v>4059</v>
      </c>
      <c r="H619" t="s">
        <v>28</v>
      </c>
      <c r="I619" t="s">
        <v>213</v>
      </c>
      <c r="J619" t="s">
        <v>1370</v>
      </c>
      <c r="L619" t="s">
        <v>42</v>
      </c>
    </row>
    <row r="620" spans="1:12" ht="17.25" customHeight="1" x14ac:dyDescent="0.25">
      <c r="A620">
        <v>328270</v>
      </c>
      <c r="B620" t="s">
        <v>3381</v>
      </c>
      <c r="C620" t="s">
        <v>1557</v>
      </c>
      <c r="D620" t="s">
        <v>790</v>
      </c>
      <c r="E620" t="s">
        <v>89</v>
      </c>
      <c r="F620">
        <v>32701</v>
      </c>
      <c r="G620" t="s">
        <v>30</v>
      </c>
      <c r="H620" t="s">
        <v>28</v>
      </c>
      <c r="I620" t="s">
        <v>213</v>
      </c>
      <c r="J620" t="s">
        <v>1370</v>
      </c>
      <c r="L620" t="s">
        <v>30</v>
      </c>
    </row>
    <row r="621" spans="1:12" ht="17.25" customHeight="1" x14ac:dyDescent="0.25">
      <c r="A621">
        <v>332462</v>
      </c>
      <c r="B621" t="s">
        <v>4510</v>
      </c>
      <c r="C621" t="s">
        <v>242</v>
      </c>
      <c r="D621" t="s">
        <v>245</v>
      </c>
      <c r="E621" t="s">
        <v>89</v>
      </c>
      <c r="F621">
        <v>35879</v>
      </c>
      <c r="G621" t="s">
        <v>30</v>
      </c>
      <c r="H621" t="s">
        <v>28</v>
      </c>
      <c r="I621" t="s">
        <v>213</v>
      </c>
      <c r="J621" t="s">
        <v>27</v>
      </c>
      <c r="L621" t="s">
        <v>30</v>
      </c>
    </row>
    <row r="622" spans="1:12" ht="17.25" customHeight="1" x14ac:dyDescent="0.25">
      <c r="A622">
        <v>333528</v>
      </c>
      <c r="B622" t="s">
        <v>4624</v>
      </c>
      <c r="C622" t="s">
        <v>242</v>
      </c>
      <c r="D622" t="s">
        <v>1216</v>
      </c>
      <c r="E622" t="s">
        <v>89</v>
      </c>
      <c r="F622">
        <v>31839</v>
      </c>
      <c r="G622" t="s">
        <v>4625</v>
      </c>
      <c r="H622" t="s">
        <v>28</v>
      </c>
      <c r="I622" t="s">
        <v>213</v>
      </c>
      <c r="J622" t="s">
        <v>1370</v>
      </c>
      <c r="L622" t="s">
        <v>85</v>
      </c>
    </row>
    <row r="623" spans="1:12" ht="17.25" customHeight="1" x14ac:dyDescent="0.25">
      <c r="A623">
        <v>327021</v>
      </c>
      <c r="B623" t="s">
        <v>5174</v>
      </c>
      <c r="C623" t="s">
        <v>751</v>
      </c>
      <c r="D623" t="s">
        <v>301</v>
      </c>
      <c r="E623" t="s">
        <v>89</v>
      </c>
      <c r="F623">
        <v>34350</v>
      </c>
      <c r="G623" t="s">
        <v>225</v>
      </c>
      <c r="H623" t="s">
        <v>28</v>
      </c>
      <c r="I623" t="s">
        <v>213</v>
      </c>
      <c r="J623" t="s">
        <v>1370</v>
      </c>
      <c r="L623" t="s">
        <v>30</v>
      </c>
    </row>
    <row r="624" spans="1:12" ht="17.25" customHeight="1" x14ac:dyDescent="0.25">
      <c r="A624">
        <v>337867</v>
      </c>
      <c r="B624" t="s">
        <v>5577</v>
      </c>
      <c r="C624" t="s">
        <v>1020</v>
      </c>
      <c r="D624" t="s">
        <v>318</v>
      </c>
      <c r="E624" t="s">
        <v>89</v>
      </c>
      <c r="F624">
        <v>34700</v>
      </c>
      <c r="G624" t="s">
        <v>5578</v>
      </c>
      <c r="H624" t="s">
        <v>28</v>
      </c>
      <c r="I624" t="s">
        <v>213</v>
      </c>
      <c r="J624" t="s">
        <v>1370</v>
      </c>
      <c r="L624" t="s">
        <v>59</v>
      </c>
    </row>
    <row r="625" spans="1:22" ht="17.25" customHeight="1" x14ac:dyDescent="0.25">
      <c r="A625">
        <v>336068</v>
      </c>
      <c r="B625" t="s">
        <v>4930</v>
      </c>
      <c r="C625" t="s">
        <v>223</v>
      </c>
      <c r="D625" t="s">
        <v>1274</v>
      </c>
      <c r="E625" t="s">
        <v>89</v>
      </c>
      <c r="F625">
        <v>30980</v>
      </c>
      <c r="G625" t="s">
        <v>1108</v>
      </c>
      <c r="H625" t="s">
        <v>28</v>
      </c>
      <c r="I625" t="s">
        <v>213</v>
      </c>
      <c r="J625" t="s">
        <v>1370</v>
      </c>
      <c r="L625" t="s">
        <v>42</v>
      </c>
    </row>
    <row r="626" spans="1:22" ht="17.25" customHeight="1" x14ac:dyDescent="0.25">
      <c r="A626">
        <v>337869</v>
      </c>
      <c r="B626" t="s">
        <v>5579</v>
      </c>
      <c r="C626" t="s">
        <v>242</v>
      </c>
      <c r="D626" t="s">
        <v>329</v>
      </c>
      <c r="E626" t="s">
        <v>89</v>
      </c>
      <c r="F626">
        <v>28778</v>
      </c>
      <c r="G626" t="s">
        <v>1818</v>
      </c>
      <c r="H626" t="s">
        <v>28</v>
      </c>
      <c r="I626" t="s">
        <v>213</v>
      </c>
      <c r="J626" t="s">
        <v>27</v>
      </c>
      <c r="L626" t="s">
        <v>42</v>
      </c>
    </row>
    <row r="627" spans="1:22" ht="17.25" customHeight="1" x14ac:dyDescent="0.25">
      <c r="A627">
        <v>330178</v>
      </c>
      <c r="B627" t="s">
        <v>4293</v>
      </c>
      <c r="C627" t="s">
        <v>582</v>
      </c>
      <c r="D627" t="s">
        <v>714</v>
      </c>
      <c r="E627" t="s">
        <v>89</v>
      </c>
      <c r="F627">
        <v>33409</v>
      </c>
      <c r="G627" t="s">
        <v>30</v>
      </c>
      <c r="H627" t="s">
        <v>28</v>
      </c>
      <c r="I627" t="s">
        <v>213</v>
      </c>
      <c r="J627" t="s">
        <v>27</v>
      </c>
      <c r="L627" t="s">
        <v>42</v>
      </c>
      <c r="V627" t="s">
        <v>5822</v>
      </c>
    </row>
    <row r="628" spans="1:22" ht="17.25" customHeight="1" x14ac:dyDescent="0.25">
      <c r="A628">
        <v>325312</v>
      </c>
      <c r="B628" t="s">
        <v>3622</v>
      </c>
      <c r="C628" t="s">
        <v>233</v>
      </c>
      <c r="D628" t="s">
        <v>228</v>
      </c>
      <c r="E628" t="s">
        <v>89</v>
      </c>
      <c r="F628">
        <v>33786</v>
      </c>
      <c r="G628" t="s">
        <v>710</v>
      </c>
      <c r="H628" t="s">
        <v>31</v>
      </c>
      <c r="I628" t="s">
        <v>213</v>
      </c>
      <c r="J628" t="s">
        <v>1370</v>
      </c>
      <c r="L628" t="s">
        <v>30</v>
      </c>
    </row>
    <row r="629" spans="1:22" ht="17.25" customHeight="1" x14ac:dyDescent="0.25">
      <c r="A629">
        <v>336051</v>
      </c>
      <c r="B629" t="s">
        <v>4928</v>
      </c>
      <c r="C629" t="s">
        <v>892</v>
      </c>
      <c r="D629" t="s">
        <v>517</v>
      </c>
      <c r="E629" t="s">
        <v>89</v>
      </c>
      <c r="F629">
        <v>32539</v>
      </c>
      <c r="G629" t="s">
        <v>30</v>
      </c>
      <c r="H629" t="s">
        <v>28</v>
      </c>
      <c r="I629" t="s">
        <v>213</v>
      </c>
      <c r="J629" t="s">
        <v>1370</v>
      </c>
      <c r="L629" t="s">
        <v>30</v>
      </c>
    </row>
    <row r="630" spans="1:22" ht="17.25" customHeight="1" x14ac:dyDescent="0.25">
      <c r="A630">
        <v>334398</v>
      </c>
      <c r="B630" t="s">
        <v>4715</v>
      </c>
      <c r="C630" t="s">
        <v>242</v>
      </c>
      <c r="D630" t="s">
        <v>570</v>
      </c>
      <c r="E630" t="s">
        <v>89</v>
      </c>
      <c r="F630">
        <v>35266</v>
      </c>
      <c r="G630" t="s">
        <v>4716</v>
      </c>
      <c r="H630" t="s">
        <v>28</v>
      </c>
      <c r="I630" t="s">
        <v>213</v>
      </c>
      <c r="J630" t="s">
        <v>27</v>
      </c>
      <c r="L630" t="s">
        <v>62</v>
      </c>
    </row>
    <row r="631" spans="1:22" ht="17.25" customHeight="1" x14ac:dyDescent="0.25">
      <c r="A631">
        <v>331193</v>
      </c>
      <c r="B631" t="s">
        <v>2756</v>
      </c>
      <c r="C631" t="s">
        <v>1581</v>
      </c>
      <c r="D631" t="s">
        <v>245</v>
      </c>
      <c r="E631" t="s">
        <v>89</v>
      </c>
      <c r="F631">
        <v>34236</v>
      </c>
      <c r="G631" t="s">
        <v>259</v>
      </c>
      <c r="H631" t="s">
        <v>28</v>
      </c>
      <c r="I631" t="s">
        <v>213</v>
      </c>
      <c r="J631" t="s">
        <v>1370</v>
      </c>
      <c r="L631" t="s">
        <v>30</v>
      </c>
    </row>
    <row r="632" spans="1:22" ht="17.25" customHeight="1" x14ac:dyDescent="0.25">
      <c r="A632">
        <v>337879</v>
      </c>
      <c r="B632" t="s">
        <v>5582</v>
      </c>
      <c r="C632" t="s">
        <v>226</v>
      </c>
      <c r="D632" t="s">
        <v>299</v>
      </c>
      <c r="E632" t="s">
        <v>89</v>
      </c>
      <c r="F632">
        <v>31247</v>
      </c>
      <c r="G632" t="s">
        <v>5583</v>
      </c>
      <c r="H632" t="s">
        <v>28</v>
      </c>
      <c r="I632" t="s">
        <v>213</v>
      </c>
      <c r="J632" t="s">
        <v>27</v>
      </c>
      <c r="L632" t="s">
        <v>42</v>
      </c>
    </row>
    <row r="633" spans="1:22" ht="17.25" customHeight="1" x14ac:dyDescent="0.25">
      <c r="A633">
        <v>326345</v>
      </c>
      <c r="B633" t="s">
        <v>3623</v>
      </c>
      <c r="C633" t="s">
        <v>226</v>
      </c>
      <c r="D633" t="s">
        <v>301</v>
      </c>
      <c r="E633" t="s">
        <v>89</v>
      </c>
      <c r="F633">
        <v>34039</v>
      </c>
      <c r="G633" t="s">
        <v>30</v>
      </c>
      <c r="H633" t="s">
        <v>28</v>
      </c>
      <c r="I633" t="s">
        <v>213</v>
      </c>
      <c r="J633" t="s">
        <v>1370</v>
      </c>
      <c r="L633" t="s">
        <v>42</v>
      </c>
    </row>
    <row r="634" spans="1:22" ht="17.25" customHeight="1" x14ac:dyDescent="0.25">
      <c r="A634">
        <v>324232</v>
      </c>
      <c r="B634" t="s">
        <v>3990</v>
      </c>
      <c r="C634" t="s">
        <v>1919</v>
      </c>
      <c r="D634" t="s">
        <v>1037</v>
      </c>
      <c r="E634" t="s">
        <v>89</v>
      </c>
      <c r="F634">
        <v>32640</v>
      </c>
      <c r="G634" t="s">
        <v>225</v>
      </c>
      <c r="H634" t="s">
        <v>28</v>
      </c>
      <c r="I634" t="s">
        <v>213</v>
      </c>
      <c r="J634" t="s">
        <v>1370</v>
      </c>
      <c r="L634" t="s">
        <v>42</v>
      </c>
    </row>
    <row r="635" spans="1:22" ht="17.25" customHeight="1" x14ac:dyDescent="0.25">
      <c r="A635">
        <v>330187</v>
      </c>
      <c r="B635" t="s">
        <v>3102</v>
      </c>
      <c r="C635" t="s">
        <v>814</v>
      </c>
      <c r="D635" t="s">
        <v>251</v>
      </c>
      <c r="E635" t="s">
        <v>88</v>
      </c>
      <c r="F635">
        <v>36175</v>
      </c>
      <c r="G635" t="s">
        <v>30</v>
      </c>
      <c r="H635" t="s">
        <v>28</v>
      </c>
      <c r="I635" t="s">
        <v>213</v>
      </c>
      <c r="J635" t="s">
        <v>1370</v>
      </c>
      <c r="L635" t="s">
        <v>42</v>
      </c>
    </row>
    <row r="636" spans="1:22" ht="17.25" customHeight="1" x14ac:dyDescent="0.25">
      <c r="A636">
        <v>322484</v>
      </c>
      <c r="B636" t="s">
        <v>5150</v>
      </c>
      <c r="C636" t="s">
        <v>630</v>
      </c>
      <c r="D636" t="s">
        <v>251</v>
      </c>
      <c r="E636" t="s">
        <v>89</v>
      </c>
      <c r="F636">
        <v>32450</v>
      </c>
      <c r="G636" t="s">
        <v>347</v>
      </c>
      <c r="H636" t="s">
        <v>28</v>
      </c>
      <c r="I636" t="s">
        <v>213</v>
      </c>
      <c r="J636" t="s">
        <v>27</v>
      </c>
      <c r="L636" t="s">
        <v>42</v>
      </c>
    </row>
    <row r="637" spans="1:22" ht="17.25" customHeight="1" x14ac:dyDescent="0.25">
      <c r="A637">
        <v>332490</v>
      </c>
      <c r="B637" t="s">
        <v>4511</v>
      </c>
      <c r="C637" t="s">
        <v>887</v>
      </c>
      <c r="D637" t="s">
        <v>1039</v>
      </c>
      <c r="E637" t="s">
        <v>89</v>
      </c>
      <c r="F637">
        <v>32172</v>
      </c>
      <c r="G637" t="s">
        <v>1022</v>
      </c>
      <c r="H637" t="s">
        <v>28</v>
      </c>
      <c r="I637" t="s">
        <v>213</v>
      </c>
      <c r="J637" t="s">
        <v>1370</v>
      </c>
      <c r="L637" t="s">
        <v>82</v>
      </c>
    </row>
    <row r="638" spans="1:22" ht="17.25" customHeight="1" x14ac:dyDescent="0.25">
      <c r="A638">
        <v>323757</v>
      </c>
      <c r="B638" t="s">
        <v>2054</v>
      </c>
      <c r="C638" t="s">
        <v>2055</v>
      </c>
      <c r="D638" t="s">
        <v>1039</v>
      </c>
      <c r="E638" t="s">
        <v>88</v>
      </c>
      <c r="F638">
        <v>31187</v>
      </c>
      <c r="G638" t="s">
        <v>30</v>
      </c>
      <c r="H638" t="s">
        <v>28</v>
      </c>
      <c r="I638" t="s">
        <v>213</v>
      </c>
      <c r="J638" t="s">
        <v>1370</v>
      </c>
      <c r="L638" t="s">
        <v>30</v>
      </c>
      <c r="V638" t="s">
        <v>5821</v>
      </c>
    </row>
    <row r="639" spans="1:22" ht="17.25" customHeight="1" x14ac:dyDescent="0.25">
      <c r="A639">
        <v>308883</v>
      </c>
      <c r="B639" t="s">
        <v>2843</v>
      </c>
      <c r="C639" t="s">
        <v>242</v>
      </c>
      <c r="D639" t="s">
        <v>1755</v>
      </c>
      <c r="E639" t="s">
        <v>88</v>
      </c>
      <c r="F639">
        <v>28942</v>
      </c>
      <c r="G639" t="s">
        <v>30</v>
      </c>
      <c r="H639" t="s">
        <v>28</v>
      </c>
      <c r="I639" t="s">
        <v>213</v>
      </c>
      <c r="J639" t="s">
        <v>27</v>
      </c>
      <c r="L639" t="s">
        <v>30</v>
      </c>
    </row>
    <row r="640" spans="1:22" ht="17.25" customHeight="1" x14ac:dyDescent="0.25">
      <c r="A640">
        <v>337875</v>
      </c>
      <c r="B640" t="s">
        <v>5581</v>
      </c>
      <c r="C640" t="s">
        <v>528</v>
      </c>
      <c r="D640" t="s">
        <v>342</v>
      </c>
      <c r="E640" t="s">
        <v>88</v>
      </c>
      <c r="F640">
        <v>32423</v>
      </c>
      <c r="G640" t="s">
        <v>30</v>
      </c>
      <c r="H640" t="s">
        <v>28</v>
      </c>
      <c r="I640" t="s">
        <v>213</v>
      </c>
      <c r="J640" t="s">
        <v>1370</v>
      </c>
      <c r="L640" t="s">
        <v>30</v>
      </c>
    </row>
    <row r="641" spans="1:32" ht="17.25" customHeight="1" x14ac:dyDescent="0.25">
      <c r="A641">
        <v>338340</v>
      </c>
      <c r="B641" t="s">
        <v>5108</v>
      </c>
      <c r="C641" t="s">
        <v>839</v>
      </c>
      <c r="D641" t="s">
        <v>1574</v>
      </c>
      <c r="E641" t="s">
        <v>88</v>
      </c>
      <c r="F641">
        <v>33239</v>
      </c>
      <c r="G641" t="s">
        <v>710</v>
      </c>
      <c r="H641" t="s">
        <v>28</v>
      </c>
      <c r="I641" t="s">
        <v>213</v>
      </c>
      <c r="J641" t="s">
        <v>1370</v>
      </c>
      <c r="L641" t="s">
        <v>30</v>
      </c>
    </row>
    <row r="642" spans="1:32" ht="17.25" customHeight="1" x14ac:dyDescent="0.25">
      <c r="A642">
        <v>330193</v>
      </c>
      <c r="B642" t="s">
        <v>2169</v>
      </c>
      <c r="C642" t="s">
        <v>226</v>
      </c>
      <c r="D642" t="s">
        <v>2170</v>
      </c>
      <c r="E642" t="s">
        <v>88</v>
      </c>
      <c r="F642">
        <v>35902</v>
      </c>
      <c r="G642" t="s">
        <v>30</v>
      </c>
      <c r="H642" t="s">
        <v>28</v>
      </c>
      <c r="I642" t="s">
        <v>213</v>
      </c>
      <c r="V642" t="s">
        <v>5723</v>
      </c>
      <c r="AC642" t="s">
        <v>5700</v>
      </c>
      <c r="AD642" t="s">
        <v>5700</v>
      </c>
      <c r="AE642" t="s">
        <v>5700</v>
      </c>
      <c r="AF642" t="s">
        <v>5700</v>
      </c>
    </row>
    <row r="643" spans="1:32" ht="17.25" customHeight="1" x14ac:dyDescent="0.25">
      <c r="A643">
        <v>338282</v>
      </c>
      <c r="B643" t="s">
        <v>5664</v>
      </c>
      <c r="C643" t="s">
        <v>3246</v>
      </c>
      <c r="D643" t="s">
        <v>5665</v>
      </c>
      <c r="E643" t="s">
        <v>88</v>
      </c>
      <c r="F643">
        <v>31788</v>
      </c>
      <c r="G643" t="s">
        <v>49</v>
      </c>
      <c r="H643" t="s">
        <v>28</v>
      </c>
      <c r="I643" t="s">
        <v>213</v>
      </c>
      <c r="J643" t="s">
        <v>1370</v>
      </c>
      <c r="L643" t="s">
        <v>49</v>
      </c>
    </row>
    <row r="644" spans="1:32" ht="17.25" customHeight="1" x14ac:dyDescent="0.25">
      <c r="A644">
        <v>336083</v>
      </c>
      <c r="B644" t="s">
        <v>5392</v>
      </c>
      <c r="C644" t="s">
        <v>1267</v>
      </c>
      <c r="D644" t="s">
        <v>931</v>
      </c>
      <c r="E644" t="s">
        <v>88</v>
      </c>
      <c r="F644">
        <v>36165</v>
      </c>
      <c r="G644" t="s">
        <v>30</v>
      </c>
      <c r="H644" t="s">
        <v>28</v>
      </c>
      <c r="I644" t="s">
        <v>213</v>
      </c>
      <c r="J644" t="s">
        <v>1370</v>
      </c>
      <c r="L644" t="s">
        <v>42</v>
      </c>
    </row>
    <row r="645" spans="1:32" ht="17.25" customHeight="1" x14ac:dyDescent="0.25">
      <c r="A645">
        <v>337880</v>
      </c>
      <c r="B645" t="s">
        <v>5584</v>
      </c>
      <c r="C645" t="s">
        <v>5585</v>
      </c>
      <c r="D645" t="s">
        <v>657</v>
      </c>
      <c r="E645" t="s">
        <v>88</v>
      </c>
      <c r="F645">
        <v>33251</v>
      </c>
      <c r="G645" t="s">
        <v>5586</v>
      </c>
      <c r="H645" t="s">
        <v>28</v>
      </c>
      <c r="I645" t="s">
        <v>213</v>
      </c>
      <c r="J645" t="s">
        <v>1370</v>
      </c>
      <c r="L645" t="s">
        <v>70</v>
      </c>
    </row>
    <row r="646" spans="1:32" ht="17.25" customHeight="1" x14ac:dyDescent="0.25">
      <c r="A646">
        <v>334937</v>
      </c>
      <c r="B646" t="s">
        <v>1962</v>
      </c>
      <c r="C646" t="s">
        <v>411</v>
      </c>
      <c r="D646" t="s">
        <v>442</v>
      </c>
      <c r="E646" t="s">
        <v>88</v>
      </c>
      <c r="F646">
        <v>34241</v>
      </c>
      <c r="G646" t="s">
        <v>30</v>
      </c>
      <c r="H646" t="s">
        <v>28</v>
      </c>
      <c r="I646" t="s">
        <v>213</v>
      </c>
      <c r="V646" t="s">
        <v>5821</v>
      </c>
      <c r="AC646" t="s">
        <v>5700</v>
      </c>
      <c r="AD646" t="s">
        <v>5700</v>
      </c>
      <c r="AE646" t="s">
        <v>5700</v>
      </c>
      <c r="AF646" t="s">
        <v>5700</v>
      </c>
    </row>
    <row r="647" spans="1:32" ht="17.25" customHeight="1" x14ac:dyDescent="0.25">
      <c r="A647">
        <v>332499</v>
      </c>
      <c r="B647" t="s">
        <v>4512</v>
      </c>
      <c r="C647" t="s">
        <v>249</v>
      </c>
      <c r="D647" t="s">
        <v>458</v>
      </c>
      <c r="E647" t="s">
        <v>88</v>
      </c>
      <c r="F647">
        <v>35458</v>
      </c>
      <c r="G647" t="s">
        <v>30</v>
      </c>
      <c r="H647" t="s">
        <v>28</v>
      </c>
      <c r="I647" t="s">
        <v>213</v>
      </c>
      <c r="J647" t="s">
        <v>27</v>
      </c>
      <c r="L647" t="s">
        <v>30</v>
      </c>
    </row>
    <row r="648" spans="1:32" ht="17.25" customHeight="1" x14ac:dyDescent="0.25">
      <c r="A648">
        <v>336045</v>
      </c>
      <c r="B648" t="s">
        <v>2876</v>
      </c>
      <c r="C648" t="s">
        <v>554</v>
      </c>
      <c r="D648" t="s">
        <v>1622</v>
      </c>
      <c r="E648" t="s">
        <v>89</v>
      </c>
      <c r="F648">
        <v>30684</v>
      </c>
      <c r="G648" t="s">
        <v>5388</v>
      </c>
      <c r="H648" t="s">
        <v>28</v>
      </c>
      <c r="I648" t="s">
        <v>213</v>
      </c>
      <c r="J648" t="s">
        <v>1370</v>
      </c>
      <c r="L648" t="s">
        <v>30</v>
      </c>
    </row>
    <row r="649" spans="1:32" ht="17.25" customHeight="1" x14ac:dyDescent="0.25">
      <c r="A649">
        <v>331688</v>
      </c>
      <c r="B649" t="s">
        <v>5240</v>
      </c>
      <c r="C649" t="s">
        <v>5241</v>
      </c>
      <c r="D649" t="s">
        <v>1049</v>
      </c>
      <c r="E649" t="s">
        <v>88</v>
      </c>
      <c r="F649">
        <v>36474</v>
      </c>
      <c r="G649" t="s">
        <v>70</v>
      </c>
      <c r="H649" t="s">
        <v>28</v>
      </c>
      <c r="I649" t="s">
        <v>213</v>
      </c>
      <c r="J649" t="s">
        <v>27</v>
      </c>
      <c r="L649" t="s">
        <v>42</v>
      </c>
    </row>
    <row r="650" spans="1:32" ht="17.25" customHeight="1" x14ac:dyDescent="0.25">
      <c r="A650">
        <v>331701</v>
      </c>
      <c r="B650" t="s">
        <v>5242</v>
      </c>
      <c r="C650" t="s">
        <v>1064</v>
      </c>
      <c r="D650" t="s">
        <v>5243</v>
      </c>
      <c r="E650" t="s">
        <v>89</v>
      </c>
      <c r="F650">
        <v>31636</v>
      </c>
      <c r="G650" t="s">
        <v>225</v>
      </c>
      <c r="H650" t="s">
        <v>28</v>
      </c>
      <c r="I650" t="s">
        <v>213</v>
      </c>
      <c r="J650" t="s">
        <v>1370</v>
      </c>
      <c r="L650" t="s">
        <v>42</v>
      </c>
    </row>
    <row r="651" spans="1:32" ht="17.25" customHeight="1" x14ac:dyDescent="0.25">
      <c r="A651">
        <v>332434</v>
      </c>
      <c r="B651" t="s">
        <v>4505</v>
      </c>
      <c r="C651" t="s">
        <v>311</v>
      </c>
      <c r="D651" t="s">
        <v>575</v>
      </c>
      <c r="E651" t="s">
        <v>89</v>
      </c>
      <c r="F651">
        <v>36539</v>
      </c>
      <c r="G651" t="s">
        <v>82</v>
      </c>
      <c r="H651" t="s">
        <v>28</v>
      </c>
      <c r="I651" t="s">
        <v>213</v>
      </c>
      <c r="J651" t="s">
        <v>1370</v>
      </c>
      <c r="L651" t="s">
        <v>82</v>
      </c>
    </row>
    <row r="652" spans="1:32" ht="17.25" customHeight="1" x14ac:dyDescent="0.25">
      <c r="A652">
        <v>333675</v>
      </c>
      <c r="B652" t="s">
        <v>5311</v>
      </c>
      <c r="C652" t="s">
        <v>266</v>
      </c>
      <c r="D652" t="s">
        <v>466</v>
      </c>
      <c r="E652" t="s">
        <v>89</v>
      </c>
      <c r="F652">
        <v>30970</v>
      </c>
      <c r="G652" t="s">
        <v>590</v>
      </c>
      <c r="H652" t="s">
        <v>28</v>
      </c>
      <c r="I652" t="s">
        <v>213</v>
      </c>
      <c r="J652" t="s">
        <v>1370</v>
      </c>
      <c r="L652" t="s">
        <v>42</v>
      </c>
    </row>
    <row r="653" spans="1:32" ht="17.25" customHeight="1" x14ac:dyDescent="0.25">
      <c r="A653">
        <v>323710</v>
      </c>
      <c r="B653" t="s">
        <v>1769</v>
      </c>
      <c r="C653" t="s">
        <v>260</v>
      </c>
      <c r="D653" t="s">
        <v>436</v>
      </c>
      <c r="E653" t="s">
        <v>88</v>
      </c>
      <c r="F653">
        <v>35079</v>
      </c>
      <c r="G653" t="s">
        <v>73</v>
      </c>
      <c r="H653" t="s">
        <v>28</v>
      </c>
      <c r="I653" t="s">
        <v>213</v>
      </c>
      <c r="J653" t="s">
        <v>1370</v>
      </c>
      <c r="L653" t="s">
        <v>30</v>
      </c>
      <c r="V653" t="s">
        <v>5735</v>
      </c>
    </row>
    <row r="654" spans="1:32" ht="17.25" customHeight="1" x14ac:dyDescent="0.25">
      <c r="A654">
        <v>320455</v>
      </c>
      <c r="B654" t="s">
        <v>2709</v>
      </c>
      <c r="C654" t="s">
        <v>688</v>
      </c>
      <c r="D654" t="s">
        <v>1872</v>
      </c>
      <c r="E654" t="s">
        <v>89</v>
      </c>
      <c r="F654">
        <v>31245</v>
      </c>
      <c r="G654" t="s">
        <v>30</v>
      </c>
      <c r="H654" t="s">
        <v>28</v>
      </c>
      <c r="I654" t="s">
        <v>213</v>
      </c>
      <c r="J654" t="s">
        <v>1370</v>
      </c>
      <c r="L654" t="s">
        <v>30</v>
      </c>
    </row>
    <row r="655" spans="1:32" ht="17.25" customHeight="1" x14ac:dyDescent="0.25">
      <c r="A655">
        <v>327594</v>
      </c>
      <c r="B655" t="s">
        <v>4120</v>
      </c>
      <c r="C655" t="s">
        <v>226</v>
      </c>
      <c r="D655" t="s">
        <v>553</v>
      </c>
      <c r="E655" t="s">
        <v>88</v>
      </c>
      <c r="F655">
        <v>35599</v>
      </c>
      <c r="G655" t="s">
        <v>4121</v>
      </c>
      <c r="H655" t="s">
        <v>28</v>
      </c>
      <c r="I655" t="s">
        <v>213</v>
      </c>
      <c r="J655" t="s">
        <v>1370</v>
      </c>
      <c r="L655" t="s">
        <v>73</v>
      </c>
    </row>
    <row r="656" spans="1:32" ht="17.25" customHeight="1" x14ac:dyDescent="0.25">
      <c r="A656">
        <v>330127</v>
      </c>
      <c r="B656" t="s">
        <v>5211</v>
      </c>
      <c r="C656" t="s">
        <v>226</v>
      </c>
      <c r="D656" t="s">
        <v>476</v>
      </c>
      <c r="E656" t="s">
        <v>89</v>
      </c>
      <c r="F656">
        <v>35067</v>
      </c>
      <c r="G656" t="s">
        <v>225</v>
      </c>
      <c r="H656" t="s">
        <v>28</v>
      </c>
      <c r="I656" t="s">
        <v>213</v>
      </c>
      <c r="J656" t="s">
        <v>1370</v>
      </c>
      <c r="L656" t="s">
        <v>42</v>
      </c>
    </row>
    <row r="657" spans="1:12" ht="17.25" customHeight="1" x14ac:dyDescent="0.25">
      <c r="A657">
        <v>337853</v>
      </c>
      <c r="B657" t="s">
        <v>5567</v>
      </c>
      <c r="C657" t="s">
        <v>308</v>
      </c>
      <c r="D657" t="s">
        <v>1070</v>
      </c>
      <c r="E657" t="s">
        <v>89</v>
      </c>
      <c r="F657">
        <v>32673</v>
      </c>
      <c r="G657" t="s">
        <v>494</v>
      </c>
      <c r="H657" t="s">
        <v>28</v>
      </c>
      <c r="I657" t="s">
        <v>213</v>
      </c>
      <c r="J657" t="s">
        <v>1370</v>
      </c>
      <c r="L657" t="s">
        <v>42</v>
      </c>
    </row>
    <row r="658" spans="1:12" ht="17.25" customHeight="1" x14ac:dyDescent="0.25">
      <c r="A658">
        <v>328446</v>
      </c>
      <c r="B658" t="s">
        <v>3714</v>
      </c>
      <c r="C658" t="s">
        <v>411</v>
      </c>
      <c r="D658" t="s">
        <v>427</v>
      </c>
      <c r="E658" t="s">
        <v>88</v>
      </c>
      <c r="F658">
        <v>34700</v>
      </c>
      <c r="G658" t="s">
        <v>30</v>
      </c>
      <c r="H658" t="s">
        <v>28</v>
      </c>
      <c r="I658" t="s">
        <v>213</v>
      </c>
      <c r="J658" t="s">
        <v>1370</v>
      </c>
      <c r="L658" t="s">
        <v>30</v>
      </c>
    </row>
    <row r="659" spans="1:12" ht="17.25" customHeight="1" x14ac:dyDescent="0.25">
      <c r="A659">
        <v>330145</v>
      </c>
      <c r="B659" t="s">
        <v>3549</v>
      </c>
      <c r="C659" t="s">
        <v>1583</v>
      </c>
      <c r="D659" t="s">
        <v>398</v>
      </c>
      <c r="E659" t="s">
        <v>88</v>
      </c>
      <c r="F659">
        <v>35902</v>
      </c>
      <c r="G659" t="s">
        <v>445</v>
      </c>
      <c r="H659" t="s">
        <v>28</v>
      </c>
      <c r="I659" t="s">
        <v>213</v>
      </c>
      <c r="J659" t="s">
        <v>1370</v>
      </c>
      <c r="L659" t="s">
        <v>30</v>
      </c>
    </row>
    <row r="660" spans="1:12" ht="17.25" customHeight="1" x14ac:dyDescent="0.25">
      <c r="A660">
        <v>330150</v>
      </c>
      <c r="B660" t="s">
        <v>2940</v>
      </c>
      <c r="C660" t="s">
        <v>2941</v>
      </c>
      <c r="D660" t="s">
        <v>326</v>
      </c>
      <c r="E660" t="s">
        <v>88</v>
      </c>
      <c r="F660">
        <v>34216</v>
      </c>
      <c r="G660" t="s">
        <v>30</v>
      </c>
      <c r="H660" t="s">
        <v>28</v>
      </c>
      <c r="I660" t="s">
        <v>213</v>
      </c>
      <c r="J660" t="s">
        <v>1370</v>
      </c>
      <c r="L660" t="s">
        <v>30</v>
      </c>
    </row>
    <row r="661" spans="1:12" ht="17.25" customHeight="1" x14ac:dyDescent="0.25">
      <c r="A661">
        <v>332456</v>
      </c>
      <c r="B661" t="s">
        <v>4508</v>
      </c>
      <c r="C661" t="s">
        <v>929</v>
      </c>
      <c r="D661" t="s">
        <v>4509</v>
      </c>
      <c r="E661" t="s">
        <v>88</v>
      </c>
      <c r="F661">
        <v>36161</v>
      </c>
      <c r="G661" t="s">
        <v>30</v>
      </c>
      <c r="H661" t="s">
        <v>28</v>
      </c>
      <c r="I661" t="s">
        <v>213</v>
      </c>
      <c r="J661" t="s">
        <v>1370</v>
      </c>
      <c r="L661" t="s">
        <v>85</v>
      </c>
    </row>
    <row r="662" spans="1:12" ht="17.25" customHeight="1" x14ac:dyDescent="0.25">
      <c r="A662">
        <v>326380</v>
      </c>
      <c r="B662" t="s">
        <v>4057</v>
      </c>
      <c r="C662" t="s">
        <v>280</v>
      </c>
      <c r="D662" t="s">
        <v>294</v>
      </c>
      <c r="E662" t="s">
        <v>89</v>
      </c>
      <c r="F662">
        <v>34335</v>
      </c>
      <c r="G662" t="s">
        <v>225</v>
      </c>
      <c r="H662" t="s">
        <v>28</v>
      </c>
      <c r="I662" t="s">
        <v>213</v>
      </c>
      <c r="J662" t="s">
        <v>1370</v>
      </c>
      <c r="L662" t="s">
        <v>30</v>
      </c>
    </row>
    <row r="663" spans="1:12" ht="17.25" customHeight="1" x14ac:dyDescent="0.25">
      <c r="A663">
        <v>337829</v>
      </c>
      <c r="B663" t="s">
        <v>5563</v>
      </c>
      <c r="C663" t="s">
        <v>364</v>
      </c>
      <c r="D663" t="s">
        <v>5490</v>
      </c>
      <c r="E663" t="s">
        <v>89</v>
      </c>
      <c r="F663">
        <v>31938</v>
      </c>
      <c r="G663" t="s">
        <v>30</v>
      </c>
      <c r="H663" t="s">
        <v>28</v>
      </c>
      <c r="I663" t="s">
        <v>213</v>
      </c>
      <c r="J663" t="s">
        <v>1370</v>
      </c>
      <c r="L663" t="s">
        <v>42</v>
      </c>
    </row>
    <row r="664" spans="1:12" ht="17.25" customHeight="1" x14ac:dyDescent="0.25">
      <c r="A664">
        <v>336028</v>
      </c>
      <c r="B664" t="s">
        <v>4922</v>
      </c>
      <c r="C664" t="s">
        <v>1507</v>
      </c>
      <c r="D664" t="s">
        <v>432</v>
      </c>
      <c r="E664" t="s">
        <v>89</v>
      </c>
      <c r="F664">
        <v>31223</v>
      </c>
      <c r="G664" t="s">
        <v>4923</v>
      </c>
      <c r="H664" t="s">
        <v>28</v>
      </c>
      <c r="I664" t="s">
        <v>213</v>
      </c>
      <c r="J664" t="s">
        <v>27</v>
      </c>
      <c r="L664" t="s">
        <v>82</v>
      </c>
    </row>
    <row r="665" spans="1:12" ht="17.25" customHeight="1" x14ac:dyDescent="0.25">
      <c r="A665">
        <v>334373</v>
      </c>
      <c r="B665" t="s">
        <v>3523</v>
      </c>
      <c r="C665" t="s">
        <v>889</v>
      </c>
      <c r="D665" t="s">
        <v>449</v>
      </c>
      <c r="E665" t="s">
        <v>88</v>
      </c>
      <c r="F665">
        <v>36184</v>
      </c>
      <c r="G665" t="s">
        <v>225</v>
      </c>
      <c r="H665" t="s">
        <v>28</v>
      </c>
      <c r="I665" t="s">
        <v>213</v>
      </c>
      <c r="J665" t="s">
        <v>27</v>
      </c>
      <c r="L665" t="s">
        <v>30</v>
      </c>
    </row>
    <row r="666" spans="1:12" ht="17.25" customHeight="1" x14ac:dyDescent="0.25">
      <c r="A666">
        <v>337842</v>
      </c>
      <c r="B666" t="s">
        <v>3794</v>
      </c>
      <c r="C666" t="s">
        <v>373</v>
      </c>
      <c r="D666" t="s">
        <v>1100</v>
      </c>
      <c r="E666" t="s">
        <v>88</v>
      </c>
      <c r="F666">
        <v>30007</v>
      </c>
      <c r="G666" t="s">
        <v>926</v>
      </c>
      <c r="H666" t="s">
        <v>31</v>
      </c>
      <c r="I666" t="s">
        <v>213</v>
      </c>
      <c r="J666" t="s">
        <v>1370</v>
      </c>
      <c r="L666" t="s">
        <v>42</v>
      </c>
    </row>
    <row r="667" spans="1:12" ht="17.25" customHeight="1" x14ac:dyDescent="0.25">
      <c r="A667">
        <v>334381</v>
      </c>
      <c r="B667" t="s">
        <v>3670</v>
      </c>
      <c r="C667" t="s">
        <v>1284</v>
      </c>
      <c r="D667" t="s">
        <v>282</v>
      </c>
      <c r="E667" t="s">
        <v>89</v>
      </c>
      <c r="F667">
        <v>35683</v>
      </c>
      <c r="G667" t="s">
        <v>2547</v>
      </c>
      <c r="H667" t="s">
        <v>28</v>
      </c>
      <c r="I667" t="s">
        <v>213</v>
      </c>
      <c r="J667" t="s">
        <v>27</v>
      </c>
      <c r="L667" t="s">
        <v>42</v>
      </c>
    </row>
    <row r="668" spans="1:12" ht="17.25" customHeight="1" x14ac:dyDescent="0.25">
      <c r="A668">
        <v>327057</v>
      </c>
      <c r="B668" t="s">
        <v>3499</v>
      </c>
      <c r="C668" t="s">
        <v>416</v>
      </c>
      <c r="D668" t="s">
        <v>575</v>
      </c>
      <c r="E668" t="s">
        <v>89</v>
      </c>
      <c r="F668">
        <v>33604</v>
      </c>
      <c r="G668" t="s">
        <v>225</v>
      </c>
      <c r="H668" t="s">
        <v>28</v>
      </c>
      <c r="I668" t="s">
        <v>213</v>
      </c>
      <c r="J668" t="s">
        <v>27</v>
      </c>
      <c r="L668" t="s">
        <v>30</v>
      </c>
    </row>
    <row r="669" spans="1:12" ht="17.25" customHeight="1" x14ac:dyDescent="0.25">
      <c r="A669">
        <v>336886</v>
      </c>
      <c r="B669" t="s">
        <v>3784</v>
      </c>
      <c r="C669" t="s">
        <v>297</v>
      </c>
      <c r="D669" t="s">
        <v>917</v>
      </c>
      <c r="E669" t="s">
        <v>89</v>
      </c>
      <c r="F669">
        <v>33343</v>
      </c>
      <c r="G669" t="s">
        <v>3265</v>
      </c>
      <c r="H669" t="s">
        <v>28</v>
      </c>
      <c r="I669" t="s">
        <v>213</v>
      </c>
      <c r="J669" t="s">
        <v>1370</v>
      </c>
      <c r="L669" t="s">
        <v>42</v>
      </c>
    </row>
    <row r="670" spans="1:12" ht="17.25" customHeight="1" x14ac:dyDescent="0.25">
      <c r="A670">
        <v>330130</v>
      </c>
      <c r="B670" t="s">
        <v>4289</v>
      </c>
      <c r="C670" t="s">
        <v>381</v>
      </c>
      <c r="D670" t="s">
        <v>234</v>
      </c>
      <c r="E670" t="s">
        <v>89</v>
      </c>
      <c r="F670">
        <v>34457</v>
      </c>
      <c r="G670" t="s">
        <v>30</v>
      </c>
      <c r="H670" t="s">
        <v>28</v>
      </c>
      <c r="I670" t="s">
        <v>213</v>
      </c>
      <c r="J670" t="s">
        <v>1370</v>
      </c>
      <c r="L670" t="s">
        <v>30</v>
      </c>
    </row>
    <row r="671" spans="1:12" ht="17.25" customHeight="1" x14ac:dyDescent="0.25">
      <c r="A671">
        <v>330135</v>
      </c>
      <c r="B671" t="s">
        <v>2988</v>
      </c>
      <c r="C671" t="s">
        <v>430</v>
      </c>
      <c r="D671" t="s">
        <v>293</v>
      </c>
      <c r="E671" t="s">
        <v>89</v>
      </c>
      <c r="F671">
        <v>34486</v>
      </c>
      <c r="G671" t="s">
        <v>30</v>
      </c>
      <c r="H671" t="s">
        <v>28</v>
      </c>
      <c r="I671" t="s">
        <v>213</v>
      </c>
      <c r="J671" t="s">
        <v>27</v>
      </c>
      <c r="L671" t="s">
        <v>30</v>
      </c>
    </row>
    <row r="672" spans="1:12" ht="17.25" customHeight="1" x14ac:dyDescent="0.25">
      <c r="A672">
        <v>334819</v>
      </c>
      <c r="B672" t="s">
        <v>4763</v>
      </c>
      <c r="C672" t="s">
        <v>350</v>
      </c>
      <c r="D672" t="s">
        <v>254</v>
      </c>
      <c r="E672" t="s">
        <v>89</v>
      </c>
      <c r="F672">
        <v>36171</v>
      </c>
      <c r="G672" t="s">
        <v>30</v>
      </c>
      <c r="H672" t="s">
        <v>28</v>
      </c>
      <c r="I672" t="s">
        <v>213</v>
      </c>
      <c r="J672" t="s">
        <v>27</v>
      </c>
      <c r="L672" t="s">
        <v>30</v>
      </c>
    </row>
    <row r="673" spans="1:32" ht="17.25" customHeight="1" x14ac:dyDescent="0.25">
      <c r="A673">
        <v>323722</v>
      </c>
      <c r="B673" t="s">
        <v>3698</v>
      </c>
      <c r="C673" t="s">
        <v>707</v>
      </c>
      <c r="D673" t="s">
        <v>322</v>
      </c>
      <c r="E673" t="s">
        <v>89</v>
      </c>
      <c r="F673">
        <v>33605</v>
      </c>
      <c r="G673" t="s">
        <v>456</v>
      </c>
      <c r="H673" t="s">
        <v>28</v>
      </c>
      <c r="I673" t="s">
        <v>213</v>
      </c>
      <c r="J673" t="s">
        <v>1370</v>
      </c>
      <c r="L673" t="s">
        <v>42</v>
      </c>
    </row>
    <row r="674" spans="1:32" ht="17.25" customHeight="1" x14ac:dyDescent="0.25">
      <c r="A674">
        <v>336041</v>
      </c>
      <c r="B674" t="s">
        <v>2683</v>
      </c>
      <c r="C674" t="s">
        <v>280</v>
      </c>
      <c r="D674" t="s">
        <v>466</v>
      </c>
      <c r="E674" t="s">
        <v>89</v>
      </c>
      <c r="F674">
        <v>34069</v>
      </c>
      <c r="G674" t="s">
        <v>433</v>
      </c>
      <c r="H674" t="s">
        <v>28</v>
      </c>
      <c r="I674" t="s">
        <v>213</v>
      </c>
      <c r="J674" t="s">
        <v>1370</v>
      </c>
      <c r="L674" t="s">
        <v>42</v>
      </c>
    </row>
    <row r="675" spans="1:32" ht="17.25" customHeight="1" x14ac:dyDescent="0.25">
      <c r="A675">
        <v>308461</v>
      </c>
      <c r="B675" t="s">
        <v>2131</v>
      </c>
      <c r="C675" t="s">
        <v>705</v>
      </c>
      <c r="D675" t="s">
        <v>821</v>
      </c>
      <c r="E675" t="s">
        <v>88</v>
      </c>
      <c r="F675">
        <v>31512</v>
      </c>
      <c r="G675" t="s">
        <v>456</v>
      </c>
      <c r="H675" t="s">
        <v>28</v>
      </c>
      <c r="I675" t="s">
        <v>213</v>
      </c>
      <c r="J675" t="s">
        <v>1370</v>
      </c>
      <c r="L675" t="s">
        <v>30</v>
      </c>
      <c r="V675" t="s">
        <v>5734</v>
      </c>
    </row>
    <row r="676" spans="1:32" ht="17.25" customHeight="1" x14ac:dyDescent="0.25">
      <c r="A676">
        <v>325288</v>
      </c>
      <c r="B676" t="s">
        <v>4010</v>
      </c>
      <c r="C676" t="s">
        <v>363</v>
      </c>
      <c r="D676" t="s">
        <v>3052</v>
      </c>
      <c r="E676" t="s">
        <v>88</v>
      </c>
      <c r="F676">
        <v>29234</v>
      </c>
      <c r="G676" t="s">
        <v>225</v>
      </c>
      <c r="H676" t="s">
        <v>28</v>
      </c>
      <c r="I676" t="s">
        <v>213</v>
      </c>
      <c r="J676" t="s">
        <v>1370</v>
      </c>
      <c r="L676" t="s">
        <v>30</v>
      </c>
    </row>
    <row r="677" spans="1:32" ht="17.25" customHeight="1" x14ac:dyDescent="0.25">
      <c r="A677">
        <v>332449</v>
      </c>
      <c r="B677" t="s">
        <v>4506</v>
      </c>
      <c r="C677" t="s">
        <v>4507</v>
      </c>
      <c r="D677" t="s">
        <v>620</v>
      </c>
      <c r="E677" t="s">
        <v>89</v>
      </c>
      <c r="F677">
        <v>36530</v>
      </c>
      <c r="G677" t="s">
        <v>30</v>
      </c>
      <c r="H677" t="s">
        <v>28</v>
      </c>
      <c r="I677" t="s">
        <v>213</v>
      </c>
      <c r="J677" t="s">
        <v>1370</v>
      </c>
      <c r="L677" t="s">
        <v>30</v>
      </c>
    </row>
    <row r="678" spans="1:32" ht="17.25" customHeight="1" x14ac:dyDescent="0.25">
      <c r="A678">
        <v>333519</v>
      </c>
      <c r="B678" t="s">
        <v>4622</v>
      </c>
      <c r="C678" t="s">
        <v>2107</v>
      </c>
      <c r="D678" t="s">
        <v>254</v>
      </c>
      <c r="E678" t="s">
        <v>89</v>
      </c>
      <c r="F678">
        <v>35896</v>
      </c>
      <c r="G678" t="s">
        <v>70</v>
      </c>
      <c r="H678" t="s">
        <v>28</v>
      </c>
      <c r="I678" t="s">
        <v>213</v>
      </c>
      <c r="J678" t="s">
        <v>1370</v>
      </c>
      <c r="L678" t="s">
        <v>30</v>
      </c>
    </row>
    <row r="679" spans="1:32" ht="17.25" customHeight="1" x14ac:dyDescent="0.25">
      <c r="A679">
        <v>332443</v>
      </c>
      <c r="B679" t="s">
        <v>5267</v>
      </c>
      <c r="C679" t="s">
        <v>5268</v>
      </c>
      <c r="D679" t="s">
        <v>408</v>
      </c>
      <c r="E679" t="s">
        <v>89</v>
      </c>
      <c r="F679">
        <v>36545</v>
      </c>
      <c r="G679" t="s">
        <v>30</v>
      </c>
      <c r="H679" t="s">
        <v>28</v>
      </c>
      <c r="I679" t="s">
        <v>213</v>
      </c>
      <c r="J679" t="s">
        <v>27</v>
      </c>
      <c r="L679" t="s">
        <v>30</v>
      </c>
    </row>
    <row r="680" spans="1:32" ht="17.25" customHeight="1" x14ac:dyDescent="0.25">
      <c r="A680">
        <v>325982</v>
      </c>
      <c r="B680" t="s">
        <v>3466</v>
      </c>
      <c r="C680" t="s">
        <v>355</v>
      </c>
      <c r="D680" t="s">
        <v>1181</v>
      </c>
      <c r="E680" t="s">
        <v>89</v>
      </c>
      <c r="F680">
        <v>34020</v>
      </c>
      <c r="G680" t="s">
        <v>30</v>
      </c>
      <c r="H680" t="s">
        <v>28</v>
      </c>
      <c r="I680" t="s">
        <v>213</v>
      </c>
      <c r="J680" t="s">
        <v>1370</v>
      </c>
      <c r="L680" t="s">
        <v>30</v>
      </c>
    </row>
    <row r="681" spans="1:32" ht="17.25" customHeight="1" x14ac:dyDescent="0.25">
      <c r="A681">
        <v>337205</v>
      </c>
      <c r="B681" t="s">
        <v>5071</v>
      </c>
      <c r="C681" t="s">
        <v>226</v>
      </c>
      <c r="D681" t="s">
        <v>245</v>
      </c>
      <c r="E681" t="s">
        <v>89</v>
      </c>
      <c r="F681">
        <v>28560</v>
      </c>
      <c r="G681" t="s">
        <v>49</v>
      </c>
      <c r="H681" t="s">
        <v>28</v>
      </c>
      <c r="I681" t="s">
        <v>213</v>
      </c>
      <c r="J681" t="s">
        <v>1370</v>
      </c>
      <c r="L681" t="s">
        <v>30</v>
      </c>
    </row>
    <row r="682" spans="1:32" ht="17.25" customHeight="1" x14ac:dyDescent="0.25">
      <c r="A682">
        <v>337843</v>
      </c>
      <c r="B682" t="s">
        <v>5566</v>
      </c>
      <c r="C682" t="s">
        <v>444</v>
      </c>
      <c r="D682" t="s">
        <v>332</v>
      </c>
      <c r="E682" t="s">
        <v>89</v>
      </c>
      <c r="F682">
        <v>32892</v>
      </c>
      <c r="G682" t="s">
        <v>30</v>
      </c>
      <c r="H682" t="s">
        <v>28</v>
      </c>
      <c r="I682" t="s">
        <v>213</v>
      </c>
      <c r="J682" t="s">
        <v>1370</v>
      </c>
      <c r="L682" t="s">
        <v>42</v>
      </c>
    </row>
    <row r="683" spans="1:32" ht="17.25" customHeight="1" x14ac:dyDescent="0.25">
      <c r="A683">
        <v>337480</v>
      </c>
      <c r="B683" t="s">
        <v>5482</v>
      </c>
      <c r="C683" t="s">
        <v>226</v>
      </c>
      <c r="D683" t="s">
        <v>1149</v>
      </c>
      <c r="E683" t="s">
        <v>88</v>
      </c>
      <c r="F683">
        <v>28989</v>
      </c>
      <c r="G683" t="s">
        <v>5483</v>
      </c>
      <c r="H683" t="s">
        <v>28</v>
      </c>
      <c r="I683" t="s">
        <v>213</v>
      </c>
      <c r="J683" t="s">
        <v>1370</v>
      </c>
      <c r="L683" t="s">
        <v>30</v>
      </c>
    </row>
    <row r="684" spans="1:32" ht="17.25" customHeight="1" x14ac:dyDescent="0.25">
      <c r="A684">
        <v>330830</v>
      </c>
      <c r="B684" t="s">
        <v>3727</v>
      </c>
      <c r="C684" t="s">
        <v>226</v>
      </c>
      <c r="D684" t="s">
        <v>1032</v>
      </c>
      <c r="E684" t="s">
        <v>88</v>
      </c>
      <c r="F684">
        <v>35563</v>
      </c>
      <c r="G684" t="s">
        <v>30</v>
      </c>
      <c r="H684" t="s">
        <v>28</v>
      </c>
      <c r="I684" t="s">
        <v>213</v>
      </c>
      <c r="J684" t="s">
        <v>1370</v>
      </c>
      <c r="L684" t="s">
        <v>30</v>
      </c>
      <c r="AF684" t="s">
        <v>5700</v>
      </c>
    </row>
    <row r="685" spans="1:32" ht="17.25" customHeight="1" x14ac:dyDescent="0.25">
      <c r="A685">
        <v>333112</v>
      </c>
      <c r="B685" t="s">
        <v>5287</v>
      </c>
      <c r="C685" t="s">
        <v>387</v>
      </c>
      <c r="D685" t="s">
        <v>806</v>
      </c>
      <c r="E685" t="s">
        <v>89</v>
      </c>
      <c r="F685">
        <v>34350</v>
      </c>
      <c r="G685" t="s">
        <v>30</v>
      </c>
      <c r="H685" t="s">
        <v>28</v>
      </c>
      <c r="I685" t="s">
        <v>213</v>
      </c>
      <c r="J685" t="s">
        <v>27</v>
      </c>
      <c r="L685" t="s">
        <v>30</v>
      </c>
    </row>
    <row r="686" spans="1:32" ht="17.25" customHeight="1" x14ac:dyDescent="0.25">
      <c r="A686">
        <v>330859</v>
      </c>
      <c r="B686" t="s">
        <v>4343</v>
      </c>
      <c r="C686" t="s">
        <v>416</v>
      </c>
      <c r="D686" t="s">
        <v>575</v>
      </c>
      <c r="E686" t="s">
        <v>89</v>
      </c>
      <c r="F686">
        <v>36030</v>
      </c>
      <c r="G686" t="s">
        <v>30</v>
      </c>
      <c r="H686" t="s">
        <v>28</v>
      </c>
      <c r="I686" t="s">
        <v>213</v>
      </c>
      <c r="J686" t="s">
        <v>1370</v>
      </c>
      <c r="L686" t="s">
        <v>30</v>
      </c>
    </row>
    <row r="687" spans="1:32" ht="17.25" customHeight="1" x14ac:dyDescent="0.25">
      <c r="A687">
        <v>338931</v>
      </c>
      <c r="B687" t="s">
        <v>5680</v>
      </c>
      <c r="C687" t="s">
        <v>382</v>
      </c>
      <c r="D687" t="s">
        <v>474</v>
      </c>
      <c r="E687" t="s">
        <v>89</v>
      </c>
      <c r="F687">
        <v>34335</v>
      </c>
      <c r="G687" t="s">
        <v>30</v>
      </c>
      <c r="H687" t="s">
        <v>28</v>
      </c>
      <c r="I687" t="s">
        <v>213</v>
      </c>
      <c r="J687" t="s">
        <v>1370</v>
      </c>
      <c r="L687" t="s">
        <v>30</v>
      </c>
    </row>
    <row r="688" spans="1:32" ht="17.25" customHeight="1" x14ac:dyDescent="0.25">
      <c r="A688">
        <v>338150</v>
      </c>
      <c r="B688" t="s">
        <v>3798</v>
      </c>
      <c r="C688" t="s">
        <v>376</v>
      </c>
      <c r="D688" t="s">
        <v>514</v>
      </c>
      <c r="E688" t="s">
        <v>89</v>
      </c>
      <c r="F688">
        <v>31574</v>
      </c>
      <c r="G688" t="s">
        <v>511</v>
      </c>
      <c r="H688" t="s">
        <v>28</v>
      </c>
      <c r="I688" t="s">
        <v>213</v>
      </c>
      <c r="J688" t="s">
        <v>27</v>
      </c>
      <c r="L688" t="s">
        <v>79</v>
      </c>
    </row>
    <row r="689" spans="1:32" ht="17.25" customHeight="1" x14ac:dyDescent="0.25">
      <c r="A689">
        <v>333117</v>
      </c>
      <c r="B689" t="s">
        <v>3747</v>
      </c>
      <c r="C689" t="s">
        <v>733</v>
      </c>
      <c r="D689" t="s">
        <v>714</v>
      </c>
      <c r="E689" t="s">
        <v>89</v>
      </c>
      <c r="F689">
        <v>36526</v>
      </c>
      <c r="G689" t="s">
        <v>30</v>
      </c>
      <c r="H689" t="s">
        <v>28</v>
      </c>
      <c r="I689" t="s">
        <v>213</v>
      </c>
      <c r="J689" t="s">
        <v>27</v>
      </c>
      <c r="L689" t="s">
        <v>30</v>
      </c>
    </row>
    <row r="690" spans="1:32" ht="17.25" customHeight="1" x14ac:dyDescent="0.25">
      <c r="A690">
        <v>334703</v>
      </c>
      <c r="B690" t="s">
        <v>3562</v>
      </c>
      <c r="C690" t="s">
        <v>708</v>
      </c>
      <c r="D690" t="s">
        <v>414</v>
      </c>
      <c r="E690" t="s">
        <v>89</v>
      </c>
      <c r="F690">
        <v>34717</v>
      </c>
      <c r="G690" t="s">
        <v>1560</v>
      </c>
      <c r="H690" t="s">
        <v>28</v>
      </c>
      <c r="I690" t="s">
        <v>213</v>
      </c>
      <c r="J690" t="s">
        <v>1370</v>
      </c>
      <c r="L690" t="s">
        <v>52</v>
      </c>
    </row>
    <row r="691" spans="1:32" ht="17.25" customHeight="1" x14ac:dyDescent="0.25">
      <c r="A691">
        <v>333116</v>
      </c>
      <c r="B691" t="s">
        <v>5288</v>
      </c>
      <c r="C691" t="s">
        <v>1192</v>
      </c>
      <c r="D691" t="s">
        <v>723</v>
      </c>
      <c r="E691" t="s">
        <v>89</v>
      </c>
      <c r="F691">
        <v>31879</v>
      </c>
      <c r="G691" t="s">
        <v>30</v>
      </c>
      <c r="H691" t="s">
        <v>28</v>
      </c>
      <c r="I691" t="s">
        <v>213</v>
      </c>
      <c r="J691" t="s">
        <v>1370</v>
      </c>
      <c r="L691" t="s">
        <v>30</v>
      </c>
    </row>
    <row r="692" spans="1:32" ht="17.25" customHeight="1" x14ac:dyDescent="0.25">
      <c r="A692">
        <v>333110</v>
      </c>
      <c r="B692" t="s">
        <v>4572</v>
      </c>
      <c r="C692" t="s">
        <v>701</v>
      </c>
      <c r="D692" t="s">
        <v>4573</v>
      </c>
      <c r="E692" t="s">
        <v>89</v>
      </c>
      <c r="F692">
        <v>34702</v>
      </c>
      <c r="G692" t="s">
        <v>991</v>
      </c>
      <c r="H692" t="s">
        <v>28</v>
      </c>
      <c r="I692" t="s">
        <v>213</v>
      </c>
      <c r="J692" t="s">
        <v>1370</v>
      </c>
      <c r="L692" t="s">
        <v>82</v>
      </c>
    </row>
    <row r="693" spans="1:32" ht="17.25" customHeight="1" x14ac:dyDescent="0.25">
      <c r="A693">
        <v>312528</v>
      </c>
      <c r="B693" t="s">
        <v>1937</v>
      </c>
      <c r="C693" t="s">
        <v>266</v>
      </c>
      <c r="D693" t="s">
        <v>1938</v>
      </c>
      <c r="E693" t="s">
        <v>88</v>
      </c>
      <c r="F693">
        <v>29920</v>
      </c>
      <c r="G693" t="s">
        <v>1939</v>
      </c>
      <c r="H693" t="s">
        <v>28</v>
      </c>
      <c r="I693" t="s">
        <v>213</v>
      </c>
      <c r="J693" t="s">
        <v>1370</v>
      </c>
      <c r="L693" t="s">
        <v>73</v>
      </c>
      <c r="V693" t="s">
        <v>5736</v>
      </c>
    </row>
    <row r="694" spans="1:32" ht="17.25" customHeight="1" x14ac:dyDescent="0.25">
      <c r="A694">
        <v>333079</v>
      </c>
      <c r="B694" t="s">
        <v>4566</v>
      </c>
      <c r="C694" t="s">
        <v>2800</v>
      </c>
      <c r="D694" t="s">
        <v>236</v>
      </c>
      <c r="E694" t="s">
        <v>89</v>
      </c>
      <c r="F694">
        <v>34335</v>
      </c>
      <c r="G694" t="s">
        <v>30</v>
      </c>
      <c r="H694" t="s">
        <v>28</v>
      </c>
      <c r="I694" t="s">
        <v>213</v>
      </c>
      <c r="J694" t="s">
        <v>1370</v>
      </c>
      <c r="L694" t="s">
        <v>30</v>
      </c>
    </row>
    <row r="695" spans="1:32" ht="17.25" customHeight="1" x14ac:dyDescent="0.25">
      <c r="A695">
        <v>333080</v>
      </c>
      <c r="B695" t="s">
        <v>5285</v>
      </c>
      <c r="C695" t="s">
        <v>662</v>
      </c>
      <c r="D695" t="s">
        <v>412</v>
      </c>
      <c r="E695" t="s">
        <v>89</v>
      </c>
      <c r="F695">
        <v>31092</v>
      </c>
      <c r="G695" t="s">
        <v>30</v>
      </c>
      <c r="H695" t="s">
        <v>28</v>
      </c>
      <c r="I695" t="s">
        <v>213</v>
      </c>
      <c r="J695" t="s">
        <v>1370</v>
      </c>
      <c r="L695" t="s">
        <v>30</v>
      </c>
    </row>
    <row r="696" spans="1:32" ht="17.25" customHeight="1" x14ac:dyDescent="0.25">
      <c r="A696">
        <v>330861</v>
      </c>
      <c r="B696" t="s">
        <v>4344</v>
      </c>
      <c r="C696" t="s">
        <v>346</v>
      </c>
      <c r="D696" t="s">
        <v>939</v>
      </c>
      <c r="E696" t="s">
        <v>89</v>
      </c>
      <c r="F696">
        <v>32874</v>
      </c>
      <c r="G696" t="s">
        <v>225</v>
      </c>
      <c r="H696" t="s">
        <v>28</v>
      </c>
      <c r="I696" t="s">
        <v>213</v>
      </c>
      <c r="J696" t="s">
        <v>1370</v>
      </c>
      <c r="L696" t="s">
        <v>85</v>
      </c>
    </row>
    <row r="697" spans="1:32" ht="17.25" customHeight="1" x14ac:dyDescent="0.25">
      <c r="A697">
        <v>338932</v>
      </c>
      <c r="B697" t="s">
        <v>2850</v>
      </c>
      <c r="C697" t="s">
        <v>2851</v>
      </c>
      <c r="D697" t="s">
        <v>986</v>
      </c>
      <c r="E697" t="s">
        <v>89</v>
      </c>
      <c r="F697">
        <v>32913</v>
      </c>
      <c r="G697" t="s">
        <v>259</v>
      </c>
      <c r="H697" t="s">
        <v>28</v>
      </c>
      <c r="I697" t="s">
        <v>213</v>
      </c>
      <c r="J697" t="s">
        <v>1370</v>
      </c>
      <c r="L697" t="s">
        <v>42</v>
      </c>
    </row>
    <row r="698" spans="1:32" ht="17.25" customHeight="1" x14ac:dyDescent="0.25">
      <c r="A698">
        <v>338171</v>
      </c>
      <c r="B698" t="s">
        <v>3460</v>
      </c>
      <c r="C698" t="s">
        <v>242</v>
      </c>
      <c r="D698" t="s">
        <v>224</v>
      </c>
      <c r="E698" t="s">
        <v>89</v>
      </c>
      <c r="F698">
        <v>34799</v>
      </c>
      <c r="G698" t="s">
        <v>744</v>
      </c>
      <c r="H698" t="s">
        <v>28</v>
      </c>
      <c r="I698" t="s">
        <v>213</v>
      </c>
      <c r="J698" t="s">
        <v>1370</v>
      </c>
      <c r="L698" t="s">
        <v>42</v>
      </c>
    </row>
    <row r="699" spans="1:32" ht="17.25" customHeight="1" x14ac:dyDescent="0.25">
      <c r="A699">
        <v>328648</v>
      </c>
      <c r="B699" t="s">
        <v>4188</v>
      </c>
      <c r="C699" t="s">
        <v>839</v>
      </c>
      <c r="D699" t="s">
        <v>317</v>
      </c>
      <c r="E699" t="s">
        <v>88</v>
      </c>
      <c r="F699">
        <v>35065</v>
      </c>
      <c r="G699" t="s">
        <v>30</v>
      </c>
      <c r="H699" t="s">
        <v>28</v>
      </c>
      <c r="I699" t="s">
        <v>213</v>
      </c>
      <c r="J699" t="s">
        <v>1370</v>
      </c>
      <c r="L699" t="s">
        <v>30</v>
      </c>
    </row>
    <row r="700" spans="1:32" ht="17.25" customHeight="1" x14ac:dyDescent="0.25">
      <c r="A700">
        <v>331779</v>
      </c>
      <c r="B700" t="s">
        <v>1615</v>
      </c>
      <c r="C700" t="s">
        <v>277</v>
      </c>
      <c r="D700" t="s">
        <v>224</v>
      </c>
      <c r="E700" t="s">
        <v>88</v>
      </c>
      <c r="F700">
        <v>36218</v>
      </c>
      <c r="G700" t="s">
        <v>5246</v>
      </c>
      <c r="H700" t="s">
        <v>28</v>
      </c>
      <c r="I700" t="s">
        <v>213</v>
      </c>
      <c r="J700" t="s">
        <v>1370</v>
      </c>
      <c r="L700" t="s">
        <v>30</v>
      </c>
    </row>
    <row r="701" spans="1:32" ht="17.25" customHeight="1" x14ac:dyDescent="0.25">
      <c r="A701">
        <v>301327</v>
      </c>
      <c r="B701" t="s">
        <v>3840</v>
      </c>
      <c r="C701" t="s">
        <v>223</v>
      </c>
      <c r="D701" t="s">
        <v>294</v>
      </c>
      <c r="E701" t="s">
        <v>89</v>
      </c>
      <c r="F701">
        <v>29595</v>
      </c>
      <c r="G701" t="s">
        <v>30</v>
      </c>
      <c r="H701" t="s">
        <v>28</v>
      </c>
      <c r="I701" t="s">
        <v>213</v>
      </c>
      <c r="J701" t="s">
        <v>1370</v>
      </c>
      <c r="L701" t="s">
        <v>30</v>
      </c>
    </row>
    <row r="702" spans="1:32" ht="17.25" customHeight="1" x14ac:dyDescent="0.25">
      <c r="A702">
        <v>334709</v>
      </c>
      <c r="B702" t="s">
        <v>4745</v>
      </c>
      <c r="C702" t="s">
        <v>277</v>
      </c>
      <c r="D702" t="s">
        <v>342</v>
      </c>
      <c r="E702" t="s">
        <v>89</v>
      </c>
      <c r="F702">
        <v>34627</v>
      </c>
      <c r="G702" t="s">
        <v>4746</v>
      </c>
      <c r="H702" t="s">
        <v>28</v>
      </c>
      <c r="I702" t="s">
        <v>213</v>
      </c>
      <c r="J702" t="s">
        <v>1370</v>
      </c>
      <c r="L702" t="s">
        <v>42</v>
      </c>
    </row>
    <row r="703" spans="1:32" ht="17.25" customHeight="1" x14ac:dyDescent="0.25">
      <c r="A703">
        <v>333081</v>
      </c>
      <c r="B703" t="s">
        <v>4567</v>
      </c>
      <c r="C703" t="s">
        <v>363</v>
      </c>
      <c r="D703" t="s">
        <v>4568</v>
      </c>
      <c r="E703" t="s">
        <v>89</v>
      </c>
      <c r="F703">
        <v>27683</v>
      </c>
      <c r="G703" t="s">
        <v>229</v>
      </c>
      <c r="H703" t="s">
        <v>28</v>
      </c>
      <c r="I703" t="s">
        <v>213</v>
      </c>
      <c r="J703" t="s">
        <v>1370</v>
      </c>
      <c r="L703" t="s">
        <v>30</v>
      </c>
      <c r="V703" t="s">
        <v>5822</v>
      </c>
      <c r="AF703" t="s">
        <v>5700</v>
      </c>
    </row>
    <row r="704" spans="1:32" ht="17.25" customHeight="1" x14ac:dyDescent="0.25">
      <c r="A704">
        <v>335406</v>
      </c>
      <c r="B704" t="s">
        <v>5349</v>
      </c>
      <c r="C704" t="s">
        <v>1102</v>
      </c>
      <c r="D704" t="s">
        <v>294</v>
      </c>
      <c r="E704" t="s">
        <v>89</v>
      </c>
      <c r="F704">
        <v>35886</v>
      </c>
      <c r="G704" t="s">
        <v>5350</v>
      </c>
      <c r="H704" t="s">
        <v>28</v>
      </c>
      <c r="I704" t="s">
        <v>213</v>
      </c>
      <c r="J704" t="s">
        <v>27</v>
      </c>
      <c r="L704" t="s">
        <v>49</v>
      </c>
    </row>
    <row r="705" spans="1:32" ht="17.25" customHeight="1" x14ac:dyDescent="0.25">
      <c r="A705">
        <v>322882</v>
      </c>
      <c r="B705" t="s">
        <v>2354</v>
      </c>
      <c r="C705" t="s">
        <v>579</v>
      </c>
      <c r="D705" t="s">
        <v>298</v>
      </c>
      <c r="E705" t="s">
        <v>89</v>
      </c>
      <c r="F705">
        <v>31140</v>
      </c>
      <c r="G705" t="s">
        <v>494</v>
      </c>
      <c r="H705" t="s">
        <v>28</v>
      </c>
      <c r="I705" t="s">
        <v>213</v>
      </c>
      <c r="J705" t="s">
        <v>1370</v>
      </c>
      <c r="L705" t="s">
        <v>42</v>
      </c>
      <c r="V705" t="s">
        <v>5723</v>
      </c>
    </row>
    <row r="706" spans="1:32" ht="17.25" customHeight="1" x14ac:dyDescent="0.25">
      <c r="A706">
        <v>338157</v>
      </c>
      <c r="B706" t="s">
        <v>5644</v>
      </c>
      <c r="C706" t="s">
        <v>653</v>
      </c>
      <c r="D706" t="s">
        <v>473</v>
      </c>
      <c r="E706" t="s">
        <v>89</v>
      </c>
      <c r="F706">
        <v>34141</v>
      </c>
      <c r="G706" t="s">
        <v>665</v>
      </c>
      <c r="H706" t="s">
        <v>28</v>
      </c>
      <c r="I706" t="s">
        <v>213</v>
      </c>
      <c r="J706" t="s">
        <v>1370</v>
      </c>
      <c r="L706" t="s">
        <v>42</v>
      </c>
    </row>
    <row r="707" spans="1:32" ht="17.25" customHeight="1" x14ac:dyDescent="0.25">
      <c r="A707">
        <v>315416</v>
      </c>
      <c r="B707" t="s">
        <v>1814</v>
      </c>
      <c r="C707" t="s">
        <v>1815</v>
      </c>
      <c r="D707" t="s">
        <v>913</v>
      </c>
      <c r="E707" t="s">
        <v>89</v>
      </c>
      <c r="F707">
        <v>32791</v>
      </c>
      <c r="G707" t="s">
        <v>443</v>
      </c>
      <c r="H707" t="s">
        <v>28</v>
      </c>
      <c r="I707" t="s">
        <v>213</v>
      </c>
      <c r="J707" t="s">
        <v>27</v>
      </c>
      <c r="L707" t="s">
        <v>42</v>
      </c>
      <c r="V707" t="s">
        <v>5736</v>
      </c>
    </row>
    <row r="708" spans="1:32" ht="17.25" customHeight="1" x14ac:dyDescent="0.25">
      <c r="A708">
        <v>338158</v>
      </c>
      <c r="B708" t="s">
        <v>2723</v>
      </c>
      <c r="C708" t="s">
        <v>413</v>
      </c>
      <c r="D708" t="s">
        <v>749</v>
      </c>
      <c r="E708" t="s">
        <v>89</v>
      </c>
      <c r="F708">
        <v>32143</v>
      </c>
      <c r="G708" t="s">
        <v>82</v>
      </c>
      <c r="H708" t="s">
        <v>28</v>
      </c>
      <c r="I708" t="s">
        <v>213</v>
      </c>
      <c r="J708" t="s">
        <v>1370</v>
      </c>
      <c r="L708" t="s">
        <v>82</v>
      </c>
    </row>
    <row r="709" spans="1:32" ht="17.25" customHeight="1" x14ac:dyDescent="0.25">
      <c r="A709">
        <v>322854</v>
      </c>
      <c r="B709" t="s">
        <v>5151</v>
      </c>
      <c r="C709" t="s">
        <v>260</v>
      </c>
      <c r="D709" t="s">
        <v>234</v>
      </c>
      <c r="E709" t="s">
        <v>89</v>
      </c>
      <c r="F709">
        <v>31808</v>
      </c>
      <c r="G709" t="s">
        <v>302</v>
      </c>
      <c r="H709" t="s">
        <v>28</v>
      </c>
      <c r="I709" t="s">
        <v>213</v>
      </c>
      <c r="J709" t="s">
        <v>1370</v>
      </c>
      <c r="L709" t="s">
        <v>42</v>
      </c>
    </row>
    <row r="710" spans="1:32" ht="17.25" customHeight="1" x14ac:dyDescent="0.25">
      <c r="A710">
        <v>328672</v>
      </c>
      <c r="B710" t="s">
        <v>1998</v>
      </c>
      <c r="C710" t="s">
        <v>764</v>
      </c>
      <c r="D710" t="s">
        <v>499</v>
      </c>
      <c r="E710" t="s">
        <v>89</v>
      </c>
      <c r="F710">
        <v>32596</v>
      </c>
      <c r="G710" t="s">
        <v>30</v>
      </c>
      <c r="H710" t="s">
        <v>28</v>
      </c>
      <c r="I710" t="s">
        <v>213</v>
      </c>
      <c r="J710" t="s">
        <v>1370</v>
      </c>
      <c r="L710" t="s">
        <v>42</v>
      </c>
      <c r="V710" t="s">
        <v>5735</v>
      </c>
    </row>
    <row r="711" spans="1:32" ht="17.25" customHeight="1" x14ac:dyDescent="0.25">
      <c r="A711">
        <v>330995</v>
      </c>
      <c r="B711" t="s">
        <v>4354</v>
      </c>
      <c r="C711" t="s">
        <v>887</v>
      </c>
      <c r="D711" t="s">
        <v>977</v>
      </c>
      <c r="E711" t="s">
        <v>89</v>
      </c>
      <c r="F711">
        <v>36163</v>
      </c>
      <c r="G711" t="s">
        <v>4355</v>
      </c>
      <c r="H711" t="s">
        <v>28</v>
      </c>
      <c r="I711" t="s">
        <v>213</v>
      </c>
      <c r="J711" t="s">
        <v>1370</v>
      </c>
      <c r="L711" t="s">
        <v>67</v>
      </c>
    </row>
    <row r="712" spans="1:32" ht="17.25" customHeight="1" x14ac:dyDescent="0.25">
      <c r="A712">
        <v>336790</v>
      </c>
      <c r="B712" t="s">
        <v>5425</v>
      </c>
      <c r="C712" t="s">
        <v>355</v>
      </c>
      <c r="D712" t="s">
        <v>253</v>
      </c>
      <c r="E712" t="s">
        <v>88</v>
      </c>
      <c r="F712">
        <v>36892</v>
      </c>
      <c r="G712" t="s">
        <v>920</v>
      </c>
      <c r="H712" t="s">
        <v>28</v>
      </c>
      <c r="I712" t="s">
        <v>213</v>
      </c>
      <c r="J712" t="s">
        <v>27</v>
      </c>
      <c r="L712" t="s">
        <v>42</v>
      </c>
    </row>
    <row r="713" spans="1:32" ht="17.25" customHeight="1" x14ac:dyDescent="0.25">
      <c r="A713">
        <v>329392</v>
      </c>
      <c r="B713" t="s">
        <v>4232</v>
      </c>
      <c r="C713" t="s">
        <v>266</v>
      </c>
      <c r="D713" t="s">
        <v>4233</v>
      </c>
      <c r="E713" t="s">
        <v>88</v>
      </c>
      <c r="F713">
        <v>34169</v>
      </c>
      <c r="G713" t="s">
        <v>1129</v>
      </c>
      <c r="H713" t="s">
        <v>28</v>
      </c>
      <c r="I713" t="s">
        <v>213</v>
      </c>
      <c r="J713" t="s">
        <v>27</v>
      </c>
      <c r="L713" t="s">
        <v>52</v>
      </c>
    </row>
    <row r="714" spans="1:32" ht="17.25" customHeight="1" x14ac:dyDescent="0.25">
      <c r="A714">
        <v>337004</v>
      </c>
      <c r="B714" t="s">
        <v>3687</v>
      </c>
      <c r="C714" t="s">
        <v>406</v>
      </c>
      <c r="D714" t="s">
        <v>517</v>
      </c>
      <c r="E714" t="s">
        <v>89</v>
      </c>
      <c r="F714">
        <v>32874</v>
      </c>
      <c r="G714" t="s">
        <v>30</v>
      </c>
      <c r="H714" t="s">
        <v>28</v>
      </c>
      <c r="I714" t="s">
        <v>213</v>
      </c>
      <c r="J714" t="s">
        <v>1370</v>
      </c>
      <c r="L714" t="s">
        <v>30</v>
      </c>
    </row>
    <row r="715" spans="1:32" ht="17.25" customHeight="1" x14ac:dyDescent="0.25">
      <c r="A715">
        <v>331760</v>
      </c>
      <c r="B715" t="s">
        <v>4436</v>
      </c>
      <c r="C715" t="s">
        <v>242</v>
      </c>
      <c r="D715" t="s">
        <v>473</v>
      </c>
      <c r="E715" t="s">
        <v>88</v>
      </c>
      <c r="F715">
        <v>36232</v>
      </c>
      <c r="G715" t="s">
        <v>30</v>
      </c>
      <c r="H715" t="s">
        <v>28</v>
      </c>
      <c r="I715" t="s">
        <v>213</v>
      </c>
      <c r="J715" t="s">
        <v>1418</v>
      </c>
      <c r="L715" t="s">
        <v>30</v>
      </c>
    </row>
    <row r="716" spans="1:32" ht="17.25" customHeight="1" x14ac:dyDescent="0.25">
      <c r="A716">
        <v>335408</v>
      </c>
      <c r="B716" t="s">
        <v>3219</v>
      </c>
      <c r="C716" t="s">
        <v>226</v>
      </c>
      <c r="D716" t="s">
        <v>3220</v>
      </c>
      <c r="E716" t="s">
        <v>88</v>
      </c>
      <c r="F716">
        <v>35234</v>
      </c>
      <c r="G716" t="s">
        <v>49</v>
      </c>
      <c r="H716" t="s">
        <v>28</v>
      </c>
      <c r="I716" t="s">
        <v>213</v>
      </c>
      <c r="J716" t="s">
        <v>27</v>
      </c>
      <c r="L716" t="s">
        <v>49</v>
      </c>
    </row>
    <row r="717" spans="1:32" ht="17.25" customHeight="1" x14ac:dyDescent="0.25">
      <c r="A717">
        <v>331762</v>
      </c>
      <c r="B717" t="s">
        <v>5245</v>
      </c>
      <c r="C717" t="s">
        <v>262</v>
      </c>
      <c r="D717" t="s">
        <v>915</v>
      </c>
      <c r="E717" t="s">
        <v>88</v>
      </c>
      <c r="F717">
        <v>36165</v>
      </c>
      <c r="G717" t="s">
        <v>30</v>
      </c>
      <c r="H717" t="s">
        <v>28</v>
      </c>
      <c r="I717" t="s">
        <v>213</v>
      </c>
      <c r="J717" t="s">
        <v>1370</v>
      </c>
      <c r="L717" t="s">
        <v>30</v>
      </c>
    </row>
    <row r="718" spans="1:32" ht="17.25" customHeight="1" x14ac:dyDescent="0.25">
      <c r="A718">
        <v>337508</v>
      </c>
      <c r="B718" t="s">
        <v>3332</v>
      </c>
      <c r="C718" t="s">
        <v>226</v>
      </c>
      <c r="D718" t="s">
        <v>899</v>
      </c>
      <c r="E718" t="s">
        <v>88</v>
      </c>
      <c r="F718">
        <v>31613</v>
      </c>
      <c r="G718" t="s">
        <v>52</v>
      </c>
      <c r="H718" t="s">
        <v>28</v>
      </c>
      <c r="I718" t="s">
        <v>213</v>
      </c>
      <c r="J718" t="s">
        <v>27</v>
      </c>
      <c r="L718" t="s">
        <v>52</v>
      </c>
    </row>
    <row r="719" spans="1:32" ht="17.25" customHeight="1" x14ac:dyDescent="0.25">
      <c r="A719">
        <v>331758</v>
      </c>
      <c r="B719" t="s">
        <v>5244</v>
      </c>
      <c r="C719" t="s">
        <v>315</v>
      </c>
      <c r="D719" t="s">
        <v>231</v>
      </c>
      <c r="E719" t="s">
        <v>88</v>
      </c>
      <c r="F719">
        <v>36407</v>
      </c>
      <c r="G719" t="s">
        <v>30</v>
      </c>
      <c r="H719" t="s">
        <v>28</v>
      </c>
      <c r="I719" t="s">
        <v>213</v>
      </c>
      <c r="J719" t="s">
        <v>1370</v>
      </c>
      <c r="L719" t="s">
        <v>30</v>
      </c>
    </row>
    <row r="720" spans="1:32" ht="17.25" customHeight="1" x14ac:dyDescent="0.25">
      <c r="A720">
        <v>333996</v>
      </c>
      <c r="B720" t="s">
        <v>4666</v>
      </c>
      <c r="C720" t="s">
        <v>2204</v>
      </c>
      <c r="D720" t="s">
        <v>432</v>
      </c>
      <c r="E720" t="s">
        <v>88</v>
      </c>
      <c r="F720">
        <v>35226</v>
      </c>
      <c r="G720" t="s">
        <v>836</v>
      </c>
      <c r="H720" t="s">
        <v>28</v>
      </c>
      <c r="I720" t="s">
        <v>213</v>
      </c>
      <c r="J720" t="s">
        <v>1370</v>
      </c>
      <c r="L720" t="s">
        <v>30</v>
      </c>
      <c r="AF720" t="s">
        <v>5700</v>
      </c>
    </row>
    <row r="721" spans="1:22" ht="17.25" customHeight="1" x14ac:dyDescent="0.25">
      <c r="A721">
        <v>334797</v>
      </c>
      <c r="B721" t="s">
        <v>4760</v>
      </c>
      <c r="C721" t="s">
        <v>266</v>
      </c>
      <c r="D721" t="s">
        <v>553</v>
      </c>
      <c r="E721" t="s">
        <v>88</v>
      </c>
      <c r="F721">
        <v>33604</v>
      </c>
      <c r="G721" t="s">
        <v>948</v>
      </c>
      <c r="H721" t="s">
        <v>28</v>
      </c>
      <c r="I721" t="s">
        <v>213</v>
      </c>
    </row>
    <row r="722" spans="1:22" ht="17.25" customHeight="1" x14ac:dyDescent="0.25">
      <c r="A722">
        <v>329456</v>
      </c>
      <c r="B722" t="s">
        <v>2669</v>
      </c>
      <c r="C722" t="s">
        <v>594</v>
      </c>
      <c r="D722" t="s">
        <v>609</v>
      </c>
      <c r="E722" t="s">
        <v>89</v>
      </c>
      <c r="F722">
        <v>25754</v>
      </c>
      <c r="G722" t="s">
        <v>347</v>
      </c>
      <c r="H722" t="s">
        <v>28</v>
      </c>
      <c r="I722" t="s">
        <v>213</v>
      </c>
      <c r="J722" t="s">
        <v>1370</v>
      </c>
      <c r="L722" t="s">
        <v>42</v>
      </c>
    </row>
    <row r="723" spans="1:22" ht="17.25" customHeight="1" x14ac:dyDescent="0.25">
      <c r="A723">
        <v>336617</v>
      </c>
      <c r="B723" t="s">
        <v>5005</v>
      </c>
      <c r="C723" t="s">
        <v>5006</v>
      </c>
      <c r="D723" t="s">
        <v>684</v>
      </c>
      <c r="E723" t="s">
        <v>89</v>
      </c>
      <c r="F723">
        <v>29960</v>
      </c>
      <c r="G723" t="s">
        <v>1704</v>
      </c>
      <c r="H723" t="s">
        <v>28</v>
      </c>
      <c r="I723" t="s">
        <v>213</v>
      </c>
      <c r="J723" t="s">
        <v>1370</v>
      </c>
      <c r="L723" t="s">
        <v>70</v>
      </c>
    </row>
    <row r="724" spans="1:22" ht="17.25" customHeight="1" x14ac:dyDescent="0.25">
      <c r="A724">
        <v>334714</v>
      </c>
      <c r="B724" t="s">
        <v>4747</v>
      </c>
      <c r="C724" t="s">
        <v>4748</v>
      </c>
      <c r="D724" t="s">
        <v>245</v>
      </c>
      <c r="E724" t="s">
        <v>89</v>
      </c>
      <c r="F724">
        <v>34571</v>
      </c>
      <c r="G724" t="s">
        <v>1211</v>
      </c>
      <c r="H724" t="s">
        <v>28</v>
      </c>
      <c r="I724" t="s">
        <v>213</v>
      </c>
      <c r="J724" t="s">
        <v>1370</v>
      </c>
      <c r="L724" t="s">
        <v>79</v>
      </c>
    </row>
    <row r="725" spans="1:22" ht="17.25" customHeight="1" x14ac:dyDescent="0.25">
      <c r="A725">
        <v>334715</v>
      </c>
      <c r="B725" t="s">
        <v>3761</v>
      </c>
      <c r="C725" t="s">
        <v>242</v>
      </c>
      <c r="D725" t="s">
        <v>777</v>
      </c>
      <c r="E725" t="s">
        <v>89</v>
      </c>
      <c r="F725">
        <v>31243</v>
      </c>
      <c r="G725" t="s">
        <v>3762</v>
      </c>
      <c r="H725" t="s">
        <v>28</v>
      </c>
      <c r="I725" t="s">
        <v>213</v>
      </c>
      <c r="J725" t="s">
        <v>1370</v>
      </c>
      <c r="L725" t="s">
        <v>85</v>
      </c>
    </row>
    <row r="726" spans="1:22" ht="17.25" customHeight="1" x14ac:dyDescent="0.25">
      <c r="A726">
        <v>338162</v>
      </c>
      <c r="B726" t="s">
        <v>5645</v>
      </c>
      <c r="C726" t="s">
        <v>223</v>
      </c>
      <c r="D726" t="s">
        <v>5646</v>
      </c>
      <c r="E726" t="s">
        <v>89</v>
      </c>
      <c r="F726">
        <v>28126</v>
      </c>
      <c r="G726" t="s">
        <v>628</v>
      </c>
      <c r="H726" t="s">
        <v>28</v>
      </c>
      <c r="I726" t="s">
        <v>213</v>
      </c>
      <c r="J726" t="s">
        <v>1370</v>
      </c>
      <c r="L726" t="s">
        <v>42</v>
      </c>
    </row>
    <row r="727" spans="1:22" ht="17.25" customHeight="1" x14ac:dyDescent="0.25">
      <c r="A727">
        <v>334717</v>
      </c>
      <c r="B727" t="s">
        <v>4749</v>
      </c>
      <c r="C727" t="s">
        <v>695</v>
      </c>
      <c r="D727" t="s">
        <v>930</v>
      </c>
      <c r="E727" t="s">
        <v>89</v>
      </c>
      <c r="F727">
        <v>34340</v>
      </c>
      <c r="G727" t="s">
        <v>850</v>
      </c>
      <c r="H727" t="s">
        <v>28</v>
      </c>
      <c r="I727" t="s">
        <v>213</v>
      </c>
      <c r="J727" t="s">
        <v>1370</v>
      </c>
      <c r="L727" t="s">
        <v>79</v>
      </c>
    </row>
    <row r="728" spans="1:22" ht="17.25" customHeight="1" x14ac:dyDescent="0.25">
      <c r="A728">
        <v>330876</v>
      </c>
      <c r="B728" t="s">
        <v>2955</v>
      </c>
      <c r="C728" t="s">
        <v>363</v>
      </c>
      <c r="D728" t="s">
        <v>245</v>
      </c>
      <c r="E728" t="s">
        <v>89</v>
      </c>
      <c r="F728">
        <v>29328</v>
      </c>
      <c r="G728" t="s">
        <v>30</v>
      </c>
      <c r="H728" t="s">
        <v>28</v>
      </c>
      <c r="I728" t="s">
        <v>213</v>
      </c>
      <c r="J728" t="s">
        <v>1370</v>
      </c>
      <c r="L728" t="s">
        <v>42</v>
      </c>
    </row>
    <row r="729" spans="1:22" ht="17.25" customHeight="1" x14ac:dyDescent="0.25">
      <c r="A729">
        <v>333133</v>
      </c>
      <c r="B729" t="s">
        <v>5289</v>
      </c>
      <c r="C729" t="s">
        <v>266</v>
      </c>
      <c r="D729" t="s">
        <v>239</v>
      </c>
      <c r="E729" t="s">
        <v>89</v>
      </c>
      <c r="F729">
        <v>30065</v>
      </c>
      <c r="G729" t="s">
        <v>30</v>
      </c>
      <c r="H729" t="s">
        <v>31</v>
      </c>
      <c r="I729" t="s">
        <v>213</v>
      </c>
      <c r="J729" t="s">
        <v>1370</v>
      </c>
      <c r="L729" t="s">
        <v>79</v>
      </c>
    </row>
    <row r="730" spans="1:22" ht="17.25" customHeight="1" x14ac:dyDescent="0.25">
      <c r="A730">
        <v>335414</v>
      </c>
      <c r="B730" t="s">
        <v>2674</v>
      </c>
      <c r="C730" t="s">
        <v>1154</v>
      </c>
      <c r="D730" t="s">
        <v>436</v>
      </c>
      <c r="E730" t="s">
        <v>89</v>
      </c>
      <c r="F730">
        <v>32624</v>
      </c>
      <c r="G730" t="s">
        <v>30</v>
      </c>
      <c r="H730" t="s">
        <v>28</v>
      </c>
      <c r="I730" t="s">
        <v>213</v>
      </c>
      <c r="J730" t="s">
        <v>1370</v>
      </c>
      <c r="L730" t="s">
        <v>85</v>
      </c>
    </row>
    <row r="731" spans="1:22" ht="17.25" customHeight="1" x14ac:dyDescent="0.25">
      <c r="A731">
        <v>337510</v>
      </c>
      <c r="B731" t="s">
        <v>5489</v>
      </c>
      <c r="C731" t="s">
        <v>289</v>
      </c>
      <c r="D731" t="s">
        <v>5490</v>
      </c>
      <c r="E731" t="s">
        <v>89</v>
      </c>
      <c r="F731">
        <v>32512</v>
      </c>
      <c r="G731" t="s">
        <v>5491</v>
      </c>
      <c r="H731" t="s">
        <v>28</v>
      </c>
      <c r="I731" t="s">
        <v>213</v>
      </c>
      <c r="J731" t="s">
        <v>27</v>
      </c>
      <c r="L731" t="s">
        <v>42</v>
      </c>
    </row>
    <row r="732" spans="1:22" ht="17.25" customHeight="1" x14ac:dyDescent="0.25">
      <c r="A732">
        <v>337509</v>
      </c>
      <c r="B732" t="s">
        <v>5486</v>
      </c>
      <c r="C732" t="s">
        <v>5487</v>
      </c>
      <c r="D732" t="s">
        <v>570</v>
      </c>
      <c r="E732" t="s">
        <v>89</v>
      </c>
      <c r="F732">
        <v>32502</v>
      </c>
      <c r="G732" t="s">
        <v>5488</v>
      </c>
      <c r="H732" t="s">
        <v>28</v>
      </c>
      <c r="I732" t="s">
        <v>213</v>
      </c>
      <c r="J732" t="s">
        <v>1370</v>
      </c>
      <c r="L732" t="s">
        <v>42</v>
      </c>
    </row>
    <row r="733" spans="1:22" ht="17.25" customHeight="1" x14ac:dyDescent="0.25">
      <c r="A733">
        <v>319583</v>
      </c>
      <c r="B733" t="s">
        <v>2437</v>
      </c>
      <c r="C733" t="s">
        <v>368</v>
      </c>
      <c r="D733" t="s">
        <v>650</v>
      </c>
      <c r="E733" t="s">
        <v>89</v>
      </c>
      <c r="F733">
        <v>32554</v>
      </c>
      <c r="G733" t="s">
        <v>82</v>
      </c>
      <c r="H733" t="s">
        <v>28</v>
      </c>
      <c r="I733" t="s">
        <v>213</v>
      </c>
      <c r="J733" t="s">
        <v>1370</v>
      </c>
      <c r="L733" t="s">
        <v>82</v>
      </c>
      <c r="V733" t="s">
        <v>5723</v>
      </c>
    </row>
    <row r="734" spans="1:22" ht="17.25" customHeight="1" x14ac:dyDescent="0.25">
      <c r="A734">
        <v>334003</v>
      </c>
      <c r="B734" t="s">
        <v>3430</v>
      </c>
      <c r="C734" t="s">
        <v>902</v>
      </c>
      <c r="D734" t="s">
        <v>801</v>
      </c>
      <c r="E734" t="s">
        <v>89</v>
      </c>
      <c r="F734">
        <v>34952</v>
      </c>
      <c r="G734" t="s">
        <v>494</v>
      </c>
      <c r="H734" t="s">
        <v>28</v>
      </c>
      <c r="I734" t="s">
        <v>213</v>
      </c>
      <c r="J734" t="s">
        <v>27</v>
      </c>
      <c r="L734" t="s">
        <v>30</v>
      </c>
    </row>
    <row r="735" spans="1:22" ht="17.25" customHeight="1" x14ac:dyDescent="0.25">
      <c r="A735">
        <v>331771</v>
      </c>
      <c r="B735" t="s">
        <v>4437</v>
      </c>
      <c r="C735" t="s">
        <v>404</v>
      </c>
      <c r="D735" t="s">
        <v>897</v>
      </c>
      <c r="E735" t="s">
        <v>89</v>
      </c>
      <c r="F735">
        <v>33401</v>
      </c>
      <c r="G735" t="s">
        <v>1711</v>
      </c>
      <c r="H735" t="s">
        <v>28</v>
      </c>
      <c r="I735" t="s">
        <v>213</v>
      </c>
      <c r="J735" t="s">
        <v>1370</v>
      </c>
      <c r="L735" t="s">
        <v>42</v>
      </c>
    </row>
    <row r="736" spans="1:22" ht="17.25" customHeight="1" x14ac:dyDescent="0.25">
      <c r="A736">
        <v>333451</v>
      </c>
      <c r="B736" t="s">
        <v>3357</v>
      </c>
      <c r="C736" t="s">
        <v>226</v>
      </c>
      <c r="D736" t="s">
        <v>474</v>
      </c>
      <c r="E736" t="s">
        <v>89</v>
      </c>
      <c r="F736">
        <v>33696</v>
      </c>
      <c r="G736" t="s">
        <v>2808</v>
      </c>
      <c r="H736" t="s">
        <v>31</v>
      </c>
      <c r="I736" t="s">
        <v>213</v>
      </c>
      <c r="J736" t="s">
        <v>1370</v>
      </c>
      <c r="L736" t="s">
        <v>42</v>
      </c>
      <c r="V736" t="s">
        <v>5822</v>
      </c>
    </row>
    <row r="737" spans="1:32" ht="17.25" customHeight="1" x14ac:dyDescent="0.25">
      <c r="A737">
        <v>334683</v>
      </c>
      <c r="B737" t="s">
        <v>3760</v>
      </c>
      <c r="C737" t="s">
        <v>404</v>
      </c>
      <c r="D737" t="s">
        <v>245</v>
      </c>
      <c r="E737" t="s">
        <v>88</v>
      </c>
      <c r="F737">
        <v>32144</v>
      </c>
      <c r="G737" t="s">
        <v>3259</v>
      </c>
      <c r="H737" t="s">
        <v>28</v>
      </c>
      <c r="I737" t="s">
        <v>213</v>
      </c>
      <c r="J737" t="s">
        <v>1370</v>
      </c>
      <c r="L737" t="s">
        <v>52</v>
      </c>
    </row>
    <row r="738" spans="1:32" ht="17.25" customHeight="1" x14ac:dyDescent="0.25">
      <c r="A738">
        <v>333387</v>
      </c>
      <c r="B738" t="s">
        <v>4602</v>
      </c>
      <c r="C738" t="s">
        <v>381</v>
      </c>
      <c r="D738" t="s">
        <v>301</v>
      </c>
      <c r="E738" t="s">
        <v>88</v>
      </c>
      <c r="F738">
        <v>32143</v>
      </c>
      <c r="G738" t="s">
        <v>79</v>
      </c>
      <c r="H738" t="s">
        <v>28</v>
      </c>
      <c r="I738" t="s">
        <v>213</v>
      </c>
    </row>
    <row r="739" spans="1:32" ht="17.25" customHeight="1" x14ac:dyDescent="0.25">
      <c r="A739">
        <v>327900</v>
      </c>
      <c r="B739" t="s">
        <v>5184</v>
      </c>
      <c r="C739" t="s">
        <v>268</v>
      </c>
      <c r="D739" t="s">
        <v>243</v>
      </c>
      <c r="E739" t="s">
        <v>89</v>
      </c>
      <c r="F739">
        <v>35695</v>
      </c>
      <c r="G739" t="s">
        <v>278</v>
      </c>
      <c r="H739" t="s">
        <v>28</v>
      </c>
      <c r="I739" t="s">
        <v>213</v>
      </c>
      <c r="J739" t="s">
        <v>1370</v>
      </c>
      <c r="L739" t="s">
        <v>42</v>
      </c>
    </row>
    <row r="740" spans="1:32" ht="17.25" customHeight="1" x14ac:dyDescent="0.25">
      <c r="A740">
        <v>319541</v>
      </c>
      <c r="B740" t="s">
        <v>1671</v>
      </c>
      <c r="C740" t="s">
        <v>242</v>
      </c>
      <c r="D740" t="s">
        <v>564</v>
      </c>
      <c r="E740" t="s">
        <v>88</v>
      </c>
      <c r="F740">
        <v>31566</v>
      </c>
      <c r="G740" t="s">
        <v>857</v>
      </c>
      <c r="H740" t="s">
        <v>28</v>
      </c>
      <c r="I740" t="s">
        <v>213</v>
      </c>
      <c r="J740" t="s">
        <v>1370</v>
      </c>
      <c r="L740" t="s">
        <v>30</v>
      </c>
      <c r="V740" t="s">
        <v>5736</v>
      </c>
    </row>
    <row r="741" spans="1:32" ht="17.25" customHeight="1" x14ac:dyDescent="0.25">
      <c r="A741">
        <v>333982</v>
      </c>
      <c r="B741" t="s">
        <v>2746</v>
      </c>
      <c r="C741" t="s">
        <v>391</v>
      </c>
      <c r="D741" t="s">
        <v>301</v>
      </c>
      <c r="E741" t="s">
        <v>88</v>
      </c>
      <c r="F741">
        <v>35548</v>
      </c>
      <c r="G741" t="s">
        <v>30</v>
      </c>
      <c r="H741" t="s">
        <v>28</v>
      </c>
      <c r="I741" t="s">
        <v>213</v>
      </c>
      <c r="J741" t="s">
        <v>27</v>
      </c>
      <c r="L741" t="s">
        <v>42</v>
      </c>
    </row>
    <row r="742" spans="1:32" ht="17.25" customHeight="1" x14ac:dyDescent="0.25">
      <c r="A742">
        <v>323283</v>
      </c>
      <c r="B742" t="s">
        <v>3160</v>
      </c>
      <c r="C742" t="s">
        <v>483</v>
      </c>
      <c r="D742" t="s">
        <v>293</v>
      </c>
      <c r="E742" t="s">
        <v>88</v>
      </c>
      <c r="F742">
        <v>28416</v>
      </c>
      <c r="G742" t="s">
        <v>30</v>
      </c>
      <c r="H742" t="s">
        <v>28</v>
      </c>
      <c r="I742" t="s">
        <v>213</v>
      </c>
      <c r="J742" t="s">
        <v>1370</v>
      </c>
      <c r="L742" t="s">
        <v>30</v>
      </c>
    </row>
    <row r="743" spans="1:32" ht="17.25" customHeight="1" x14ac:dyDescent="0.25">
      <c r="A743">
        <v>338225</v>
      </c>
      <c r="B743" t="s">
        <v>5657</v>
      </c>
      <c r="C743" t="s">
        <v>1254</v>
      </c>
      <c r="D743" t="s">
        <v>1283</v>
      </c>
      <c r="E743" t="s">
        <v>88</v>
      </c>
      <c r="F743">
        <v>33264</v>
      </c>
      <c r="G743" t="s">
        <v>5658</v>
      </c>
      <c r="H743" t="s">
        <v>28</v>
      </c>
      <c r="I743" t="s">
        <v>213</v>
      </c>
      <c r="J743" t="s">
        <v>27</v>
      </c>
      <c r="L743" t="s">
        <v>59</v>
      </c>
    </row>
    <row r="744" spans="1:32" ht="17.25" customHeight="1" x14ac:dyDescent="0.25">
      <c r="A744">
        <v>329427</v>
      </c>
      <c r="B744" t="s">
        <v>4237</v>
      </c>
      <c r="C744" t="s">
        <v>242</v>
      </c>
      <c r="D744" t="s">
        <v>1635</v>
      </c>
      <c r="E744" t="s">
        <v>88</v>
      </c>
      <c r="F744">
        <v>32407</v>
      </c>
      <c r="G744" t="s">
        <v>225</v>
      </c>
      <c r="H744" t="s">
        <v>28</v>
      </c>
      <c r="I744" t="s">
        <v>213</v>
      </c>
      <c r="J744" t="s">
        <v>27</v>
      </c>
      <c r="L744" t="s">
        <v>30</v>
      </c>
    </row>
    <row r="745" spans="1:32" ht="17.25" customHeight="1" x14ac:dyDescent="0.25">
      <c r="A745">
        <v>337496</v>
      </c>
      <c r="B745" t="s">
        <v>947</v>
      </c>
      <c r="C745" t="s">
        <v>242</v>
      </c>
      <c r="D745" t="s">
        <v>779</v>
      </c>
      <c r="E745" t="s">
        <v>88</v>
      </c>
      <c r="F745">
        <v>30317</v>
      </c>
      <c r="G745" t="s">
        <v>73</v>
      </c>
      <c r="H745" t="s">
        <v>28</v>
      </c>
      <c r="I745" t="s">
        <v>213</v>
      </c>
      <c r="J745" t="s">
        <v>27</v>
      </c>
      <c r="L745" t="s">
        <v>73</v>
      </c>
    </row>
    <row r="746" spans="1:32" ht="17.25" customHeight="1" x14ac:dyDescent="0.25">
      <c r="A746">
        <v>331022</v>
      </c>
      <c r="B746" t="s">
        <v>947</v>
      </c>
      <c r="C746" t="s">
        <v>929</v>
      </c>
      <c r="D746" t="s">
        <v>1062</v>
      </c>
      <c r="E746" t="s">
        <v>88</v>
      </c>
      <c r="F746">
        <v>34471</v>
      </c>
      <c r="G746" t="s">
        <v>30</v>
      </c>
      <c r="H746" t="s">
        <v>28</v>
      </c>
      <c r="I746" t="s">
        <v>213</v>
      </c>
      <c r="J746" t="s">
        <v>1370</v>
      </c>
      <c r="L746" t="s">
        <v>30</v>
      </c>
      <c r="V746" t="s">
        <v>5735</v>
      </c>
      <c r="AE746" t="s">
        <v>5700</v>
      </c>
      <c r="AF746" t="s">
        <v>5700</v>
      </c>
    </row>
    <row r="747" spans="1:32" ht="17.25" customHeight="1" x14ac:dyDescent="0.25">
      <c r="A747">
        <v>328957</v>
      </c>
      <c r="B747" t="s">
        <v>4206</v>
      </c>
      <c r="C747" t="s">
        <v>260</v>
      </c>
      <c r="D747" t="s">
        <v>3047</v>
      </c>
      <c r="E747" t="s">
        <v>88</v>
      </c>
      <c r="F747">
        <v>32217</v>
      </c>
      <c r="G747" t="s">
        <v>30</v>
      </c>
      <c r="H747" t="s">
        <v>28</v>
      </c>
      <c r="I747" t="s">
        <v>213</v>
      </c>
      <c r="J747" t="s">
        <v>1370</v>
      </c>
      <c r="L747" t="s">
        <v>30</v>
      </c>
    </row>
    <row r="748" spans="1:32" ht="17.25" customHeight="1" x14ac:dyDescent="0.25">
      <c r="A748">
        <v>327963</v>
      </c>
      <c r="B748" t="s">
        <v>2755</v>
      </c>
      <c r="C748" t="s">
        <v>764</v>
      </c>
      <c r="D748" t="s">
        <v>565</v>
      </c>
      <c r="E748" t="s">
        <v>89</v>
      </c>
      <c r="F748">
        <v>30713</v>
      </c>
      <c r="G748" t="s">
        <v>1093</v>
      </c>
      <c r="H748" t="s">
        <v>28</v>
      </c>
      <c r="I748" t="s">
        <v>213</v>
      </c>
      <c r="J748" t="s">
        <v>1370</v>
      </c>
      <c r="L748" t="s">
        <v>30</v>
      </c>
    </row>
    <row r="749" spans="1:32" ht="17.25" customHeight="1" x14ac:dyDescent="0.25">
      <c r="A749">
        <v>327413</v>
      </c>
      <c r="B749" t="s">
        <v>2925</v>
      </c>
      <c r="C749" t="s">
        <v>1102</v>
      </c>
      <c r="D749" t="s">
        <v>1263</v>
      </c>
      <c r="E749" t="s">
        <v>88</v>
      </c>
      <c r="F749">
        <v>34075</v>
      </c>
      <c r="G749" t="s">
        <v>52</v>
      </c>
      <c r="H749" t="s">
        <v>28</v>
      </c>
      <c r="I749" t="s">
        <v>213</v>
      </c>
      <c r="J749" t="s">
        <v>1370</v>
      </c>
      <c r="L749" t="s">
        <v>30</v>
      </c>
      <c r="V749" t="s">
        <v>5822</v>
      </c>
    </row>
    <row r="750" spans="1:32" ht="17.25" customHeight="1" x14ac:dyDescent="0.25">
      <c r="A750">
        <v>331735</v>
      </c>
      <c r="B750" t="s">
        <v>4432</v>
      </c>
      <c r="C750" t="s">
        <v>480</v>
      </c>
      <c r="D750" t="s">
        <v>398</v>
      </c>
      <c r="E750" t="s">
        <v>89</v>
      </c>
      <c r="F750">
        <v>31654</v>
      </c>
      <c r="G750" t="s">
        <v>340</v>
      </c>
      <c r="H750" t="s">
        <v>28</v>
      </c>
      <c r="I750" t="s">
        <v>213</v>
      </c>
      <c r="J750" t="s">
        <v>1370</v>
      </c>
      <c r="L750" t="s">
        <v>42</v>
      </c>
    </row>
    <row r="751" spans="1:32" ht="17.25" customHeight="1" x14ac:dyDescent="0.25">
      <c r="A751">
        <v>333448</v>
      </c>
      <c r="B751" t="s">
        <v>4612</v>
      </c>
      <c r="C751" t="s">
        <v>242</v>
      </c>
      <c r="D751" t="s">
        <v>345</v>
      </c>
      <c r="E751" t="s">
        <v>89</v>
      </c>
      <c r="F751">
        <v>34343</v>
      </c>
      <c r="G751" t="s">
        <v>30</v>
      </c>
      <c r="H751" t="s">
        <v>28</v>
      </c>
      <c r="I751" t="s">
        <v>213</v>
      </c>
    </row>
    <row r="752" spans="1:32" ht="17.25" customHeight="1" x14ac:dyDescent="0.25">
      <c r="A752">
        <v>327924</v>
      </c>
      <c r="B752" t="s">
        <v>3370</v>
      </c>
      <c r="C752" t="s">
        <v>226</v>
      </c>
      <c r="D752" t="s">
        <v>3279</v>
      </c>
      <c r="E752" t="s">
        <v>88</v>
      </c>
      <c r="F752">
        <v>34437</v>
      </c>
      <c r="G752" t="s">
        <v>30</v>
      </c>
      <c r="H752" t="s">
        <v>28</v>
      </c>
      <c r="I752" t="s">
        <v>213</v>
      </c>
      <c r="J752" t="s">
        <v>27</v>
      </c>
      <c r="L752" t="s">
        <v>42</v>
      </c>
    </row>
    <row r="753" spans="1:32" ht="17.25" customHeight="1" x14ac:dyDescent="0.25">
      <c r="A753">
        <v>336791</v>
      </c>
      <c r="B753" t="s">
        <v>5027</v>
      </c>
      <c r="C753" t="s">
        <v>260</v>
      </c>
      <c r="D753" t="s">
        <v>342</v>
      </c>
      <c r="E753" t="s">
        <v>88</v>
      </c>
      <c r="F753">
        <v>36526</v>
      </c>
      <c r="G753" t="s">
        <v>30</v>
      </c>
      <c r="H753" t="s">
        <v>28</v>
      </c>
      <c r="I753" t="s">
        <v>213</v>
      </c>
      <c r="J753" t="s">
        <v>1370</v>
      </c>
      <c r="L753" t="s">
        <v>30</v>
      </c>
    </row>
    <row r="754" spans="1:32" ht="17.25" customHeight="1" x14ac:dyDescent="0.25">
      <c r="A754">
        <v>322875</v>
      </c>
      <c r="B754" t="s">
        <v>2028</v>
      </c>
      <c r="C754" t="s">
        <v>1753</v>
      </c>
      <c r="D754" t="s">
        <v>294</v>
      </c>
      <c r="E754" t="s">
        <v>89</v>
      </c>
      <c r="F754">
        <v>34507</v>
      </c>
      <c r="G754" t="s">
        <v>30</v>
      </c>
      <c r="H754" t="s">
        <v>28</v>
      </c>
      <c r="I754" t="s">
        <v>213</v>
      </c>
      <c r="J754" t="s">
        <v>27</v>
      </c>
      <c r="L754" t="s">
        <v>30</v>
      </c>
      <c r="V754" t="s">
        <v>5736</v>
      </c>
    </row>
    <row r="755" spans="1:32" ht="17.25" customHeight="1" x14ac:dyDescent="0.25">
      <c r="A755">
        <v>338165</v>
      </c>
      <c r="B755" t="s">
        <v>5647</v>
      </c>
      <c r="C755" t="s">
        <v>280</v>
      </c>
      <c r="D755" t="s">
        <v>479</v>
      </c>
      <c r="E755" t="s">
        <v>89</v>
      </c>
      <c r="F755">
        <v>32512</v>
      </c>
      <c r="G755" t="s">
        <v>703</v>
      </c>
      <c r="H755" t="s">
        <v>50</v>
      </c>
      <c r="I755" t="s">
        <v>213</v>
      </c>
      <c r="J755" t="s">
        <v>1370</v>
      </c>
      <c r="L755" t="s">
        <v>30</v>
      </c>
    </row>
    <row r="756" spans="1:32" ht="17.25" customHeight="1" x14ac:dyDescent="0.25">
      <c r="A756">
        <v>333617</v>
      </c>
      <c r="B756" t="s">
        <v>3141</v>
      </c>
      <c r="C756" t="s">
        <v>585</v>
      </c>
      <c r="D756" t="s">
        <v>721</v>
      </c>
      <c r="E756" t="s">
        <v>89</v>
      </c>
      <c r="F756">
        <v>34528</v>
      </c>
      <c r="G756" t="s">
        <v>456</v>
      </c>
      <c r="H756" t="s">
        <v>28</v>
      </c>
      <c r="I756" t="s">
        <v>213</v>
      </c>
      <c r="J756" t="s">
        <v>1370</v>
      </c>
      <c r="L756" t="s">
        <v>42</v>
      </c>
    </row>
    <row r="757" spans="1:32" ht="17.25" customHeight="1" x14ac:dyDescent="0.25">
      <c r="A757">
        <v>336629</v>
      </c>
      <c r="B757" t="s">
        <v>5416</v>
      </c>
      <c r="C757" t="s">
        <v>2715</v>
      </c>
      <c r="D757" t="s">
        <v>553</v>
      </c>
      <c r="E757" t="s">
        <v>89</v>
      </c>
      <c r="F757">
        <v>34335</v>
      </c>
      <c r="G757" t="s">
        <v>5417</v>
      </c>
      <c r="H757" t="s">
        <v>28</v>
      </c>
      <c r="I757" t="s">
        <v>213</v>
      </c>
      <c r="J757" t="s">
        <v>1370</v>
      </c>
      <c r="L757" t="s">
        <v>39</v>
      </c>
    </row>
    <row r="758" spans="1:32" ht="17.25" customHeight="1" x14ac:dyDescent="0.25">
      <c r="A758">
        <v>325807</v>
      </c>
      <c r="B758" t="s">
        <v>1604</v>
      </c>
      <c r="C758" t="s">
        <v>741</v>
      </c>
      <c r="D758" t="s">
        <v>286</v>
      </c>
      <c r="E758" t="s">
        <v>89</v>
      </c>
      <c r="F758">
        <v>34424</v>
      </c>
      <c r="G758" t="s">
        <v>30</v>
      </c>
      <c r="H758" t="s">
        <v>31</v>
      </c>
      <c r="I758" t="s">
        <v>213</v>
      </c>
      <c r="V758" t="s">
        <v>5734</v>
      </c>
    </row>
    <row r="759" spans="1:32" ht="17.25" customHeight="1" x14ac:dyDescent="0.25">
      <c r="A759">
        <v>333391</v>
      </c>
      <c r="B759" t="s">
        <v>4603</v>
      </c>
      <c r="C759" t="s">
        <v>833</v>
      </c>
      <c r="D759" t="s">
        <v>507</v>
      </c>
      <c r="E759" t="s">
        <v>89</v>
      </c>
      <c r="F759">
        <v>34582</v>
      </c>
      <c r="G759" t="s">
        <v>30</v>
      </c>
      <c r="H759" t="s">
        <v>28</v>
      </c>
      <c r="I759" t="s">
        <v>213</v>
      </c>
      <c r="J759" t="s">
        <v>1370</v>
      </c>
      <c r="L759" t="s">
        <v>30</v>
      </c>
    </row>
    <row r="760" spans="1:32" ht="17.25" customHeight="1" x14ac:dyDescent="0.25">
      <c r="A760">
        <v>324410</v>
      </c>
      <c r="B760" t="s">
        <v>2039</v>
      </c>
      <c r="C760" t="s">
        <v>373</v>
      </c>
      <c r="E760" t="s">
        <v>88</v>
      </c>
      <c r="F760">
        <v>26384</v>
      </c>
      <c r="G760" t="s">
        <v>2040</v>
      </c>
      <c r="H760" t="s">
        <v>28</v>
      </c>
      <c r="I760" t="s">
        <v>213</v>
      </c>
      <c r="V760" t="s">
        <v>5723</v>
      </c>
      <c r="AD760" t="s">
        <v>5700</v>
      </c>
      <c r="AE760" t="s">
        <v>5700</v>
      </c>
      <c r="AF760" t="s">
        <v>5700</v>
      </c>
    </row>
    <row r="761" spans="1:32" ht="17.25" customHeight="1" x14ac:dyDescent="0.25">
      <c r="A761">
        <v>336797</v>
      </c>
      <c r="B761" t="s">
        <v>3781</v>
      </c>
      <c r="C761" t="s">
        <v>542</v>
      </c>
      <c r="D761" t="s">
        <v>473</v>
      </c>
      <c r="E761" t="s">
        <v>89</v>
      </c>
      <c r="F761">
        <v>35936</v>
      </c>
      <c r="G761" t="s">
        <v>30</v>
      </c>
      <c r="H761" t="s">
        <v>28</v>
      </c>
      <c r="I761" t="s">
        <v>213</v>
      </c>
      <c r="J761" t="s">
        <v>1370</v>
      </c>
      <c r="L761" t="s">
        <v>30</v>
      </c>
    </row>
    <row r="762" spans="1:32" ht="17.25" customHeight="1" x14ac:dyDescent="0.25">
      <c r="A762">
        <v>336633</v>
      </c>
      <c r="B762" t="s">
        <v>5008</v>
      </c>
      <c r="C762" t="s">
        <v>552</v>
      </c>
      <c r="D762" t="s">
        <v>1262</v>
      </c>
      <c r="E762" t="s">
        <v>88</v>
      </c>
      <c r="F762">
        <v>32388</v>
      </c>
      <c r="G762" t="s">
        <v>82</v>
      </c>
      <c r="H762" t="s">
        <v>28</v>
      </c>
      <c r="I762" t="s">
        <v>213</v>
      </c>
      <c r="J762" t="s">
        <v>1370</v>
      </c>
      <c r="L762" t="s">
        <v>82</v>
      </c>
    </row>
    <row r="763" spans="1:32" ht="17.25" customHeight="1" x14ac:dyDescent="0.25">
      <c r="A763">
        <v>333119</v>
      </c>
      <c r="B763" t="s">
        <v>4574</v>
      </c>
      <c r="C763" t="s">
        <v>363</v>
      </c>
      <c r="D763" t="s">
        <v>234</v>
      </c>
      <c r="E763" t="s">
        <v>89</v>
      </c>
      <c r="F763">
        <v>36326</v>
      </c>
      <c r="G763" t="s">
        <v>30</v>
      </c>
      <c r="H763" t="s">
        <v>28</v>
      </c>
      <c r="I763" t="s">
        <v>213</v>
      </c>
      <c r="J763" t="s">
        <v>27</v>
      </c>
      <c r="L763" t="s">
        <v>30</v>
      </c>
    </row>
    <row r="764" spans="1:32" ht="17.25" customHeight="1" x14ac:dyDescent="0.25">
      <c r="A764">
        <v>333120</v>
      </c>
      <c r="B764" t="s">
        <v>3481</v>
      </c>
      <c r="C764" t="s">
        <v>3482</v>
      </c>
      <c r="D764" t="s">
        <v>409</v>
      </c>
      <c r="E764" t="s">
        <v>89</v>
      </c>
      <c r="F764">
        <v>35066</v>
      </c>
      <c r="G764" t="s">
        <v>581</v>
      </c>
      <c r="H764" t="s">
        <v>31</v>
      </c>
      <c r="I764" t="s">
        <v>213</v>
      </c>
      <c r="J764" t="s">
        <v>1370</v>
      </c>
      <c r="L764" t="s">
        <v>42</v>
      </c>
    </row>
    <row r="765" spans="1:32" ht="17.25" customHeight="1" x14ac:dyDescent="0.25">
      <c r="A765">
        <v>338155</v>
      </c>
      <c r="B765" t="s">
        <v>3799</v>
      </c>
      <c r="C765" t="s">
        <v>468</v>
      </c>
      <c r="D765" t="s">
        <v>2163</v>
      </c>
      <c r="E765" t="s">
        <v>89</v>
      </c>
      <c r="F765">
        <v>35089</v>
      </c>
      <c r="G765" t="s">
        <v>30</v>
      </c>
      <c r="H765" t="s">
        <v>28</v>
      </c>
      <c r="I765" t="s">
        <v>213</v>
      </c>
      <c r="J765" t="s">
        <v>27</v>
      </c>
      <c r="L765" t="s">
        <v>30</v>
      </c>
    </row>
    <row r="766" spans="1:32" ht="17.25" customHeight="1" x14ac:dyDescent="0.25">
      <c r="A766">
        <v>331710</v>
      </c>
      <c r="B766" t="s">
        <v>4430</v>
      </c>
      <c r="C766" t="s">
        <v>277</v>
      </c>
      <c r="D766" t="s">
        <v>1460</v>
      </c>
      <c r="E766" t="s">
        <v>88</v>
      </c>
      <c r="F766">
        <v>33462</v>
      </c>
      <c r="G766" t="s">
        <v>1580</v>
      </c>
      <c r="H766" t="s">
        <v>28</v>
      </c>
      <c r="I766" t="s">
        <v>213</v>
      </c>
      <c r="J766" t="s">
        <v>1370</v>
      </c>
      <c r="L766" t="s">
        <v>42</v>
      </c>
    </row>
    <row r="767" spans="1:32" ht="17.25" customHeight="1" x14ac:dyDescent="0.25">
      <c r="A767">
        <v>333444</v>
      </c>
      <c r="B767" t="s">
        <v>1673</v>
      </c>
      <c r="C767" t="s">
        <v>292</v>
      </c>
      <c r="D767" t="s">
        <v>571</v>
      </c>
      <c r="E767" t="s">
        <v>88</v>
      </c>
      <c r="F767">
        <v>33312</v>
      </c>
      <c r="G767" t="s">
        <v>1580</v>
      </c>
      <c r="H767" t="s">
        <v>28</v>
      </c>
      <c r="I767" t="s">
        <v>213</v>
      </c>
      <c r="J767" t="s">
        <v>1370</v>
      </c>
      <c r="L767" t="s">
        <v>82</v>
      </c>
      <c r="V767" t="s">
        <v>5736</v>
      </c>
    </row>
    <row r="768" spans="1:32" ht="17.25" customHeight="1" x14ac:dyDescent="0.25">
      <c r="A768">
        <v>331136</v>
      </c>
      <c r="B768" t="s">
        <v>4370</v>
      </c>
      <c r="C768" t="s">
        <v>576</v>
      </c>
      <c r="D768" t="s">
        <v>845</v>
      </c>
      <c r="E768" t="s">
        <v>88</v>
      </c>
      <c r="F768">
        <v>32516</v>
      </c>
      <c r="G768" t="s">
        <v>710</v>
      </c>
      <c r="H768" t="s">
        <v>28</v>
      </c>
      <c r="I768" t="s">
        <v>213</v>
      </c>
      <c r="J768" t="s">
        <v>1370</v>
      </c>
      <c r="L768" t="s">
        <v>42</v>
      </c>
    </row>
    <row r="769" spans="1:22" ht="17.25" customHeight="1" x14ac:dyDescent="0.25">
      <c r="A769">
        <v>336592</v>
      </c>
      <c r="B769" t="s">
        <v>3446</v>
      </c>
      <c r="C769" t="s">
        <v>242</v>
      </c>
      <c r="D769" t="s">
        <v>532</v>
      </c>
      <c r="E769" t="s">
        <v>89</v>
      </c>
      <c r="F769">
        <v>33604</v>
      </c>
      <c r="G769" t="s">
        <v>70</v>
      </c>
      <c r="H769" t="s">
        <v>28</v>
      </c>
      <c r="I769" t="s">
        <v>213</v>
      </c>
      <c r="J769" t="s">
        <v>1370</v>
      </c>
      <c r="L769" t="s">
        <v>70</v>
      </c>
    </row>
    <row r="770" spans="1:22" ht="17.25" customHeight="1" x14ac:dyDescent="0.25">
      <c r="A770">
        <v>334693</v>
      </c>
      <c r="B770" t="s">
        <v>3673</v>
      </c>
      <c r="C770" t="s">
        <v>1116</v>
      </c>
      <c r="D770" t="s">
        <v>806</v>
      </c>
      <c r="E770" t="s">
        <v>89</v>
      </c>
      <c r="F770">
        <v>32568</v>
      </c>
      <c r="G770" t="s">
        <v>30</v>
      </c>
      <c r="H770" t="s">
        <v>28</v>
      </c>
      <c r="I770" t="s">
        <v>213</v>
      </c>
      <c r="J770" t="s">
        <v>1418</v>
      </c>
      <c r="L770" t="s">
        <v>42</v>
      </c>
    </row>
    <row r="771" spans="1:22" ht="17.25" customHeight="1" x14ac:dyDescent="0.25">
      <c r="A771">
        <v>333091</v>
      </c>
      <c r="B771" t="s">
        <v>3745</v>
      </c>
      <c r="C771" t="s">
        <v>277</v>
      </c>
      <c r="D771" t="s">
        <v>3746</v>
      </c>
      <c r="E771" t="s">
        <v>89</v>
      </c>
      <c r="F771">
        <v>33986</v>
      </c>
      <c r="G771" t="s">
        <v>30</v>
      </c>
      <c r="H771" t="s">
        <v>28</v>
      </c>
      <c r="I771" t="s">
        <v>213</v>
      </c>
      <c r="J771" t="s">
        <v>1370</v>
      </c>
      <c r="L771" t="s">
        <v>30</v>
      </c>
    </row>
    <row r="772" spans="1:22" ht="17.25" customHeight="1" x14ac:dyDescent="0.25">
      <c r="A772">
        <v>336590</v>
      </c>
      <c r="B772" t="s">
        <v>5003</v>
      </c>
      <c r="C772" t="s">
        <v>226</v>
      </c>
      <c r="D772" t="s">
        <v>466</v>
      </c>
      <c r="E772" t="s">
        <v>89</v>
      </c>
      <c r="F772">
        <v>35796</v>
      </c>
      <c r="G772" t="s">
        <v>30</v>
      </c>
      <c r="H772" t="s">
        <v>28</v>
      </c>
      <c r="I772" t="s">
        <v>213</v>
      </c>
      <c r="J772" t="s">
        <v>1370</v>
      </c>
      <c r="L772" t="s">
        <v>42</v>
      </c>
    </row>
    <row r="773" spans="1:22" ht="17.25" customHeight="1" x14ac:dyDescent="0.25">
      <c r="A773">
        <v>334689</v>
      </c>
      <c r="B773" t="s">
        <v>4743</v>
      </c>
      <c r="C773" t="s">
        <v>1051</v>
      </c>
      <c r="D773" t="s">
        <v>650</v>
      </c>
      <c r="E773" t="s">
        <v>89</v>
      </c>
      <c r="F773">
        <v>32035</v>
      </c>
      <c r="G773" t="s">
        <v>30</v>
      </c>
      <c r="H773" t="s">
        <v>28</v>
      </c>
      <c r="I773" t="s">
        <v>213</v>
      </c>
      <c r="J773" t="s">
        <v>1370</v>
      </c>
      <c r="L773" t="s">
        <v>30</v>
      </c>
    </row>
    <row r="774" spans="1:22" ht="17.25" customHeight="1" x14ac:dyDescent="0.25">
      <c r="A774">
        <v>330846</v>
      </c>
      <c r="B774" t="s">
        <v>2105</v>
      </c>
      <c r="C774" t="s">
        <v>242</v>
      </c>
      <c r="D774" t="s">
        <v>285</v>
      </c>
      <c r="E774" t="s">
        <v>89</v>
      </c>
      <c r="F774">
        <v>35709</v>
      </c>
      <c r="G774" t="s">
        <v>420</v>
      </c>
      <c r="H774" t="s">
        <v>28</v>
      </c>
      <c r="I774" t="s">
        <v>213</v>
      </c>
      <c r="J774" t="s">
        <v>27</v>
      </c>
      <c r="L774" t="s">
        <v>42</v>
      </c>
      <c r="V774" t="s">
        <v>5736</v>
      </c>
    </row>
    <row r="775" spans="1:22" ht="17.25" customHeight="1" x14ac:dyDescent="0.25">
      <c r="A775">
        <v>336593</v>
      </c>
      <c r="B775" t="s">
        <v>5411</v>
      </c>
      <c r="C775" t="s">
        <v>355</v>
      </c>
      <c r="D775" t="s">
        <v>571</v>
      </c>
      <c r="E775" t="s">
        <v>89</v>
      </c>
      <c r="F775">
        <v>31925</v>
      </c>
      <c r="G775" t="s">
        <v>70</v>
      </c>
      <c r="H775" t="s">
        <v>28</v>
      </c>
      <c r="I775" t="s">
        <v>213</v>
      </c>
      <c r="J775" t="s">
        <v>1370</v>
      </c>
      <c r="L775" t="s">
        <v>70</v>
      </c>
    </row>
    <row r="776" spans="1:22" ht="17.25" customHeight="1" x14ac:dyDescent="0.25">
      <c r="A776">
        <v>333096</v>
      </c>
      <c r="B776" t="s">
        <v>5286</v>
      </c>
      <c r="C776" t="s">
        <v>384</v>
      </c>
      <c r="D776" t="s">
        <v>526</v>
      </c>
      <c r="E776" t="s">
        <v>89</v>
      </c>
      <c r="F776">
        <v>36393</v>
      </c>
      <c r="G776" t="s">
        <v>30</v>
      </c>
      <c r="H776" t="s">
        <v>28</v>
      </c>
      <c r="I776" t="s">
        <v>213</v>
      </c>
      <c r="J776" t="s">
        <v>27</v>
      </c>
      <c r="L776" t="s">
        <v>30</v>
      </c>
    </row>
    <row r="777" spans="1:22" ht="17.25" customHeight="1" x14ac:dyDescent="0.25">
      <c r="A777">
        <v>328334</v>
      </c>
      <c r="B777" t="s">
        <v>3632</v>
      </c>
      <c r="C777" t="s">
        <v>402</v>
      </c>
      <c r="D777" t="s">
        <v>2969</v>
      </c>
      <c r="E777" t="s">
        <v>89</v>
      </c>
      <c r="F777">
        <v>32874</v>
      </c>
      <c r="G777" t="s">
        <v>800</v>
      </c>
      <c r="H777" t="s">
        <v>28</v>
      </c>
      <c r="I777" t="s">
        <v>213</v>
      </c>
      <c r="J777" t="s">
        <v>1370</v>
      </c>
      <c r="L777" t="s">
        <v>42</v>
      </c>
    </row>
    <row r="778" spans="1:22" ht="17.25" customHeight="1" x14ac:dyDescent="0.25">
      <c r="A778">
        <v>324159</v>
      </c>
      <c r="B778" t="s">
        <v>1529</v>
      </c>
      <c r="C778" t="s">
        <v>1260</v>
      </c>
      <c r="D778" t="s">
        <v>1530</v>
      </c>
      <c r="E778" t="s">
        <v>88</v>
      </c>
      <c r="F778">
        <v>33623</v>
      </c>
      <c r="G778" t="s">
        <v>59</v>
      </c>
      <c r="H778" t="s">
        <v>28</v>
      </c>
      <c r="I778" t="s">
        <v>213</v>
      </c>
      <c r="J778" t="s">
        <v>1370</v>
      </c>
      <c r="L778" t="s">
        <v>59</v>
      </c>
      <c r="V778" t="s">
        <v>5734</v>
      </c>
    </row>
    <row r="779" spans="1:22" ht="17.25" customHeight="1" x14ac:dyDescent="0.25">
      <c r="A779">
        <v>333140</v>
      </c>
      <c r="B779" t="s">
        <v>4577</v>
      </c>
      <c r="C779" t="s">
        <v>617</v>
      </c>
      <c r="D779" t="s">
        <v>288</v>
      </c>
      <c r="E779" t="s">
        <v>89</v>
      </c>
      <c r="F779">
        <v>33651</v>
      </c>
      <c r="G779" t="s">
        <v>30</v>
      </c>
      <c r="H779" t="s">
        <v>28</v>
      </c>
      <c r="I779" t="s">
        <v>213</v>
      </c>
      <c r="J779" t="s">
        <v>1370</v>
      </c>
      <c r="L779" t="s">
        <v>30</v>
      </c>
    </row>
    <row r="780" spans="1:22" ht="17.25" customHeight="1" x14ac:dyDescent="0.25">
      <c r="A780">
        <v>336625</v>
      </c>
      <c r="B780" t="s">
        <v>5007</v>
      </c>
      <c r="C780" t="s">
        <v>892</v>
      </c>
      <c r="D780" t="s">
        <v>855</v>
      </c>
      <c r="E780" t="s">
        <v>89</v>
      </c>
      <c r="F780">
        <v>30590</v>
      </c>
      <c r="G780" t="s">
        <v>73</v>
      </c>
      <c r="H780" t="s">
        <v>28</v>
      </c>
      <c r="I780" t="s">
        <v>213</v>
      </c>
      <c r="J780" t="s">
        <v>1370</v>
      </c>
      <c r="L780" t="s">
        <v>42</v>
      </c>
    </row>
    <row r="781" spans="1:22" ht="17.25" customHeight="1" x14ac:dyDescent="0.25">
      <c r="A781">
        <v>333614</v>
      </c>
      <c r="B781" t="s">
        <v>4632</v>
      </c>
      <c r="C781" t="s">
        <v>764</v>
      </c>
      <c r="D781" t="s">
        <v>245</v>
      </c>
      <c r="E781" t="s">
        <v>88</v>
      </c>
      <c r="F781">
        <v>35539</v>
      </c>
      <c r="G781" t="s">
        <v>628</v>
      </c>
      <c r="H781" t="s">
        <v>28</v>
      </c>
      <c r="I781" t="s">
        <v>213</v>
      </c>
      <c r="J781" t="s">
        <v>27</v>
      </c>
      <c r="L781" t="s">
        <v>30</v>
      </c>
      <c r="V781" t="s">
        <v>5840</v>
      </c>
    </row>
    <row r="782" spans="1:22" ht="17.25" customHeight="1" x14ac:dyDescent="0.25">
      <c r="A782">
        <v>326556</v>
      </c>
      <c r="B782" t="s">
        <v>3624</v>
      </c>
      <c r="C782" t="s">
        <v>844</v>
      </c>
      <c r="D782" t="s">
        <v>285</v>
      </c>
      <c r="E782" t="s">
        <v>88</v>
      </c>
      <c r="F782">
        <v>31413</v>
      </c>
      <c r="G782" t="s">
        <v>30</v>
      </c>
      <c r="H782" t="s">
        <v>28</v>
      </c>
      <c r="I782" t="s">
        <v>213</v>
      </c>
      <c r="J782" t="s">
        <v>1370</v>
      </c>
      <c r="L782" t="s">
        <v>30</v>
      </c>
    </row>
    <row r="783" spans="1:22" ht="17.25" customHeight="1" x14ac:dyDescent="0.25">
      <c r="A783">
        <v>333137</v>
      </c>
      <c r="B783" t="s">
        <v>3178</v>
      </c>
      <c r="C783" t="s">
        <v>887</v>
      </c>
      <c r="D783" t="s">
        <v>536</v>
      </c>
      <c r="E783" t="s">
        <v>88</v>
      </c>
      <c r="F783">
        <v>36174</v>
      </c>
      <c r="G783" t="s">
        <v>2151</v>
      </c>
      <c r="H783" t="s">
        <v>28</v>
      </c>
      <c r="I783" t="s">
        <v>213</v>
      </c>
      <c r="J783" t="s">
        <v>1370</v>
      </c>
      <c r="L783" t="s">
        <v>30</v>
      </c>
    </row>
    <row r="784" spans="1:22" ht="17.25" customHeight="1" x14ac:dyDescent="0.25">
      <c r="A784">
        <v>336588</v>
      </c>
      <c r="B784" t="s">
        <v>5002</v>
      </c>
      <c r="C784" t="s">
        <v>603</v>
      </c>
      <c r="D784" t="s">
        <v>473</v>
      </c>
      <c r="E784" t="s">
        <v>89</v>
      </c>
      <c r="F784">
        <v>35615</v>
      </c>
      <c r="G784" t="s">
        <v>225</v>
      </c>
      <c r="H784" t="s">
        <v>28</v>
      </c>
      <c r="I784" t="s">
        <v>213</v>
      </c>
      <c r="J784" t="s">
        <v>27</v>
      </c>
      <c r="L784" t="s">
        <v>30</v>
      </c>
    </row>
    <row r="785" spans="1:32" ht="17.25" customHeight="1" x14ac:dyDescent="0.25">
      <c r="A785">
        <v>327229</v>
      </c>
      <c r="B785" t="s">
        <v>2923</v>
      </c>
      <c r="C785" t="s">
        <v>2924</v>
      </c>
      <c r="D785" t="s">
        <v>1451</v>
      </c>
      <c r="E785" t="s">
        <v>89</v>
      </c>
      <c r="F785">
        <v>34246</v>
      </c>
      <c r="G785" t="s">
        <v>30</v>
      </c>
      <c r="H785" t="s">
        <v>28</v>
      </c>
      <c r="I785" t="s">
        <v>213</v>
      </c>
      <c r="J785" t="s">
        <v>1370</v>
      </c>
      <c r="L785" t="s">
        <v>30</v>
      </c>
    </row>
    <row r="786" spans="1:32" ht="17.25" customHeight="1" x14ac:dyDescent="0.25">
      <c r="A786">
        <v>327844</v>
      </c>
      <c r="B786" t="s">
        <v>1884</v>
      </c>
      <c r="C786" t="s">
        <v>413</v>
      </c>
      <c r="D786" t="s">
        <v>1000</v>
      </c>
      <c r="E786" t="s">
        <v>89</v>
      </c>
      <c r="F786">
        <v>33604</v>
      </c>
      <c r="G786" t="s">
        <v>1885</v>
      </c>
      <c r="H786" t="s">
        <v>28</v>
      </c>
      <c r="I786" t="s">
        <v>213</v>
      </c>
      <c r="J786" t="s">
        <v>1370</v>
      </c>
      <c r="L786" t="s">
        <v>30</v>
      </c>
      <c r="V786" t="s">
        <v>5735</v>
      </c>
      <c r="AF786" t="s">
        <v>5700</v>
      </c>
    </row>
    <row r="787" spans="1:32" ht="17.25" customHeight="1" x14ac:dyDescent="0.25">
      <c r="A787">
        <v>338142</v>
      </c>
      <c r="B787" t="s">
        <v>5642</v>
      </c>
      <c r="C787" t="s">
        <v>705</v>
      </c>
      <c r="D787" t="s">
        <v>657</v>
      </c>
      <c r="E787" t="s">
        <v>89</v>
      </c>
      <c r="F787">
        <v>33975</v>
      </c>
      <c r="G787" t="s">
        <v>30</v>
      </c>
      <c r="H787" t="s">
        <v>28</v>
      </c>
      <c r="I787" t="s">
        <v>213</v>
      </c>
      <c r="J787" t="s">
        <v>1370</v>
      </c>
      <c r="L787" t="s">
        <v>30</v>
      </c>
    </row>
    <row r="788" spans="1:32" ht="17.25" customHeight="1" x14ac:dyDescent="0.25">
      <c r="A788">
        <v>327564</v>
      </c>
      <c r="B788" t="s">
        <v>1856</v>
      </c>
      <c r="C788" t="s">
        <v>856</v>
      </c>
      <c r="D788" t="s">
        <v>231</v>
      </c>
      <c r="E788" t="s">
        <v>89</v>
      </c>
      <c r="F788">
        <v>33502</v>
      </c>
      <c r="G788" t="s">
        <v>30</v>
      </c>
      <c r="H788" t="s">
        <v>31</v>
      </c>
      <c r="I788" t="s">
        <v>213</v>
      </c>
      <c r="J788" t="s">
        <v>1370</v>
      </c>
      <c r="L788" t="s">
        <v>30</v>
      </c>
      <c r="V788" t="s">
        <v>5734</v>
      </c>
    </row>
    <row r="789" spans="1:32" ht="17.25" customHeight="1" x14ac:dyDescent="0.25">
      <c r="A789">
        <v>336589</v>
      </c>
      <c r="B789" t="s">
        <v>5410</v>
      </c>
      <c r="C789" t="s">
        <v>1267</v>
      </c>
      <c r="D789" t="s">
        <v>408</v>
      </c>
      <c r="E789" t="s">
        <v>89</v>
      </c>
      <c r="F789">
        <v>36330</v>
      </c>
      <c r="G789" t="s">
        <v>30</v>
      </c>
      <c r="H789" t="s">
        <v>28</v>
      </c>
      <c r="I789" t="s">
        <v>213</v>
      </c>
      <c r="J789" t="s">
        <v>27</v>
      </c>
      <c r="L789" t="s">
        <v>42</v>
      </c>
    </row>
    <row r="790" spans="1:32" ht="17.25" customHeight="1" x14ac:dyDescent="0.25">
      <c r="A790">
        <v>333613</v>
      </c>
      <c r="B790" t="s">
        <v>2149</v>
      </c>
      <c r="C790" t="s">
        <v>557</v>
      </c>
      <c r="D790" t="s">
        <v>409</v>
      </c>
      <c r="E790" t="s">
        <v>89</v>
      </c>
      <c r="F790">
        <v>35431</v>
      </c>
      <c r="G790" t="s">
        <v>225</v>
      </c>
      <c r="H790" t="s">
        <v>28</v>
      </c>
      <c r="I790" t="s">
        <v>213</v>
      </c>
      <c r="J790" t="s">
        <v>1370</v>
      </c>
      <c r="L790" t="s">
        <v>42</v>
      </c>
      <c r="V790" t="s">
        <v>5735</v>
      </c>
    </row>
    <row r="791" spans="1:32" ht="17.25" customHeight="1" x14ac:dyDescent="0.25">
      <c r="A791">
        <v>338143</v>
      </c>
      <c r="B791" t="s">
        <v>5643</v>
      </c>
      <c r="C791" t="s">
        <v>260</v>
      </c>
      <c r="D791" t="s">
        <v>245</v>
      </c>
      <c r="E791" t="s">
        <v>89</v>
      </c>
      <c r="F791">
        <v>31778</v>
      </c>
      <c r="G791" t="s">
        <v>79</v>
      </c>
      <c r="H791" t="s">
        <v>28</v>
      </c>
      <c r="I791" t="s">
        <v>213</v>
      </c>
      <c r="J791" t="s">
        <v>1370</v>
      </c>
      <c r="L791" t="s">
        <v>79</v>
      </c>
    </row>
    <row r="792" spans="1:32" ht="17.25" customHeight="1" x14ac:dyDescent="0.25">
      <c r="A792">
        <v>333094</v>
      </c>
      <c r="B792" t="s">
        <v>3655</v>
      </c>
      <c r="C792" t="s">
        <v>3656</v>
      </c>
      <c r="D792" t="s">
        <v>369</v>
      </c>
      <c r="E792" t="s">
        <v>89</v>
      </c>
      <c r="F792">
        <v>35431</v>
      </c>
      <c r="G792" t="s">
        <v>2650</v>
      </c>
      <c r="H792" t="s">
        <v>28</v>
      </c>
      <c r="I792" t="s">
        <v>213</v>
      </c>
      <c r="J792" t="s">
        <v>27</v>
      </c>
      <c r="L792" t="s">
        <v>42</v>
      </c>
    </row>
    <row r="793" spans="1:32" ht="17.25" customHeight="1" x14ac:dyDescent="0.25">
      <c r="A793">
        <v>333095</v>
      </c>
      <c r="B793" t="s">
        <v>3177</v>
      </c>
      <c r="C793" t="s">
        <v>614</v>
      </c>
      <c r="D793" t="s">
        <v>298</v>
      </c>
      <c r="E793" t="s">
        <v>89</v>
      </c>
      <c r="F793">
        <v>36526</v>
      </c>
      <c r="G793" t="s">
        <v>30</v>
      </c>
      <c r="H793" t="s">
        <v>28</v>
      </c>
      <c r="I793" t="s">
        <v>213</v>
      </c>
      <c r="J793" t="s">
        <v>1370</v>
      </c>
      <c r="L793" t="s">
        <v>30</v>
      </c>
    </row>
    <row r="794" spans="1:32" ht="17.25" customHeight="1" x14ac:dyDescent="0.25">
      <c r="A794">
        <v>334687</v>
      </c>
      <c r="B794" t="s">
        <v>2657</v>
      </c>
      <c r="C794" t="s">
        <v>603</v>
      </c>
      <c r="D794" t="s">
        <v>330</v>
      </c>
      <c r="E794" t="s">
        <v>89</v>
      </c>
      <c r="F794">
        <v>32875</v>
      </c>
      <c r="G794" t="s">
        <v>30</v>
      </c>
      <c r="H794" t="s">
        <v>28</v>
      </c>
      <c r="I794" t="s">
        <v>213</v>
      </c>
      <c r="J794" t="s">
        <v>1370</v>
      </c>
      <c r="L794" t="s">
        <v>85</v>
      </c>
    </row>
    <row r="795" spans="1:32" ht="17.25" customHeight="1" x14ac:dyDescent="0.25">
      <c r="A795">
        <v>336599</v>
      </c>
      <c r="B795" t="s">
        <v>3779</v>
      </c>
      <c r="C795" t="s">
        <v>766</v>
      </c>
      <c r="D795" t="s">
        <v>3780</v>
      </c>
      <c r="E795" t="s">
        <v>89</v>
      </c>
      <c r="F795">
        <v>32431</v>
      </c>
      <c r="G795" t="s">
        <v>30</v>
      </c>
      <c r="H795" t="s">
        <v>28</v>
      </c>
      <c r="I795" t="s">
        <v>213</v>
      </c>
      <c r="J795" t="s">
        <v>1370</v>
      </c>
      <c r="L795" t="s">
        <v>30</v>
      </c>
    </row>
    <row r="796" spans="1:32" ht="17.25" customHeight="1" x14ac:dyDescent="0.25">
      <c r="A796">
        <v>328226</v>
      </c>
      <c r="B796" t="s">
        <v>4158</v>
      </c>
      <c r="C796" t="s">
        <v>346</v>
      </c>
      <c r="D796" t="s">
        <v>1106</v>
      </c>
      <c r="E796" t="s">
        <v>89</v>
      </c>
      <c r="F796">
        <v>33243</v>
      </c>
      <c r="G796" t="s">
        <v>2877</v>
      </c>
      <c r="H796" t="s">
        <v>28</v>
      </c>
      <c r="I796" t="s">
        <v>213</v>
      </c>
      <c r="J796" t="s">
        <v>1370</v>
      </c>
      <c r="L796" t="s">
        <v>59</v>
      </c>
    </row>
    <row r="797" spans="1:32" ht="17.25" customHeight="1" x14ac:dyDescent="0.25">
      <c r="A797">
        <v>325786</v>
      </c>
      <c r="B797" t="s">
        <v>1966</v>
      </c>
      <c r="C797" t="s">
        <v>260</v>
      </c>
      <c r="D797" t="s">
        <v>564</v>
      </c>
      <c r="E797" t="s">
        <v>89</v>
      </c>
      <c r="F797">
        <v>32996</v>
      </c>
      <c r="G797" t="s">
        <v>1967</v>
      </c>
      <c r="H797" t="s">
        <v>28</v>
      </c>
      <c r="I797" t="s">
        <v>213</v>
      </c>
      <c r="V797" t="s">
        <v>5821</v>
      </c>
      <c r="AC797" t="s">
        <v>5700</v>
      </c>
      <c r="AD797" t="s">
        <v>5700</v>
      </c>
      <c r="AE797" t="s">
        <v>5700</v>
      </c>
      <c r="AF797" t="s">
        <v>5700</v>
      </c>
    </row>
    <row r="798" spans="1:32" ht="17.25" customHeight="1" x14ac:dyDescent="0.25">
      <c r="A798">
        <v>321491</v>
      </c>
      <c r="B798" t="s">
        <v>2448</v>
      </c>
      <c r="C798" t="s">
        <v>678</v>
      </c>
      <c r="D798" t="s">
        <v>2449</v>
      </c>
      <c r="E798" t="s">
        <v>89</v>
      </c>
      <c r="F798">
        <v>35142</v>
      </c>
      <c r="G798" t="s">
        <v>225</v>
      </c>
      <c r="H798" t="s">
        <v>28</v>
      </c>
      <c r="I798" t="s">
        <v>213</v>
      </c>
      <c r="V798" t="s">
        <v>5734</v>
      </c>
    </row>
    <row r="799" spans="1:32" ht="17.25" customHeight="1" x14ac:dyDescent="0.25">
      <c r="A799">
        <v>326367</v>
      </c>
      <c r="B799" t="s">
        <v>4056</v>
      </c>
      <c r="C799" t="s">
        <v>264</v>
      </c>
      <c r="D799" t="s">
        <v>286</v>
      </c>
      <c r="E799" t="s">
        <v>89</v>
      </c>
      <c r="F799">
        <v>32929</v>
      </c>
      <c r="G799" t="s">
        <v>1136</v>
      </c>
      <c r="H799" t="s">
        <v>28</v>
      </c>
      <c r="I799" t="s">
        <v>213</v>
      </c>
      <c r="J799" t="s">
        <v>1370</v>
      </c>
      <c r="L799" t="s">
        <v>42</v>
      </c>
    </row>
    <row r="800" spans="1:32" ht="17.25" customHeight="1" x14ac:dyDescent="0.25">
      <c r="A800">
        <v>326997</v>
      </c>
      <c r="B800" t="s">
        <v>3423</v>
      </c>
      <c r="C800" t="s">
        <v>468</v>
      </c>
      <c r="D800" t="s">
        <v>318</v>
      </c>
      <c r="E800" t="s">
        <v>89</v>
      </c>
      <c r="F800">
        <v>34335</v>
      </c>
      <c r="G800" t="s">
        <v>30</v>
      </c>
      <c r="H800" t="s">
        <v>28</v>
      </c>
      <c r="I800" t="s">
        <v>213</v>
      </c>
      <c r="J800" t="s">
        <v>1370</v>
      </c>
      <c r="L800" t="s">
        <v>42</v>
      </c>
    </row>
    <row r="801" spans="1:22" ht="17.25" customHeight="1" x14ac:dyDescent="0.25">
      <c r="A801">
        <v>333388</v>
      </c>
      <c r="B801" t="s">
        <v>5300</v>
      </c>
      <c r="C801" t="s">
        <v>1067</v>
      </c>
      <c r="D801" t="s">
        <v>436</v>
      </c>
      <c r="E801" t="s">
        <v>89</v>
      </c>
      <c r="F801">
        <v>33047</v>
      </c>
      <c r="G801" t="s">
        <v>5301</v>
      </c>
      <c r="H801" t="s">
        <v>28</v>
      </c>
      <c r="I801" t="s">
        <v>213</v>
      </c>
      <c r="J801" t="s">
        <v>1370</v>
      </c>
      <c r="L801" t="s">
        <v>79</v>
      </c>
    </row>
    <row r="802" spans="1:22" ht="17.25" customHeight="1" x14ac:dyDescent="0.25">
      <c r="A802">
        <v>328365</v>
      </c>
      <c r="B802" t="s">
        <v>1924</v>
      </c>
      <c r="C802" t="s">
        <v>289</v>
      </c>
      <c r="D802" t="s">
        <v>282</v>
      </c>
      <c r="E802" t="s">
        <v>89</v>
      </c>
      <c r="F802">
        <v>35233</v>
      </c>
      <c r="G802" t="s">
        <v>525</v>
      </c>
      <c r="H802" t="s">
        <v>28</v>
      </c>
      <c r="I802" t="s">
        <v>213</v>
      </c>
      <c r="J802" t="s">
        <v>1370</v>
      </c>
      <c r="L802" t="s">
        <v>42</v>
      </c>
      <c r="V802" t="s">
        <v>5736</v>
      </c>
    </row>
    <row r="803" spans="1:22" ht="17.25" customHeight="1" x14ac:dyDescent="0.25">
      <c r="A803">
        <v>331250</v>
      </c>
      <c r="B803" t="s">
        <v>2396</v>
      </c>
      <c r="C803" t="s">
        <v>1654</v>
      </c>
      <c r="D803" t="s">
        <v>917</v>
      </c>
      <c r="E803" t="s">
        <v>89</v>
      </c>
      <c r="F803">
        <v>33976</v>
      </c>
      <c r="G803" t="s">
        <v>2397</v>
      </c>
      <c r="H803" t="s">
        <v>28</v>
      </c>
      <c r="I803" t="s">
        <v>213</v>
      </c>
      <c r="J803" t="s">
        <v>1370</v>
      </c>
      <c r="L803" t="s">
        <v>52</v>
      </c>
      <c r="V803" t="s">
        <v>5723</v>
      </c>
    </row>
    <row r="804" spans="1:22" ht="17.25" customHeight="1" x14ac:dyDescent="0.25">
      <c r="A804">
        <v>334720</v>
      </c>
      <c r="B804" t="s">
        <v>4750</v>
      </c>
      <c r="C804" t="s">
        <v>226</v>
      </c>
      <c r="D804" t="s">
        <v>2815</v>
      </c>
      <c r="E804" t="s">
        <v>89</v>
      </c>
      <c r="F804">
        <v>30346</v>
      </c>
      <c r="G804" t="s">
        <v>2247</v>
      </c>
      <c r="H804" t="s">
        <v>28</v>
      </c>
      <c r="I804" t="s">
        <v>213</v>
      </c>
      <c r="J804" t="s">
        <v>1370</v>
      </c>
      <c r="L804" t="s">
        <v>42</v>
      </c>
    </row>
    <row r="805" spans="1:22" ht="17.25" customHeight="1" x14ac:dyDescent="0.25">
      <c r="A805">
        <v>336614</v>
      </c>
      <c r="B805" t="s">
        <v>5414</v>
      </c>
      <c r="C805" t="s">
        <v>614</v>
      </c>
      <c r="D805" t="s">
        <v>956</v>
      </c>
      <c r="E805" t="s">
        <v>88</v>
      </c>
      <c r="F805">
        <v>35943</v>
      </c>
      <c r="G805" t="s">
        <v>835</v>
      </c>
      <c r="H805" t="s">
        <v>28</v>
      </c>
      <c r="I805" t="s">
        <v>213</v>
      </c>
      <c r="J805" t="s">
        <v>27</v>
      </c>
      <c r="L805" t="s">
        <v>79</v>
      </c>
    </row>
    <row r="806" spans="1:22" ht="17.25" customHeight="1" x14ac:dyDescent="0.25">
      <c r="A806">
        <v>338159</v>
      </c>
      <c r="B806" t="s">
        <v>3800</v>
      </c>
      <c r="C806" t="s">
        <v>242</v>
      </c>
      <c r="D806" t="s">
        <v>474</v>
      </c>
      <c r="E806" t="s">
        <v>88</v>
      </c>
      <c r="F806">
        <v>30326</v>
      </c>
      <c r="G806" t="s">
        <v>3801</v>
      </c>
      <c r="H806" t="s">
        <v>28</v>
      </c>
      <c r="I806" t="s">
        <v>213</v>
      </c>
      <c r="J806" t="s">
        <v>1370</v>
      </c>
      <c r="L806" t="s">
        <v>52</v>
      </c>
    </row>
    <row r="807" spans="1:22" ht="17.25" customHeight="1" x14ac:dyDescent="0.25">
      <c r="A807">
        <v>334696</v>
      </c>
      <c r="B807" t="s">
        <v>4744</v>
      </c>
      <c r="C807" t="s">
        <v>260</v>
      </c>
      <c r="D807" t="s">
        <v>807</v>
      </c>
      <c r="E807" t="s">
        <v>89</v>
      </c>
      <c r="F807">
        <v>32874</v>
      </c>
      <c r="G807" t="s">
        <v>1201</v>
      </c>
      <c r="H807" t="s">
        <v>28</v>
      </c>
      <c r="I807" t="s">
        <v>213</v>
      </c>
      <c r="J807" t="s">
        <v>27</v>
      </c>
      <c r="L807" t="s">
        <v>30</v>
      </c>
    </row>
    <row r="808" spans="1:22" ht="17.25" customHeight="1" x14ac:dyDescent="0.25">
      <c r="A808">
        <v>326059</v>
      </c>
      <c r="B808" t="s">
        <v>2514</v>
      </c>
      <c r="C808" t="s">
        <v>244</v>
      </c>
      <c r="D808" t="s">
        <v>897</v>
      </c>
      <c r="E808" t="s">
        <v>89</v>
      </c>
      <c r="F808">
        <v>28709</v>
      </c>
      <c r="G808" t="s">
        <v>776</v>
      </c>
      <c r="H808" t="s">
        <v>28</v>
      </c>
      <c r="I808" t="s">
        <v>213</v>
      </c>
      <c r="J808" t="s">
        <v>1370</v>
      </c>
      <c r="L808" t="s">
        <v>49</v>
      </c>
    </row>
    <row r="809" spans="1:22" ht="17.25" customHeight="1" x14ac:dyDescent="0.25">
      <c r="A809">
        <v>329396</v>
      </c>
      <c r="B809" t="s">
        <v>4234</v>
      </c>
      <c r="C809" t="s">
        <v>1104</v>
      </c>
      <c r="D809" t="s">
        <v>752</v>
      </c>
      <c r="E809" t="s">
        <v>88</v>
      </c>
      <c r="F809">
        <v>35748</v>
      </c>
      <c r="G809" t="s">
        <v>225</v>
      </c>
      <c r="H809" t="s">
        <v>28</v>
      </c>
      <c r="I809" t="s">
        <v>213</v>
      </c>
      <c r="J809" t="s">
        <v>1370</v>
      </c>
      <c r="L809" t="s">
        <v>85</v>
      </c>
    </row>
    <row r="810" spans="1:22" ht="17.25" customHeight="1" x14ac:dyDescent="0.25">
      <c r="A810">
        <v>335373</v>
      </c>
      <c r="B810" t="s">
        <v>5347</v>
      </c>
      <c r="C810" t="s">
        <v>375</v>
      </c>
      <c r="D810" t="s">
        <v>236</v>
      </c>
      <c r="E810" t="s">
        <v>88</v>
      </c>
      <c r="F810">
        <v>36161</v>
      </c>
      <c r="G810" t="s">
        <v>30</v>
      </c>
      <c r="H810" t="s">
        <v>28</v>
      </c>
      <c r="I810" t="s">
        <v>213</v>
      </c>
      <c r="J810" t="s">
        <v>1370</v>
      </c>
      <c r="L810" t="s">
        <v>85</v>
      </c>
    </row>
    <row r="811" spans="1:22" ht="17.25" customHeight="1" x14ac:dyDescent="0.25">
      <c r="A811">
        <v>314147</v>
      </c>
      <c r="B811" t="s">
        <v>1774</v>
      </c>
      <c r="C811" t="s">
        <v>242</v>
      </c>
      <c r="D811" t="s">
        <v>1775</v>
      </c>
      <c r="E811" t="s">
        <v>88</v>
      </c>
      <c r="F811">
        <v>31423</v>
      </c>
      <c r="G811" t="s">
        <v>537</v>
      </c>
      <c r="H811" t="s">
        <v>28</v>
      </c>
      <c r="I811" t="s">
        <v>213</v>
      </c>
      <c r="J811" t="s">
        <v>1370</v>
      </c>
      <c r="L811" t="s">
        <v>76</v>
      </c>
      <c r="V811" t="s">
        <v>5733</v>
      </c>
    </row>
    <row r="812" spans="1:22" ht="17.25" customHeight="1" x14ac:dyDescent="0.25">
      <c r="A812">
        <v>336604</v>
      </c>
      <c r="B812" t="s">
        <v>5004</v>
      </c>
      <c r="C812" t="s">
        <v>548</v>
      </c>
      <c r="D812" t="s">
        <v>514</v>
      </c>
      <c r="E812" t="s">
        <v>89</v>
      </c>
      <c r="F812">
        <v>29749</v>
      </c>
      <c r="G812" t="s">
        <v>448</v>
      </c>
      <c r="H812" t="s">
        <v>28</v>
      </c>
      <c r="I812" t="s">
        <v>213</v>
      </c>
      <c r="J812" t="s">
        <v>27</v>
      </c>
      <c r="L812" t="s">
        <v>42</v>
      </c>
    </row>
    <row r="813" spans="1:22" ht="17.25" customHeight="1" x14ac:dyDescent="0.25">
      <c r="A813">
        <v>327457</v>
      </c>
      <c r="B813" t="s">
        <v>2147</v>
      </c>
      <c r="C813" t="s">
        <v>653</v>
      </c>
      <c r="D813" t="s">
        <v>479</v>
      </c>
      <c r="E813" t="s">
        <v>89</v>
      </c>
      <c r="F813">
        <v>34031</v>
      </c>
      <c r="G813" t="s">
        <v>30</v>
      </c>
      <c r="H813" t="s">
        <v>28</v>
      </c>
      <c r="I813" t="s">
        <v>213</v>
      </c>
      <c r="J813" t="s">
        <v>1370</v>
      </c>
      <c r="L813" t="s">
        <v>42</v>
      </c>
      <c r="V813" t="s">
        <v>5735</v>
      </c>
    </row>
    <row r="814" spans="1:22" ht="17.25" customHeight="1" x14ac:dyDescent="0.25">
      <c r="A814">
        <v>333106</v>
      </c>
      <c r="B814" t="s">
        <v>4571</v>
      </c>
      <c r="C814" t="s">
        <v>679</v>
      </c>
      <c r="D814" t="s">
        <v>754</v>
      </c>
      <c r="E814" t="s">
        <v>89</v>
      </c>
      <c r="F814">
        <v>35941</v>
      </c>
      <c r="G814" t="s">
        <v>30</v>
      </c>
      <c r="H814" t="s">
        <v>28</v>
      </c>
      <c r="I814" t="s">
        <v>213</v>
      </c>
      <c r="J814" t="s">
        <v>1370</v>
      </c>
      <c r="L814" t="s">
        <v>30</v>
      </c>
    </row>
    <row r="815" spans="1:22" ht="17.25" customHeight="1" x14ac:dyDescent="0.25">
      <c r="A815">
        <v>321518</v>
      </c>
      <c r="B815" t="s">
        <v>5146</v>
      </c>
      <c r="C815" t="s">
        <v>5147</v>
      </c>
      <c r="D815" t="s">
        <v>294</v>
      </c>
      <c r="E815" t="s">
        <v>89</v>
      </c>
      <c r="F815">
        <v>29221</v>
      </c>
      <c r="G815" t="s">
        <v>30</v>
      </c>
      <c r="H815" t="s">
        <v>28</v>
      </c>
      <c r="I815" t="s">
        <v>213</v>
      </c>
      <c r="J815" t="s">
        <v>1370</v>
      </c>
      <c r="L815" t="s">
        <v>59</v>
      </c>
    </row>
    <row r="816" spans="1:22" ht="17.25" customHeight="1" x14ac:dyDescent="0.25">
      <c r="A816">
        <v>329444</v>
      </c>
      <c r="B816" t="s">
        <v>1834</v>
      </c>
      <c r="C816" t="s">
        <v>242</v>
      </c>
      <c r="D816" t="s">
        <v>881</v>
      </c>
      <c r="E816" t="s">
        <v>88</v>
      </c>
      <c r="F816">
        <v>30491</v>
      </c>
      <c r="G816" t="s">
        <v>30</v>
      </c>
      <c r="H816" t="s">
        <v>28</v>
      </c>
      <c r="I816" t="s">
        <v>213</v>
      </c>
      <c r="J816" t="s">
        <v>27</v>
      </c>
      <c r="L816" t="s">
        <v>30</v>
      </c>
    </row>
    <row r="817" spans="1:32" ht="17.25" customHeight="1" x14ac:dyDescent="0.25">
      <c r="A817">
        <v>337488</v>
      </c>
      <c r="B817" t="s">
        <v>5484</v>
      </c>
      <c r="C817" t="s">
        <v>355</v>
      </c>
      <c r="D817" t="s">
        <v>399</v>
      </c>
      <c r="E817" t="s">
        <v>88</v>
      </c>
      <c r="F817">
        <v>31067</v>
      </c>
      <c r="G817" t="s">
        <v>710</v>
      </c>
      <c r="H817" t="s">
        <v>28</v>
      </c>
      <c r="I817" t="s">
        <v>213</v>
      </c>
      <c r="J817" t="s">
        <v>27</v>
      </c>
      <c r="L817" t="s">
        <v>52</v>
      </c>
    </row>
    <row r="818" spans="1:32" ht="17.25" customHeight="1" x14ac:dyDescent="0.25">
      <c r="A818">
        <v>335403</v>
      </c>
      <c r="B818" t="s">
        <v>5348</v>
      </c>
      <c r="C818" t="s">
        <v>226</v>
      </c>
      <c r="D818" t="s">
        <v>714</v>
      </c>
      <c r="E818" t="s">
        <v>88</v>
      </c>
      <c r="F818">
        <v>36162</v>
      </c>
      <c r="G818" t="s">
        <v>901</v>
      </c>
      <c r="H818" t="s">
        <v>28</v>
      </c>
      <c r="I818" t="s">
        <v>213</v>
      </c>
      <c r="J818" t="s">
        <v>1370</v>
      </c>
      <c r="L818" t="s">
        <v>79</v>
      </c>
    </row>
    <row r="819" spans="1:32" ht="17.25" customHeight="1" x14ac:dyDescent="0.25">
      <c r="A819">
        <v>326991</v>
      </c>
      <c r="B819" t="s">
        <v>2004</v>
      </c>
      <c r="C819" t="s">
        <v>683</v>
      </c>
      <c r="D819" t="s">
        <v>906</v>
      </c>
      <c r="E819" t="s">
        <v>88</v>
      </c>
      <c r="F819">
        <v>34734</v>
      </c>
      <c r="G819" t="s">
        <v>39</v>
      </c>
      <c r="H819" t="s">
        <v>28</v>
      </c>
      <c r="I819" t="s">
        <v>213</v>
      </c>
      <c r="J819" t="s">
        <v>1370</v>
      </c>
      <c r="L819" t="s">
        <v>30</v>
      </c>
      <c r="V819" t="s">
        <v>5735</v>
      </c>
    </row>
    <row r="820" spans="1:32" ht="17.25" customHeight="1" x14ac:dyDescent="0.25">
      <c r="A820">
        <v>331712</v>
      </c>
      <c r="B820" t="s">
        <v>4431</v>
      </c>
      <c r="C820" t="s">
        <v>280</v>
      </c>
      <c r="D820" t="s">
        <v>476</v>
      </c>
      <c r="E820" t="s">
        <v>88</v>
      </c>
      <c r="F820">
        <v>35606</v>
      </c>
      <c r="G820" t="s">
        <v>49</v>
      </c>
      <c r="H820" t="s">
        <v>28</v>
      </c>
      <c r="I820" t="s">
        <v>213</v>
      </c>
      <c r="J820" t="s">
        <v>1370</v>
      </c>
      <c r="L820" t="s">
        <v>79</v>
      </c>
    </row>
    <row r="821" spans="1:32" ht="17.25" customHeight="1" x14ac:dyDescent="0.25">
      <c r="A821">
        <v>334862</v>
      </c>
      <c r="B821" t="s">
        <v>1838</v>
      </c>
      <c r="C821" t="s">
        <v>226</v>
      </c>
      <c r="D821" t="s">
        <v>245</v>
      </c>
      <c r="E821" t="s">
        <v>88</v>
      </c>
      <c r="F821">
        <v>32417</v>
      </c>
      <c r="G821" t="s">
        <v>52</v>
      </c>
      <c r="H821" t="s">
        <v>28</v>
      </c>
      <c r="I821" t="s">
        <v>213</v>
      </c>
      <c r="J821" t="s">
        <v>1370</v>
      </c>
      <c r="L821" t="s">
        <v>52</v>
      </c>
      <c r="V821" t="s">
        <v>5821</v>
      </c>
    </row>
    <row r="822" spans="1:32" ht="17.25" customHeight="1" x14ac:dyDescent="0.25">
      <c r="A822">
        <v>328459</v>
      </c>
      <c r="B822" t="s">
        <v>4183</v>
      </c>
      <c r="C822" t="s">
        <v>242</v>
      </c>
      <c r="D822" t="s">
        <v>4184</v>
      </c>
      <c r="E822" t="s">
        <v>89</v>
      </c>
      <c r="F822">
        <v>26875</v>
      </c>
      <c r="G822" t="s">
        <v>30</v>
      </c>
      <c r="H822" t="s">
        <v>28</v>
      </c>
      <c r="I822" t="s">
        <v>213</v>
      </c>
      <c r="J822" t="s">
        <v>1370</v>
      </c>
      <c r="L822" t="s">
        <v>30</v>
      </c>
    </row>
    <row r="823" spans="1:32" ht="17.25" customHeight="1" x14ac:dyDescent="0.25">
      <c r="A823">
        <v>338147</v>
      </c>
      <c r="B823" t="s">
        <v>5080</v>
      </c>
      <c r="C823" t="s">
        <v>1510</v>
      </c>
      <c r="D823" t="s">
        <v>2648</v>
      </c>
      <c r="E823" t="s">
        <v>89</v>
      </c>
      <c r="F823">
        <v>36941</v>
      </c>
      <c r="G823" t="s">
        <v>259</v>
      </c>
      <c r="H823" t="s">
        <v>28</v>
      </c>
      <c r="I823" t="s">
        <v>213</v>
      </c>
      <c r="J823" t="s">
        <v>27</v>
      </c>
      <c r="L823" t="s">
        <v>85</v>
      </c>
    </row>
    <row r="824" spans="1:32" ht="17.25" customHeight="1" x14ac:dyDescent="0.25">
      <c r="A824">
        <v>328902</v>
      </c>
      <c r="B824" t="s">
        <v>4202</v>
      </c>
      <c r="C824" t="s">
        <v>4203</v>
      </c>
      <c r="D824" t="s">
        <v>526</v>
      </c>
      <c r="E824" t="s">
        <v>89</v>
      </c>
      <c r="F824">
        <v>27907</v>
      </c>
      <c r="G824" t="s">
        <v>30</v>
      </c>
      <c r="H824" t="s">
        <v>28</v>
      </c>
      <c r="I824" t="s">
        <v>213</v>
      </c>
      <c r="J824" t="s">
        <v>1370</v>
      </c>
      <c r="L824" t="s">
        <v>30</v>
      </c>
      <c r="V824" t="s">
        <v>5822</v>
      </c>
    </row>
    <row r="825" spans="1:32" ht="17.25" customHeight="1" x14ac:dyDescent="0.25">
      <c r="A825">
        <v>331747</v>
      </c>
      <c r="B825" t="s">
        <v>3112</v>
      </c>
      <c r="C825" t="s">
        <v>260</v>
      </c>
      <c r="D825" t="s">
        <v>479</v>
      </c>
      <c r="E825" t="s">
        <v>88</v>
      </c>
      <c r="F825">
        <v>33301</v>
      </c>
      <c r="G825" t="s">
        <v>478</v>
      </c>
      <c r="H825" t="s">
        <v>28</v>
      </c>
      <c r="I825" t="s">
        <v>213</v>
      </c>
      <c r="J825" t="s">
        <v>1370</v>
      </c>
      <c r="L825" t="s">
        <v>70</v>
      </c>
    </row>
    <row r="826" spans="1:32" ht="17.25" customHeight="1" x14ac:dyDescent="0.25">
      <c r="A826">
        <v>329431</v>
      </c>
      <c r="B826" t="s">
        <v>3164</v>
      </c>
      <c r="C826" t="s">
        <v>260</v>
      </c>
      <c r="D826" t="s">
        <v>434</v>
      </c>
      <c r="E826" t="s">
        <v>88</v>
      </c>
      <c r="F826">
        <v>35154</v>
      </c>
      <c r="G826" t="s">
        <v>30</v>
      </c>
      <c r="H826" t="s">
        <v>28</v>
      </c>
      <c r="I826" t="s">
        <v>213</v>
      </c>
      <c r="J826" t="s">
        <v>1370</v>
      </c>
      <c r="L826" t="s">
        <v>52</v>
      </c>
    </row>
    <row r="827" spans="1:32" ht="17.25" customHeight="1" x14ac:dyDescent="0.25">
      <c r="A827">
        <v>335401</v>
      </c>
      <c r="B827" t="s">
        <v>2883</v>
      </c>
      <c r="C827" t="s">
        <v>363</v>
      </c>
      <c r="D827" t="s">
        <v>917</v>
      </c>
      <c r="E827" t="s">
        <v>88</v>
      </c>
      <c r="F827">
        <v>32403</v>
      </c>
      <c r="G827" t="s">
        <v>225</v>
      </c>
      <c r="H827" t="s">
        <v>28</v>
      </c>
      <c r="I827" t="s">
        <v>213</v>
      </c>
      <c r="J827" t="s">
        <v>1370</v>
      </c>
      <c r="L827" t="s">
        <v>85</v>
      </c>
    </row>
    <row r="828" spans="1:32" ht="17.25" customHeight="1" x14ac:dyDescent="0.25">
      <c r="A828">
        <v>335372</v>
      </c>
      <c r="B828" t="s">
        <v>4834</v>
      </c>
      <c r="C828" t="s">
        <v>355</v>
      </c>
      <c r="D828" t="s">
        <v>884</v>
      </c>
      <c r="E828" t="s">
        <v>88</v>
      </c>
      <c r="F828">
        <v>33090</v>
      </c>
      <c r="G828" t="s">
        <v>30</v>
      </c>
      <c r="H828" t="s">
        <v>28</v>
      </c>
      <c r="I828" t="s">
        <v>213</v>
      </c>
      <c r="J828" t="s">
        <v>1370</v>
      </c>
      <c r="L828" t="s">
        <v>30</v>
      </c>
    </row>
    <row r="829" spans="1:32" ht="17.25" customHeight="1" x14ac:dyDescent="0.25">
      <c r="A829">
        <v>333446</v>
      </c>
      <c r="B829" t="s">
        <v>3215</v>
      </c>
      <c r="C829" t="s">
        <v>233</v>
      </c>
      <c r="D829" t="s">
        <v>1184</v>
      </c>
      <c r="E829" t="s">
        <v>88</v>
      </c>
      <c r="F829">
        <v>28491</v>
      </c>
      <c r="G829" t="s">
        <v>30</v>
      </c>
      <c r="H829" t="s">
        <v>28</v>
      </c>
      <c r="I829" t="s">
        <v>213</v>
      </c>
      <c r="J829" t="s">
        <v>27</v>
      </c>
      <c r="L829" t="s">
        <v>30</v>
      </c>
    </row>
    <row r="830" spans="1:32" ht="17.25" customHeight="1" x14ac:dyDescent="0.25">
      <c r="A830">
        <v>331739</v>
      </c>
      <c r="B830" t="s">
        <v>2319</v>
      </c>
      <c r="C830" t="s">
        <v>1043</v>
      </c>
      <c r="D830" t="s">
        <v>2320</v>
      </c>
      <c r="E830" t="s">
        <v>88</v>
      </c>
      <c r="F830">
        <v>28896</v>
      </c>
      <c r="G830" t="s">
        <v>2321</v>
      </c>
      <c r="H830" t="s">
        <v>28</v>
      </c>
      <c r="I830" t="s">
        <v>213</v>
      </c>
      <c r="V830" t="s">
        <v>5723</v>
      </c>
      <c r="AC830" t="s">
        <v>5700</v>
      </c>
      <c r="AD830" t="s">
        <v>5700</v>
      </c>
      <c r="AE830" t="s">
        <v>5700</v>
      </c>
      <c r="AF830" t="s">
        <v>5700</v>
      </c>
    </row>
    <row r="831" spans="1:32" ht="17.25" customHeight="1" x14ac:dyDescent="0.25">
      <c r="A831">
        <v>335405</v>
      </c>
      <c r="B831" t="s">
        <v>4837</v>
      </c>
      <c r="C831" t="s">
        <v>260</v>
      </c>
      <c r="D831" t="s">
        <v>245</v>
      </c>
      <c r="E831" t="s">
        <v>88</v>
      </c>
      <c r="F831">
        <v>34078</v>
      </c>
      <c r="G831" t="s">
        <v>39</v>
      </c>
      <c r="H831" t="s">
        <v>28</v>
      </c>
      <c r="I831" t="s">
        <v>213</v>
      </c>
      <c r="J831" t="s">
        <v>1370</v>
      </c>
      <c r="L831" t="s">
        <v>39</v>
      </c>
    </row>
    <row r="832" spans="1:32" ht="17.25" customHeight="1" x14ac:dyDescent="0.25">
      <c r="A832">
        <v>337499</v>
      </c>
      <c r="B832" t="s">
        <v>5485</v>
      </c>
      <c r="C832" t="s">
        <v>544</v>
      </c>
      <c r="D832" t="s">
        <v>449</v>
      </c>
      <c r="E832" t="s">
        <v>88</v>
      </c>
      <c r="F832">
        <v>34708</v>
      </c>
      <c r="G832" t="s">
        <v>456</v>
      </c>
      <c r="H832" t="s">
        <v>28</v>
      </c>
      <c r="I832" t="s">
        <v>213</v>
      </c>
      <c r="J832" t="s">
        <v>1370</v>
      </c>
      <c r="L832" t="s">
        <v>42</v>
      </c>
    </row>
    <row r="833" spans="1:32" ht="17.25" customHeight="1" x14ac:dyDescent="0.25">
      <c r="A833">
        <v>331740</v>
      </c>
      <c r="B833" t="s">
        <v>4433</v>
      </c>
      <c r="C833" t="s">
        <v>4434</v>
      </c>
      <c r="D833" t="s">
        <v>530</v>
      </c>
      <c r="E833" t="s">
        <v>88</v>
      </c>
      <c r="F833">
        <v>31427</v>
      </c>
      <c r="G833" t="s">
        <v>4435</v>
      </c>
      <c r="H833" t="s">
        <v>28</v>
      </c>
      <c r="I833" t="s">
        <v>213</v>
      </c>
      <c r="J833" t="s">
        <v>27</v>
      </c>
      <c r="L833" t="s">
        <v>49</v>
      </c>
    </row>
    <row r="834" spans="1:32" ht="17.25" customHeight="1" x14ac:dyDescent="0.25">
      <c r="A834">
        <v>337046</v>
      </c>
      <c r="B834" t="s">
        <v>3412</v>
      </c>
      <c r="C834" t="s">
        <v>1110</v>
      </c>
      <c r="D834" t="s">
        <v>1062</v>
      </c>
      <c r="E834" t="s">
        <v>88</v>
      </c>
      <c r="F834">
        <v>36163</v>
      </c>
      <c r="G834" t="s">
        <v>30</v>
      </c>
      <c r="H834" t="s">
        <v>28</v>
      </c>
      <c r="I834" t="s">
        <v>213</v>
      </c>
      <c r="J834" t="s">
        <v>1370</v>
      </c>
      <c r="L834" t="s">
        <v>30</v>
      </c>
    </row>
    <row r="835" spans="1:32" ht="17.25" customHeight="1" x14ac:dyDescent="0.25">
      <c r="A835">
        <v>335398</v>
      </c>
      <c r="B835" t="s">
        <v>1752</v>
      </c>
      <c r="C835" t="s">
        <v>1224</v>
      </c>
      <c r="D835" t="s">
        <v>533</v>
      </c>
      <c r="E835" t="s">
        <v>88</v>
      </c>
      <c r="F835">
        <v>34996</v>
      </c>
      <c r="G835" t="s">
        <v>3372</v>
      </c>
      <c r="H835" t="s">
        <v>28</v>
      </c>
      <c r="I835" t="s">
        <v>213</v>
      </c>
      <c r="J835" t="s">
        <v>1370</v>
      </c>
      <c r="L835" t="s">
        <v>85</v>
      </c>
    </row>
    <row r="836" spans="1:32" ht="17.25" customHeight="1" x14ac:dyDescent="0.25">
      <c r="A836">
        <v>330884</v>
      </c>
      <c r="B836" t="s">
        <v>2644</v>
      </c>
      <c r="C836" t="s">
        <v>363</v>
      </c>
      <c r="D836" t="s">
        <v>752</v>
      </c>
      <c r="E836" t="s">
        <v>89</v>
      </c>
      <c r="F836">
        <v>27299</v>
      </c>
      <c r="G836" t="s">
        <v>30</v>
      </c>
      <c r="H836" t="s">
        <v>28</v>
      </c>
      <c r="I836" t="s">
        <v>213</v>
      </c>
      <c r="J836" t="s">
        <v>1370</v>
      </c>
      <c r="L836" t="s">
        <v>30</v>
      </c>
    </row>
    <row r="837" spans="1:32" ht="17.25" customHeight="1" x14ac:dyDescent="0.25">
      <c r="A837">
        <v>335037</v>
      </c>
      <c r="B837" t="s">
        <v>5334</v>
      </c>
      <c r="C837" t="s">
        <v>233</v>
      </c>
      <c r="D837" t="s">
        <v>526</v>
      </c>
      <c r="E837" t="s">
        <v>88</v>
      </c>
      <c r="F837">
        <v>36161</v>
      </c>
      <c r="G837" t="s">
        <v>834</v>
      </c>
      <c r="H837" t="s">
        <v>28</v>
      </c>
      <c r="I837" t="s">
        <v>213</v>
      </c>
      <c r="J837" t="s">
        <v>27</v>
      </c>
      <c r="L837" t="s">
        <v>79</v>
      </c>
    </row>
    <row r="838" spans="1:32" ht="17.25" customHeight="1" x14ac:dyDescent="0.25">
      <c r="A838">
        <v>318983</v>
      </c>
      <c r="B838" t="s">
        <v>3910</v>
      </c>
      <c r="C838" t="s">
        <v>2613</v>
      </c>
      <c r="D838" t="s">
        <v>304</v>
      </c>
      <c r="E838" t="s">
        <v>88</v>
      </c>
      <c r="F838">
        <v>33989</v>
      </c>
      <c r="G838" t="s">
        <v>489</v>
      </c>
      <c r="H838" t="s">
        <v>28</v>
      </c>
      <c r="I838" t="s">
        <v>213</v>
      </c>
      <c r="J838" t="s">
        <v>1370</v>
      </c>
      <c r="L838" t="s">
        <v>42</v>
      </c>
    </row>
    <row r="839" spans="1:32" ht="17.25" customHeight="1" x14ac:dyDescent="0.25">
      <c r="A839">
        <v>328426</v>
      </c>
      <c r="B839" t="s">
        <v>4179</v>
      </c>
      <c r="C839" t="s">
        <v>226</v>
      </c>
      <c r="D839" t="s">
        <v>432</v>
      </c>
      <c r="E839" t="s">
        <v>88</v>
      </c>
      <c r="F839">
        <v>35364</v>
      </c>
      <c r="G839" t="s">
        <v>4180</v>
      </c>
      <c r="H839" t="s">
        <v>28</v>
      </c>
      <c r="I839" t="s">
        <v>213</v>
      </c>
      <c r="J839" t="s">
        <v>1370</v>
      </c>
      <c r="L839" t="s">
        <v>42</v>
      </c>
      <c r="AE839" t="s">
        <v>5700</v>
      </c>
      <c r="AF839" t="s">
        <v>5700</v>
      </c>
    </row>
    <row r="840" spans="1:32" ht="17.25" customHeight="1" x14ac:dyDescent="0.25">
      <c r="A840">
        <v>337310</v>
      </c>
      <c r="B840" t="s">
        <v>3328</v>
      </c>
      <c r="C840" t="s">
        <v>352</v>
      </c>
      <c r="D840" t="s">
        <v>2749</v>
      </c>
      <c r="E840" t="s">
        <v>88</v>
      </c>
      <c r="F840">
        <v>35796</v>
      </c>
      <c r="G840" t="s">
        <v>52</v>
      </c>
      <c r="H840" t="s">
        <v>28</v>
      </c>
      <c r="I840" t="s">
        <v>213</v>
      </c>
      <c r="J840" t="s">
        <v>1370</v>
      </c>
      <c r="L840" t="s">
        <v>52</v>
      </c>
    </row>
    <row r="841" spans="1:32" ht="17.25" customHeight="1" x14ac:dyDescent="0.25">
      <c r="A841">
        <v>331358</v>
      </c>
      <c r="B841" t="s">
        <v>3201</v>
      </c>
      <c r="C841" t="s">
        <v>382</v>
      </c>
      <c r="D841" t="s">
        <v>254</v>
      </c>
      <c r="E841" t="s">
        <v>88</v>
      </c>
      <c r="F841">
        <v>35796</v>
      </c>
      <c r="G841" t="s">
        <v>30</v>
      </c>
      <c r="H841" t="s">
        <v>28</v>
      </c>
      <c r="I841" t="s">
        <v>213</v>
      </c>
      <c r="J841" t="s">
        <v>1370</v>
      </c>
      <c r="L841" t="s">
        <v>30</v>
      </c>
    </row>
    <row r="842" spans="1:32" ht="17.25" customHeight="1" x14ac:dyDescent="0.25">
      <c r="A842">
        <v>329012</v>
      </c>
      <c r="B842" t="s">
        <v>5190</v>
      </c>
      <c r="C842" t="s">
        <v>513</v>
      </c>
      <c r="D842" t="s">
        <v>837</v>
      </c>
      <c r="E842" t="s">
        <v>88</v>
      </c>
      <c r="F842">
        <v>35802</v>
      </c>
      <c r="G842" t="s">
        <v>225</v>
      </c>
      <c r="H842" t="s">
        <v>28</v>
      </c>
      <c r="I842" t="s">
        <v>213</v>
      </c>
      <c r="J842" t="s">
        <v>1370</v>
      </c>
      <c r="L842" t="s">
        <v>30</v>
      </c>
    </row>
    <row r="843" spans="1:32" ht="17.25" customHeight="1" x14ac:dyDescent="0.25">
      <c r="A843">
        <v>327618</v>
      </c>
      <c r="B843" t="s">
        <v>4122</v>
      </c>
      <c r="C843" t="s">
        <v>355</v>
      </c>
      <c r="D843" t="s">
        <v>1563</v>
      </c>
      <c r="E843" t="s">
        <v>88</v>
      </c>
      <c r="F843">
        <v>30815</v>
      </c>
      <c r="G843" t="s">
        <v>998</v>
      </c>
      <c r="H843" t="s">
        <v>28</v>
      </c>
      <c r="I843" t="s">
        <v>213</v>
      </c>
      <c r="J843" t="s">
        <v>1370</v>
      </c>
      <c r="L843" t="s">
        <v>998</v>
      </c>
    </row>
    <row r="844" spans="1:32" ht="17.25" customHeight="1" x14ac:dyDescent="0.25">
      <c r="A844">
        <v>331354</v>
      </c>
      <c r="B844" t="s">
        <v>4381</v>
      </c>
      <c r="C844" t="s">
        <v>338</v>
      </c>
      <c r="D844" t="s">
        <v>3880</v>
      </c>
      <c r="E844" t="s">
        <v>89</v>
      </c>
      <c r="F844">
        <v>31309</v>
      </c>
      <c r="G844" t="s">
        <v>4382</v>
      </c>
      <c r="H844" t="s">
        <v>31</v>
      </c>
      <c r="I844" t="s">
        <v>213</v>
      </c>
      <c r="J844" t="s">
        <v>27</v>
      </c>
      <c r="L844" t="s">
        <v>30</v>
      </c>
      <c r="AF844" t="s">
        <v>5700</v>
      </c>
    </row>
    <row r="845" spans="1:32" ht="17.25" customHeight="1" x14ac:dyDescent="0.25">
      <c r="A845">
        <v>319139</v>
      </c>
      <c r="B845" t="s">
        <v>3914</v>
      </c>
      <c r="C845" t="s">
        <v>895</v>
      </c>
      <c r="D845" t="s">
        <v>2217</v>
      </c>
      <c r="E845" t="s">
        <v>88</v>
      </c>
      <c r="F845">
        <v>33936</v>
      </c>
      <c r="G845" t="s">
        <v>30</v>
      </c>
      <c r="H845" t="s">
        <v>28</v>
      </c>
      <c r="I845" t="s">
        <v>213</v>
      </c>
      <c r="J845" t="s">
        <v>1370</v>
      </c>
      <c r="L845" t="s">
        <v>30</v>
      </c>
    </row>
    <row r="846" spans="1:32" ht="17.25" customHeight="1" x14ac:dyDescent="0.25">
      <c r="A846">
        <v>326126</v>
      </c>
      <c r="B846" t="s">
        <v>4043</v>
      </c>
      <c r="C846" t="s">
        <v>730</v>
      </c>
      <c r="D846" t="s">
        <v>412</v>
      </c>
      <c r="E846" t="s">
        <v>89</v>
      </c>
      <c r="F846">
        <v>31754</v>
      </c>
      <c r="G846" t="s">
        <v>42</v>
      </c>
      <c r="H846" t="s">
        <v>28</v>
      </c>
      <c r="I846" t="s">
        <v>213</v>
      </c>
      <c r="J846" t="s">
        <v>1370</v>
      </c>
      <c r="L846" t="s">
        <v>85</v>
      </c>
      <c r="V846" t="s">
        <v>5822</v>
      </c>
      <c r="AF846" t="s">
        <v>5700</v>
      </c>
    </row>
    <row r="847" spans="1:32" ht="17.25" customHeight="1" x14ac:dyDescent="0.25">
      <c r="A847">
        <v>337366</v>
      </c>
      <c r="B847" t="s">
        <v>3377</v>
      </c>
      <c r="C847" t="s">
        <v>319</v>
      </c>
      <c r="D847" t="s">
        <v>1616</v>
      </c>
      <c r="E847" t="s">
        <v>89</v>
      </c>
      <c r="F847">
        <v>29799</v>
      </c>
      <c r="G847" t="s">
        <v>82</v>
      </c>
      <c r="H847" t="s">
        <v>28</v>
      </c>
      <c r="I847" t="s">
        <v>213</v>
      </c>
      <c r="J847" t="s">
        <v>27</v>
      </c>
      <c r="L847" t="s">
        <v>82</v>
      </c>
    </row>
    <row r="848" spans="1:32" ht="17.25" customHeight="1" x14ac:dyDescent="0.25">
      <c r="A848">
        <v>327265</v>
      </c>
      <c r="B848" t="s">
        <v>4103</v>
      </c>
      <c r="C848" t="s">
        <v>346</v>
      </c>
      <c r="D848" t="s">
        <v>429</v>
      </c>
      <c r="E848" t="s">
        <v>89</v>
      </c>
      <c r="F848">
        <v>29043</v>
      </c>
      <c r="G848" t="s">
        <v>456</v>
      </c>
      <c r="H848" t="s">
        <v>28</v>
      </c>
      <c r="I848" t="s">
        <v>213</v>
      </c>
      <c r="J848" t="s">
        <v>1370</v>
      </c>
      <c r="L848" t="s">
        <v>42</v>
      </c>
    </row>
    <row r="849" spans="1:32" ht="17.25" customHeight="1" x14ac:dyDescent="0.25">
      <c r="A849">
        <v>333409</v>
      </c>
      <c r="B849" t="s">
        <v>2010</v>
      </c>
      <c r="C849" t="s">
        <v>268</v>
      </c>
      <c r="D849" t="s">
        <v>2011</v>
      </c>
      <c r="E849" t="s">
        <v>89</v>
      </c>
      <c r="F849">
        <v>35302</v>
      </c>
      <c r="G849" t="s">
        <v>2012</v>
      </c>
      <c r="H849" t="s">
        <v>28</v>
      </c>
      <c r="I849" t="s">
        <v>213</v>
      </c>
      <c r="J849" t="s">
        <v>1370</v>
      </c>
      <c r="L849" t="s">
        <v>30</v>
      </c>
      <c r="V849" t="s">
        <v>5735</v>
      </c>
    </row>
    <row r="850" spans="1:32" ht="17.25" customHeight="1" x14ac:dyDescent="0.25">
      <c r="A850">
        <v>331187</v>
      </c>
      <c r="B850" t="s">
        <v>1764</v>
      </c>
      <c r="C850" t="s">
        <v>382</v>
      </c>
      <c r="D850" t="s">
        <v>255</v>
      </c>
      <c r="E850" t="s">
        <v>88</v>
      </c>
      <c r="F850">
        <v>34556</v>
      </c>
      <c r="G850" t="s">
        <v>30</v>
      </c>
      <c r="H850" t="s">
        <v>28</v>
      </c>
      <c r="I850" t="s">
        <v>213</v>
      </c>
      <c r="J850" t="s">
        <v>1370</v>
      </c>
      <c r="L850" t="s">
        <v>30</v>
      </c>
      <c r="V850" t="s">
        <v>5735</v>
      </c>
    </row>
    <row r="851" spans="1:32" ht="17.25" customHeight="1" x14ac:dyDescent="0.25">
      <c r="A851">
        <v>333417</v>
      </c>
      <c r="B851" t="s">
        <v>4610</v>
      </c>
      <c r="C851" t="s">
        <v>1143</v>
      </c>
      <c r="D851" t="s">
        <v>806</v>
      </c>
      <c r="E851" t="s">
        <v>89</v>
      </c>
      <c r="F851">
        <v>35447</v>
      </c>
      <c r="G851" t="s">
        <v>2090</v>
      </c>
      <c r="H851" t="s">
        <v>28</v>
      </c>
      <c r="I851" t="s">
        <v>213</v>
      </c>
      <c r="J851" t="s">
        <v>1370</v>
      </c>
      <c r="L851" t="s">
        <v>42</v>
      </c>
    </row>
    <row r="852" spans="1:32" ht="17.25" customHeight="1" x14ac:dyDescent="0.25">
      <c r="A852">
        <v>328969</v>
      </c>
      <c r="B852" t="s">
        <v>4207</v>
      </c>
      <c r="C852" t="s">
        <v>277</v>
      </c>
      <c r="D852" t="s">
        <v>398</v>
      </c>
      <c r="E852" t="s">
        <v>89</v>
      </c>
      <c r="F852">
        <v>33003</v>
      </c>
      <c r="G852" t="s">
        <v>637</v>
      </c>
      <c r="H852" t="s">
        <v>28</v>
      </c>
      <c r="I852" t="s">
        <v>213</v>
      </c>
      <c r="J852" t="s">
        <v>27</v>
      </c>
      <c r="L852" t="s">
        <v>30</v>
      </c>
    </row>
    <row r="853" spans="1:32" ht="17.25" customHeight="1" x14ac:dyDescent="0.25">
      <c r="A853">
        <v>333419</v>
      </c>
      <c r="B853" t="s">
        <v>3122</v>
      </c>
      <c r="C853" t="s">
        <v>321</v>
      </c>
      <c r="D853" t="s">
        <v>625</v>
      </c>
      <c r="E853" t="s">
        <v>89</v>
      </c>
      <c r="F853">
        <v>30343</v>
      </c>
      <c r="G853" t="s">
        <v>225</v>
      </c>
      <c r="H853" t="s">
        <v>28</v>
      </c>
      <c r="I853" t="s">
        <v>213</v>
      </c>
      <c r="J853" t="s">
        <v>1370</v>
      </c>
      <c r="L853" t="s">
        <v>30</v>
      </c>
      <c r="V853" t="s">
        <v>5822</v>
      </c>
    </row>
    <row r="854" spans="1:32" ht="17.25" customHeight="1" x14ac:dyDescent="0.25">
      <c r="A854">
        <v>321898</v>
      </c>
      <c r="B854" t="s">
        <v>2201</v>
      </c>
      <c r="C854" t="s">
        <v>728</v>
      </c>
      <c r="D854" t="s">
        <v>819</v>
      </c>
      <c r="E854" t="s">
        <v>89</v>
      </c>
      <c r="F854">
        <v>32249</v>
      </c>
      <c r="G854" t="s">
        <v>2202</v>
      </c>
      <c r="H854" t="s">
        <v>28</v>
      </c>
      <c r="I854" t="s">
        <v>213</v>
      </c>
      <c r="J854" t="s">
        <v>1370</v>
      </c>
      <c r="L854" t="s">
        <v>42</v>
      </c>
      <c r="V854" t="s">
        <v>5734</v>
      </c>
    </row>
    <row r="855" spans="1:32" ht="17.25" customHeight="1" x14ac:dyDescent="0.25">
      <c r="A855">
        <v>327381</v>
      </c>
      <c r="B855" t="s">
        <v>3338</v>
      </c>
      <c r="C855" t="s">
        <v>728</v>
      </c>
      <c r="D855" t="s">
        <v>254</v>
      </c>
      <c r="E855" t="s">
        <v>89</v>
      </c>
      <c r="F855">
        <v>35065</v>
      </c>
      <c r="G855" t="s">
        <v>30</v>
      </c>
      <c r="H855" t="s">
        <v>28</v>
      </c>
      <c r="I855" t="s">
        <v>213</v>
      </c>
      <c r="J855" t="s">
        <v>1370</v>
      </c>
      <c r="L855" t="s">
        <v>30</v>
      </c>
    </row>
    <row r="856" spans="1:32" ht="17.25" customHeight="1" x14ac:dyDescent="0.25">
      <c r="A856">
        <v>333802</v>
      </c>
      <c r="B856" t="s">
        <v>1754</v>
      </c>
      <c r="C856" t="s">
        <v>363</v>
      </c>
      <c r="D856" t="s">
        <v>301</v>
      </c>
      <c r="E856" t="s">
        <v>88</v>
      </c>
      <c r="F856">
        <v>33489</v>
      </c>
      <c r="G856" t="s">
        <v>5312</v>
      </c>
      <c r="H856" t="s">
        <v>28</v>
      </c>
      <c r="I856" t="s">
        <v>213</v>
      </c>
      <c r="J856" t="s">
        <v>1370</v>
      </c>
      <c r="L856" t="s">
        <v>76</v>
      </c>
    </row>
    <row r="857" spans="1:32" ht="17.25" customHeight="1" x14ac:dyDescent="0.25">
      <c r="A857">
        <v>333237</v>
      </c>
      <c r="B857" t="s">
        <v>3657</v>
      </c>
      <c r="C857" t="s">
        <v>652</v>
      </c>
      <c r="D857" t="s">
        <v>1836</v>
      </c>
      <c r="E857" t="s">
        <v>88</v>
      </c>
      <c r="F857">
        <v>34166</v>
      </c>
      <c r="G857" t="s">
        <v>42</v>
      </c>
      <c r="H857" t="s">
        <v>28</v>
      </c>
      <c r="I857" t="s">
        <v>213</v>
      </c>
      <c r="J857" t="s">
        <v>1370</v>
      </c>
      <c r="L857" t="s">
        <v>42</v>
      </c>
    </row>
    <row r="858" spans="1:32" ht="17.25" customHeight="1" x14ac:dyDescent="0.25">
      <c r="A858">
        <v>328184</v>
      </c>
      <c r="B858" t="s">
        <v>2085</v>
      </c>
      <c r="C858" t="s">
        <v>226</v>
      </c>
      <c r="D858" t="s">
        <v>464</v>
      </c>
      <c r="E858" t="s">
        <v>88</v>
      </c>
      <c r="F858">
        <v>35308</v>
      </c>
      <c r="G858" t="s">
        <v>2086</v>
      </c>
      <c r="H858" t="s">
        <v>28</v>
      </c>
      <c r="I858" t="s">
        <v>213</v>
      </c>
    </row>
    <row r="859" spans="1:32" ht="17.25" customHeight="1" x14ac:dyDescent="0.25">
      <c r="A859">
        <v>337825</v>
      </c>
      <c r="B859" t="s">
        <v>3454</v>
      </c>
      <c r="C859" t="s">
        <v>355</v>
      </c>
      <c r="D859" t="s">
        <v>896</v>
      </c>
      <c r="E859" t="s">
        <v>88</v>
      </c>
      <c r="F859">
        <v>31656</v>
      </c>
      <c r="G859" t="s">
        <v>49</v>
      </c>
      <c r="H859" t="s">
        <v>28</v>
      </c>
      <c r="I859" t="s">
        <v>213</v>
      </c>
      <c r="J859" t="s">
        <v>27</v>
      </c>
      <c r="L859" t="s">
        <v>42</v>
      </c>
    </row>
    <row r="860" spans="1:32" ht="17.25" customHeight="1" x14ac:dyDescent="0.25">
      <c r="A860">
        <v>329363</v>
      </c>
      <c r="B860" t="s">
        <v>2630</v>
      </c>
      <c r="C860" t="s">
        <v>327</v>
      </c>
      <c r="D860" t="s">
        <v>524</v>
      </c>
      <c r="E860" t="s">
        <v>88</v>
      </c>
      <c r="F860">
        <v>35618</v>
      </c>
      <c r="G860" t="s">
        <v>30</v>
      </c>
      <c r="H860" t="s">
        <v>28</v>
      </c>
      <c r="I860" t="s">
        <v>213</v>
      </c>
      <c r="J860" t="s">
        <v>27</v>
      </c>
      <c r="L860" t="s">
        <v>42</v>
      </c>
    </row>
    <row r="861" spans="1:32" ht="17.25" customHeight="1" x14ac:dyDescent="0.25">
      <c r="A861">
        <v>331685</v>
      </c>
      <c r="B861" t="s">
        <v>4425</v>
      </c>
      <c r="C861" t="s">
        <v>4426</v>
      </c>
      <c r="D861" t="s">
        <v>4427</v>
      </c>
      <c r="E861" t="s">
        <v>88</v>
      </c>
      <c r="F861">
        <v>36429</v>
      </c>
      <c r="G861" t="s">
        <v>378</v>
      </c>
      <c r="H861" t="s">
        <v>28</v>
      </c>
      <c r="I861" t="s">
        <v>213</v>
      </c>
      <c r="J861" t="s">
        <v>1370</v>
      </c>
      <c r="L861" t="s">
        <v>30</v>
      </c>
    </row>
    <row r="862" spans="1:32" ht="17.25" customHeight="1" x14ac:dyDescent="0.25">
      <c r="A862">
        <v>333949</v>
      </c>
      <c r="B862" t="s">
        <v>2759</v>
      </c>
      <c r="C862" t="s">
        <v>260</v>
      </c>
      <c r="D862" t="s">
        <v>2760</v>
      </c>
      <c r="E862" t="s">
        <v>88</v>
      </c>
      <c r="F862">
        <v>30824</v>
      </c>
      <c r="G862" t="s">
        <v>59</v>
      </c>
      <c r="H862" t="s">
        <v>28</v>
      </c>
      <c r="I862" t="s">
        <v>213</v>
      </c>
      <c r="J862" t="s">
        <v>1370</v>
      </c>
      <c r="L862" t="s">
        <v>59</v>
      </c>
      <c r="AE862" t="s">
        <v>5700</v>
      </c>
      <c r="AF862" t="s">
        <v>5700</v>
      </c>
    </row>
    <row r="863" spans="1:32" ht="17.25" customHeight="1" x14ac:dyDescent="0.25">
      <c r="A863">
        <v>324744</v>
      </c>
      <c r="B863" t="s">
        <v>3997</v>
      </c>
      <c r="C863" t="s">
        <v>260</v>
      </c>
      <c r="D863" t="s">
        <v>234</v>
      </c>
      <c r="E863" t="s">
        <v>88</v>
      </c>
      <c r="F863">
        <v>34362</v>
      </c>
      <c r="G863" t="s">
        <v>30</v>
      </c>
      <c r="H863" t="s">
        <v>28</v>
      </c>
      <c r="I863" t="s">
        <v>213</v>
      </c>
      <c r="J863" t="s">
        <v>1370</v>
      </c>
      <c r="L863" t="s">
        <v>30</v>
      </c>
    </row>
    <row r="864" spans="1:32" ht="17.25" customHeight="1" x14ac:dyDescent="0.25">
      <c r="A864">
        <v>319462</v>
      </c>
      <c r="B864" t="s">
        <v>3033</v>
      </c>
      <c r="C864" t="s">
        <v>226</v>
      </c>
      <c r="D864" t="s">
        <v>3034</v>
      </c>
      <c r="E864" t="s">
        <v>88</v>
      </c>
      <c r="F864">
        <v>33604</v>
      </c>
      <c r="G864" t="s">
        <v>1127</v>
      </c>
      <c r="H864" t="s">
        <v>28</v>
      </c>
      <c r="I864" t="s">
        <v>213</v>
      </c>
      <c r="J864" t="s">
        <v>1370</v>
      </c>
      <c r="L864" t="s">
        <v>59</v>
      </c>
    </row>
    <row r="865" spans="1:22" ht="17.25" customHeight="1" x14ac:dyDescent="0.25">
      <c r="A865">
        <v>319457</v>
      </c>
      <c r="B865" t="s">
        <v>2706</v>
      </c>
      <c r="C865" t="s">
        <v>384</v>
      </c>
      <c r="D865" t="s">
        <v>806</v>
      </c>
      <c r="E865" t="s">
        <v>88</v>
      </c>
      <c r="F865">
        <v>32734</v>
      </c>
      <c r="G865" t="s">
        <v>30</v>
      </c>
      <c r="H865" t="s">
        <v>28</v>
      </c>
      <c r="I865" t="s">
        <v>213</v>
      </c>
      <c r="J865" t="s">
        <v>1370</v>
      </c>
      <c r="L865" t="s">
        <v>30</v>
      </c>
    </row>
    <row r="866" spans="1:22" ht="17.25" customHeight="1" x14ac:dyDescent="0.25">
      <c r="A866">
        <v>329357</v>
      </c>
      <c r="B866" t="s">
        <v>4229</v>
      </c>
      <c r="C866" t="s">
        <v>268</v>
      </c>
      <c r="D866" t="s">
        <v>858</v>
      </c>
      <c r="E866" t="s">
        <v>89</v>
      </c>
      <c r="F866">
        <v>36492</v>
      </c>
      <c r="G866" t="s">
        <v>30</v>
      </c>
      <c r="H866" t="s">
        <v>28</v>
      </c>
      <c r="I866" t="s">
        <v>213</v>
      </c>
      <c r="J866" t="s">
        <v>1370</v>
      </c>
      <c r="L866" t="s">
        <v>30</v>
      </c>
    </row>
    <row r="867" spans="1:22" ht="17.25" customHeight="1" x14ac:dyDescent="0.25">
      <c r="A867">
        <v>335344</v>
      </c>
      <c r="B867" t="s">
        <v>3433</v>
      </c>
      <c r="C867" t="s">
        <v>652</v>
      </c>
      <c r="D867" t="s">
        <v>245</v>
      </c>
      <c r="E867" t="s">
        <v>89</v>
      </c>
      <c r="F867">
        <v>30736</v>
      </c>
      <c r="G867" t="s">
        <v>3434</v>
      </c>
      <c r="H867" t="s">
        <v>28</v>
      </c>
      <c r="I867" t="s">
        <v>213</v>
      </c>
      <c r="J867" t="s">
        <v>1370</v>
      </c>
      <c r="L867" t="s">
        <v>52</v>
      </c>
    </row>
    <row r="868" spans="1:22" ht="17.25" customHeight="1" x14ac:dyDescent="0.25">
      <c r="A868">
        <v>303583</v>
      </c>
      <c r="B868" t="s">
        <v>1522</v>
      </c>
      <c r="C868" t="s">
        <v>704</v>
      </c>
      <c r="D868" t="s">
        <v>455</v>
      </c>
      <c r="E868" t="s">
        <v>88</v>
      </c>
      <c r="F868">
        <v>30584</v>
      </c>
      <c r="G868" t="s">
        <v>1523</v>
      </c>
      <c r="H868" t="s">
        <v>28</v>
      </c>
      <c r="I868" t="s">
        <v>213</v>
      </c>
      <c r="V868" t="s">
        <v>5734</v>
      </c>
    </row>
    <row r="869" spans="1:22" ht="17.25" customHeight="1" x14ac:dyDescent="0.25">
      <c r="A869">
        <v>329369</v>
      </c>
      <c r="B869" t="s">
        <v>5198</v>
      </c>
      <c r="C869" t="s">
        <v>3171</v>
      </c>
      <c r="D869" t="s">
        <v>1011</v>
      </c>
      <c r="E869" t="s">
        <v>88</v>
      </c>
      <c r="F869">
        <v>32874</v>
      </c>
      <c r="G869" t="s">
        <v>574</v>
      </c>
      <c r="H869" t="s">
        <v>28</v>
      </c>
      <c r="I869" t="s">
        <v>213</v>
      </c>
      <c r="J869" t="s">
        <v>1370</v>
      </c>
      <c r="L869" t="s">
        <v>52</v>
      </c>
    </row>
    <row r="870" spans="1:22" ht="17.25" customHeight="1" x14ac:dyDescent="0.25">
      <c r="A870">
        <v>331690</v>
      </c>
      <c r="B870" t="s">
        <v>3211</v>
      </c>
      <c r="C870" t="s">
        <v>600</v>
      </c>
      <c r="D870" t="s">
        <v>245</v>
      </c>
      <c r="E870" t="s">
        <v>88</v>
      </c>
      <c r="F870">
        <v>36503</v>
      </c>
      <c r="G870" t="s">
        <v>433</v>
      </c>
      <c r="H870" t="s">
        <v>28</v>
      </c>
      <c r="I870" t="s">
        <v>213</v>
      </c>
      <c r="J870" t="s">
        <v>27</v>
      </c>
      <c r="L870" t="s">
        <v>42</v>
      </c>
    </row>
    <row r="871" spans="1:22" ht="17.25" customHeight="1" x14ac:dyDescent="0.25">
      <c r="A871">
        <v>303624</v>
      </c>
      <c r="B871" t="s">
        <v>3852</v>
      </c>
      <c r="C871" t="s">
        <v>391</v>
      </c>
      <c r="D871" t="s">
        <v>3717</v>
      </c>
      <c r="E871" t="s">
        <v>88</v>
      </c>
      <c r="F871">
        <v>31456</v>
      </c>
      <c r="G871" t="s">
        <v>82</v>
      </c>
      <c r="H871" t="s">
        <v>28</v>
      </c>
      <c r="I871" t="s">
        <v>213</v>
      </c>
      <c r="J871" t="s">
        <v>1370</v>
      </c>
      <c r="L871" t="s">
        <v>82</v>
      </c>
      <c r="V871" t="s">
        <v>5822</v>
      </c>
    </row>
    <row r="872" spans="1:22" ht="17.25" customHeight="1" x14ac:dyDescent="0.25">
      <c r="A872">
        <v>331698</v>
      </c>
      <c r="B872" t="s">
        <v>3516</v>
      </c>
      <c r="C872" t="s">
        <v>242</v>
      </c>
      <c r="D872" t="s">
        <v>343</v>
      </c>
      <c r="E872" t="s">
        <v>89</v>
      </c>
      <c r="F872">
        <v>35872</v>
      </c>
      <c r="G872" t="s">
        <v>240</v>
      </c>
      <c r="H872" t="s">
        <v>28</v>
      </c>
      <c r="I872" t="s">
        <v>213</v>
      </c>
      <c r="J872" t="s">
        <v>1370</v>
      </c>
      <c r="L872" t="s">
        <v>42</v>
      </c>
    </row>
    <row r="873" spans="1:22" ht="17.25" customHeight="1" x14ac:dyDescent="0.25">
      <c r="A873">
        <v>335367</v>
      </c>
      <c r="B873" t="s">
        <v>5346</v>
      </c>
      <c r="C873" t="s">
        <v>268</v>
      </c>
      <c r="D873" t="s">
        <v>442</v>
      </c>
      <c r="E873" t="s">
        <v>89</v>
      </c>
      <c r="F873">
        <v>36531</v>
      </c>
      <c r="G873" t="s">
        <v>30</v>
      </c>
      <c r="H873" t="s">
        <v>28</v>
      </c>
      <c r="I873" t="s">
        <v>213</v>
      </c>
      <c r="J873" t="s">
        <v>1370</v>
      </c>
      <c r="L873" t="s">
        <v>42</v>
      </c>
    </row>
    <row r="874" spans="1:22" ht="17.25" customHeight="1" x14ac:dyDescent="0.25">
      <c r="A874">
        <v>321718</v>
      </c>
      <c r="B874" t="s">
        <v>2398</v>
      </c>
      <c r="C874" t="s">
        <v>1200</v>
      </c>
      <c r="D874" t="s">
        <v>342</v>
      </c>
      <c r="E874" t="s">
        <v>88</v>
      </c>
      <c r="F874">
        <v>33633</v>
      </c>
      <c r="G874" t="s">
        <v>2399</v>
      </c>
      <c r="H874" t="s">
        <v>28</v>
      </c>
      <c r="I874" t="s">
        <v>213</v>
      </c>
      <c r="J874" t="s">
        <v>1370</v>
      </c>
      <c r="L874" t="s">
        <v>82</v>
      </c>
      <c r="V874" t="s">
        <v>5821</v>
      </c>
    </row>
    <row r="875" spans="1:22" ht="17.25" customHeight="1" x14ac:dyDescent="0.25">
      <c r="A875">
        <v>335363</v>
      </c>
      <c r="B875" t="s">
        <v>4833</v>
      </c>
      <c r="C875" t="s">
        <v>707</v>
      </c>
      <c r="D875" t="s">
        <v>3364</v>
      </c>
      <c r="E875" t="s">
        <v>89</v>
      </c>
      <c r="F875">
        <v>34700</v>
      </c>
      <c r="G875" t="s">
        <v>1136</v>
      </c>
      <c r="H875" t="s">
        <v>28</v>
      </c>
      <c r="I875" t="s">
        <v>213</v>
      </c>
      <c r="J875" t="s">
        <v>27</v>
      </c>
      <c r="L875" t="s">
        <v>85</v>
      </c>
    </row>
    <row r="876" spans="1:22" ht="17.25" customHeight="1" x14ac:dyDescent="0.25">
      <c r="A876">
        <v>324221</v>
      </c>
      <c r="B876" t="s">
        <v>2586</v>
      </c>
      <c r="C876" t="s">
        <v>422</v>
      </c>
      <c r="D876" t="s">
        <v>1514</v>
      </c>
      <c r="E876" t="s">
        <v>88</v>
      </c>
      <c r="F876">
        <v>30033</v>
      </c>
      <c r="G876" t="s">
        <v>30</v>
      </c>
      <c r="H876" t="s">
        <v>28</v>
      </c>
      <c r="I876" t="s">
        <v>213</v>
      </c>
    </row>
    <row r="877" spans="1:22" ht="17.25" customHeight="1" x14ac:dyDescent="0.25">
      <c r="A877">
        <v>333957</v>
      </c>
      <c r="B877" t="s">
        <v>3407</v>
      </c>
      <c r="C877" t="s">
        <v>363</v>
      </c>
      <c r="D877" t="s">
        <v>436</v>
      </c>
      <c r="E877" t="s">
        <v>88</v>
      </c>
      <c r="F877">
        <v>34851</v>
      </c>
      <c r="G877" t="s">
        <v>1499</v>
      </c>
      <c r="H877" t="s">
        <v>28</v>
      </c>
      <c r="I877" t="s">
        <v>213</v>
      </c>
      <c r="J877" t="s">
        <v>1370</v>
      </c>
      <c r="L877" t="s">
        <v>42</v>
      </c>
    </row>
    <row r="878" spans="1:22" ht="17.25" customHeight="1" x14ac:dyDescent="0.25">
      <c r="A878">
        <v>333264</v>
      </c>
      <c r="B878" t="s">
        <v>2633</v>
      </c>
      <c r="C878" t="s">
        <v>346</v>
      </c>
      <c r="D878" t="s">
        <v>571</v>
      </c>
      <c r="E878" t="s">
        <v>88</v>
      </c>
      <c r="F878">
        <v>32723</v>
      </c>
      <c r="G878" t="s">
        <v>818</v>
      </c>
      <c r="H878" t="s">
        <v>28</v>
      </c>
      <c r="I878" t="s">
        <v>213</v>
      </c>
      <c r="J878" t="s">
        <v>27</v>
      </c>
      <c r="L878" t="s">
        <v>52</v>
      </c>
    </row>
    <row r="879" spans="1:22" ht="17.25" customHeight="1" x14ac:dyDescent="0.25">
      <c r="A879">
        <v>338959</v>
      </c>
      <c r="B879" t="s">
        <v>3180</v>
      </c>
      <c r="C879" t="s">
        <v>247</v>
      </c>
      <c r="D879" t="s">
        <v>988</v>
      </c>
      <c r="E879" t="s">
        <v>89</v>
      </c>
      <c r="F879">
        <v>29952</v>
      </c>
      <c r="G879" t="s">
        <v>1024</v>
      </c>
      <c r="H879" t="s">
        <v>28</v>
      </c>
      <c r="I879" t="s">
        <v>213</v>
      </c>
      <c r="J879" t="s">
        <v>1370</v>
      </c>
      <c r="L879" t="s">
        <v>82</v>
      </c>
    </row>
    <row r="880" spans="1:22" ht="17.25" customHeight="1" x14ac:dyDescent="0.25">
      <c r="A880">
        <v>324756</v>
      </c>
      <c r="B880" t="s">
        <v>3705</v>
      </c>
      <c r="C880" t="s">
        <v>242</v>
      </c>
      <c r="D880" t="s">
        <v>802</v>
      </c>
      <c r="E880" t="s">
        <v>88</v>
      </c>
      <c r="F880">
        <v>34235</v>
      </c>
      <c r="G880" t="s">
        <v>59</v>
      </c>
      <c r="H880" t="s">
        <v>28</v>
      </c>
      <c r="I880" t="s">
        <v>213</v>
      </c>
      <c r="J880" t="s">
        <v>1370</v>
      </c>
      <c r="L880" t="s">
        <v>85</v>
      </c>
    </row>
    <row r="881" spans="1:32" ht="17.25" customHeight="1" x14ac:dyDescent="0.25">
      <c r="A881">
        <v>333961</v>
      </c>
      <c r="B881" t="s">
        <v>4663</v>
      </c>
      <c r="C881" t="s">
        <v>233</v>
      </c>
      <c r="D881" t="s">
        <v>4664</v>
      </c>
      <c r="E881" t="s">
        <v>89</v>
      </c>
      <c r="F881">
        <v>33618</v>
      </c>
      <c r="G881" t="s">
        <v>710</v>
      </c>
      <c r="H881" t="s">
        <v>28</v>
      </c>
      <c r="I881" t="s">
        <v>213</v>
      </c>
      <c r="J881" t="s">
        <v>1370</v>
      </c>
      <c r="L881" t="s">
        <v>52</v>
      </c>
    </row>
    <row r="882" spans="1:32" ht="17.25" customHeight="1" x14ac:dyDescent="0.25">
      <c r="A882">
        <v>327375</v>
      </c>
      <c r="B882" t="s">
        <v>1932</v>
      </c>
      <c r="C882" t="s">
        <v>355</v>
      </c>
      <c r="D882" t="s">
        <v>318</v>
      </c>
      <c r="E882" t="s">
        <v>89</v>
      </c>
      <c r="F882">
        <v>33331</v>
      </c>
      <c r="G882" t="s">
        <v>991</v>
      </c>
      <c r="H882" t="s">
        <v>28</v>
      </c>
      <c r="I882" t="s">
        <v>213</v>
      </c>
      <c r="J882" t="s">
        <v>1370</v>
      </c>
      <c r="L882" t="s">
        <v>39</v>
      </c>
      <c r="V882" t="s">
        <v>5736</v>
      </c>
    </row>
    <row r="883" spans="1:32" ht="17.25" customHeight="1" x14ac:dyDescent="0.25">
      <c r="A883">
        <v>334794</v>
      </c>
      <c r="B883" t="s">
        <v>4759</v>
      </c>
      <c r="C883" t="s">
        <v>223</v>
      </c>
      <c r="D883" t="s">
        <v>1242</v>
      </c>
      <c r="E883" t="s">
        <v>89</v>
      </c>
      <c r="F883">
        <v>33337</v>
      </c>
      <c r="G883" t="s">
        <v>39</v>
      </c>
      <c r="H883" t="s">
        <v>28</v>
      </c>
      <c r="I883" t="s">
        <v>213</v>
      </c>
      <c r="J883" t="s">
        <v>1370</v>
      </c>
      <c r="L883" t="s">
        <v>49</v>
      </c>
    </row>
    <row r="884" spans="1:32" ht="17.25" customHeight="1" x14ac:dyDescent="0.25">
      <c r="A884">
        <v>337476</v>
      </c>
      <c r="B884" t="s">
        <v>5481</v>
      </c>
      <c r="C884" t="s">
        <v>266</v>
      </c>
      <c r="D884" t="s">
        <v>255</v>
      </c>
      <c r="E884" t="s">
        <v>89</v>
      </c>
      <c r="F884">
        <v>31138</v>
      </c>
      <c r="G884" t="s">
        <v>875</v>
      </c>
      <c r="H884" t="s">
        <v>28</v>
      </c>
      <c r="I884" t="s">
        <v>213</v>
      </c>
      <c r="J884" t="s">
        <v>1370</v>
      </c>
      <c r="L884" t="s">
        <v>30</v>
      </c>
    </row>
    <row r="885" spans="1:32" ht="17.25" customHeight="1" x14ac:dyDescent="0.25">
      <c r="A885">
        <v>337460</v>
      </c>
      <c r="B885" t="s">
        <v>5480</v>
      </c>
      <c r="C885" t="s">
        <v>1160</v>
      </c>
      <c r="D885" t="s">
        <v>689</v>
      </c>
      <c r="E885" t="s">
        <v>88</v>
      </c>
      <c r="F885">
        <v>25139</v>
      </c>
      <c r="G885" t="s">
        <v>39</v>
      </c>
      <c r="H885" t="s">
        <v>28</v>
      </c>
      <c r="I885" t="s">
        <v>213</v>
      </c>
      <c r="J885" t="s">
        <v>1370</v>
      </c>
      <c r="L885" t="s">
        <v>76</v>
      </c>
    </row>
    <row r="886" spans="1:32" ht="17.25" customHeight="1" x14ac:dyDescent="0.25">
      <c r="A886">
        <v>333262</v>
      </c>
      <c r="B886" t="s">
        <v>5294</v>
      </c>
      <c r="C886" t="s">
        <v>5295</v>
      </c>
      <c r="D886" t="s">
        <v>952</v>
      </c>
      <c r="E886" t="s">
        <v>88</v>
      </c>
      <c r="F886">
        <v>35065</v>
      </c>
      <c r="G886" t="s">
        <v>5296</v>
      </c>
      <c r="H886" t="s">
        <v>28</v>
      </c>
      <c r="I886" t="s">
        <v>213</v>
      </c>
      <c r="J886" t="s">
        <v>1370</v>
      </c>
      <c r="L886" t="s">
        <v>85</v>
      </c>
    </row>
    <row r="887" spans="1:32" ht="17.25" customHeight="1" x14ac:dyDescent="0.25">
      <c r="A887">
        <v>336785</v>
      </c>
      <c r="B887" t="s">
        <v>5424</v>
      </c>
      <c r="C887" t="s">
        <v>1116</v>
      </c>
      <c r="D887" t="s">
        <v>817</v>
      </c>
      <c r="E887" t="s">
        <v>88</v>
      </c>
      <c r="F887">
        <v>36526</v>
      </c>
      <c r="G887" t="s">
        <v>30</v>
      </c>
      <c r="H887" t="s">
        <v>28</v>
      </c>
      <c r="I887" t="s">
        <v>213</v>
      </c>
      <c r="J887" t="s">
        <v>1370</v>
      </c>
      <c r="L887" t="s">
        <v>30</v>
      </c>
    </row>
    <row r="888" spans="1:32" ht="17.25" customHeight="1" x14ac:dyDescent="0.25">
      <c r="A888">
        <v>329371</v>
      </c>
      <c r="B888" t="s">
        <v>4230</v>
      </c>
      <c r="C888" t="s">
        <v>268</v>
      </c>
      <c r="D888" t="s">
        <v>392</v>
      </c>
      <c r="E888" t="s">
        <v>89</v>
      </c>
      <c r="F888">
        <v>32186</v>
      </c>
      <c r="G888" t="s">
        <v>30</v>
      </c>
      <c r="H888" t="s">
        <v>28</v>
      </c>
      <c r="I888" t="s">
        <v>213</v>
      </c>
      <c r="J888" t="s">
        <v>27</v>
      </c>
      <c r="L888" t="s">
        <v>42</v>
      </c>
    </row>
    <row r="889" spans="1:32" ht="17.25" customHeight="1" x14ac:dyDescent="0.25">
      <c r="A889">
        <v>328151</v>
      </c>
      <c r="B889" t="s">
        <v>2678</v>
      </c>
      <c r="C889" t="s">
        <v>352</v>
      </c>
      <c r="D889" t="s">
        <v>324</v>
      </c>
      <c r="E889" t="s">
        <v>89</v>
      </c>
      <c r="F889">
        <v>31965</v>
      </c>
      <c r="G889" t="s">
        <v>225</v>
      </c>
      <c r="H889" t="s">
        <v>28</v>
      </c>
      <c r="I889" t="s">
        <v>213</v>
      </c>
      <c r="J889" t="s">
        <v>1370</v>
      </c>
      <c r="L889" t="s">
        <v>30</v>
      </c>
    </row>
    <row r="890" spans="1:32" ht="17.25" customHeight="1" x14ac:dyDescent="0.25">
      <c r="A890">
        <v>336111</v>
      </c>
      <c r="B890" t="s">
        <v>4938</v>
      </c>
      <c r="C890" t="s">
        <v>4939</v>
      </c>
      <c r="D890" t="s">
        <v>342</v>
      </c>
      <c r="E890" t="s">
        <v>89</v>
      </c>
      <c r="F890">
        <v>35871</v>
      </c>
      <c r="G890" t="s">
        <v>30</v>
      </c>
      <c r="H890" t="s">
        <v>28</v>
      </c>
      <c r="I890" t="s">
        <v>213</v>
      </c>
      <c r="J890" t="s">
        <v>1370</v>
      </c>
      <c r="L890" t="s">
        <v>30</v>
      </c>
    </row>
    <row r="891" spans="1:32" ht="17.25" customHeight="1" x14ac:dyDescent="0.25">
      <c r="A891">
        <v>336112</v>
      </c>
      <c r="B891" t="s">
        <v>5393</v>
      </c>
      <c r="C891" t="s">
        <v>387</v>
      </c>
      <c r="D891" t="s">
        <v>253</v>
      </c>
      <c r="E891" t="s">
        <v>89</v>
      </c>
      <c r="F891">
        <v>29262</v>
      </c>
      <c r="G891" t="s">
        <v>30</v>
      </c>
      <c r="H891" t="s">
        <v>28</v>
      </c>
      <c r="I891" t="s">
        <v>213</v>
      </c>
      <c r="J891" t="s">
        <v>1370</v>
      </c>
      <c r="L891" t="s">
        <v>30</v>
      </c>
    </row>
    <row r="892" spans="1:32" ht="17.25" customHeight="1" x14ac:dyDescent="0.25">
      <c r="A892">
        <v>327736</v>
      </c>
      <c r="B892" t="s">
        <v>3630</v>
      </c>
      <c r="C892" t="s">
        <v>292</v>
      </c>
      <c r="D892" t="s">
        <v>318</v>
      </c>
      <c r="E892" t="s">
        <v>89</v>
      </c>
      <c r="F892">
        <v>34942</v>
      </c>
      <c r="G892" t="s">
        <v>30</v>
      </c>
      <c r="H892" t="s">
        <v>28</v>
      </c>
      <c r="I892" t="s">
        <v>213</v>
      </c>
      <c r="J892" t="s">
        <v>1370</v>
      </c>
      <c r="L892" t="s">
        <v>30</v>
      </c>
    </row>
    <row r="893" spans="1:32" ht="17.25" customHeight="1" x14ac:dyDescent="0.25">
      <c r="A893">
        <v>332538</v>
      </c>
      <c r="B893" t="s">
        <v>2022</v>
      </c>
      <c r="C893" t="s">
        <v>226</v>
      </c>
      <c r="D893" t="s">
        <v>351</v>
      </c>
      <c r="E893" t="s">
        <v>88</v>
      </c>
      <c r="F893">
        <v>36275</v>
      </c>
      <c r="G893" t="s">
        <v>30</v>
      </c>
      <c r="H893" t="s">
        <v>28</v>
      </c>
      <c r="I893" t="s">
        <v>213</v>
      </c>
      <c r="J893" t="s">
        <v>1370</v>
      </c>
      <c r="L893" t="s">
        <v>30</v>
      </c>
    </row>
    <row r="894" spans="1:32" ht="17.25" customHeight="1" x14ac:dyDescent="0.25">
      <c r="A894">
        <v>337272</v>
      </c>
      <c r="B894" t="s">
        <v>1888</v>
      </c>
      <c r="C894" t="s">
        <v>1889</v>
      </c>
      <c r="D894" t="s">
        <v>312</v>
      </c>
      <c r="E894" t="s">
        <v>89</v>
      </c>
      <c r="F894">
        <v>33671</v>
      </c>
      <c r="G894" t="s">
        <v>1890</v>
      </c>
      <c r="H894" t="s">
        <v>28</v>
      </c>
      <c r="I894" t="s">
        <v>213</v>
      </c>
      <c r="J894" t="s">
        <v>1370</v>
      </c>
      <c r="L894" t="s">
        <v>30</v>
      </c>
      <c r="V894" t="s">
        <v>5735</v>
      </c>
      <c r="AE894" t="s">
        <v>5700</v>
      </c>
      <c r="AF894" t="s">
        <v>5700</v>
      </c>
    </row>
    <row r="895" spans="1:32" ht="17.25" customHeight="1" x14ac:dyDescent="0.25">
      <c r="A895">
        <v>333329</v>
      </c>
      <c r="B895" t="s">
        <v>2554</v>
      </c>
      <c r="C895" t="s">
        <v>223</v>
      </c>
      <c r="D895" t="s">
        <v>301</v>
      </c>
      <c r="E895" t="s">
        <v>88</v>
      </c>
      <c r="F895">
        <v>35868</v>
      </c>
      <c r="G895" t="s">
        <v>240</v>
      </c>
      <c r="H895" t="s">
        <v>28</v>
      </c>
      <c r="I895" t="s">
        <v>213</v>
      </c>
      <c r="J895" t="s">
        <v>1370</v>
      </c>
      <c r="L895" t="s">
        <v>42</v>
      </c>
    </row>
    <row r="896" spans="1:32" ht="17.25" customHeight="1" x14ac:dyDescent="0.25">
      <c r="A896">
        <v>337887</v>
      </c>
      <c r="B896" t="s">
        <v>5588</v>
      </c>
      <c r="C896" t="s">
        <v>242</v>
      </c>
      <c r="D896" t="s">
        <v>837</v>
      </c>
      <c r="E896" t="s">
        <v>89</v>
      </c>
      <c r="F896">
        <v>32264</v>
      </c>
      <c r="G896" t="s">
        <v>420</v>
      </c>
      <c r="H896" t="s">
        <v>28</v>
      </c>
      <c r="I896" t="s">
        <v>213</v>
      </c>
      <c r="J896" t="s">
        <v>1370</v>
      </c>
      <c r="L896" t="s">
        <v>42</v>
      </c>
    </row>
    <row r="897" spans="1:22" ht="17.25" customHeight="1" x14ac:dyDescent="0.25">
      <c r="A897">
        <v>334422</v>
      </c>
      <c r="B897" t="s">
        <v>3671</v>
      </c>
      <c r="C897" t="s">
        <v>260</v>
      </c>
      <c r="D897" t="s">
        <v>351</v>
      </c>
      <c r="E897" t="s">
        <v>89</v>
      </c>
      <c r="F897">
        <v>32794</v>
      </c>
      <c r="G897" t="s">
        <v>52</v>
      </c>
      <c r="H897" t="s">
        <v>28</v>
      </c>
      <c r="I897" t="s">
        <v>213</v>
      </c>
      <c r="J897" t="s">
        <v>27</v>
      </c>
      <c r="L897" t="s">
        <v>30</v>
      </c>
    </row>
    <row r="898" spans="1:22" ht="17.25" customHeight="1" x14ac:dyDescent="0.25">
      <c r="A898">
        <v>328175</v>
      </c>
      <c r="B898" t="s">
        <v>2819</v>
      </c>
      <c r="C898" t="s">
        <v>1240</v>
      </c>
      <c r="D898" t="s">
        <v>2820</v>
      </c>
      <c r="E898" t="s">
        <v>89</v>
      </c>
      <c r="F898">
        <v>35431</v>
      </c>
      <c r="G898" t="s">
        <v>30</v>
      </c>
      <c r="H898" t="s">
        <v>28</v>
      </c>
      <c r="I898" t="s">
        <v>213</v>
      </c>
      <c r="J898" t="s">
        <v>1370</v>
      </c>
      <c r="L898" t="s">
        <v>42</v>
      </c>
    </row>
    <row r="899" spans="1:22" ht="17.25" customHeight="1" x14ac:dyDescent="0.25">
      <c r="A899">
        <v>336127</v>
      </c>
      <c r="B899" t="s">
        <v>4943</v>
      </c>
      <c r="C899" t="s">
        <v>1367</v>
      </c>
      <c r="D899" t="s">
        <v>1790</v>
      </c>
      <c r="E899" t="s">
        <v>89</v>
      </c>
      <c r="F899">
        <v>29189</v>
      </c>
      <c r="G899" t="s">
        <v>2998</v>
      </c>
      <c r="H899" t="s">
        <v>28</v>
      </c>
      <c r="I899" t="s">
        <v>213</v>
      </c>
      <c r="J899" t="s">
        <v>1370</v>
      </c>
      <c r="L899" t="s">
        <v>79</v>
      </c>
    </row>
    <row r="900" spans="1:22" ht="17.25" customHeight="1" x14ac:dyDescent="0.25">
      <c r="A900">
        <v>332555</v>
      </c>
      <c r="B900" t="s">
        <v>2968</v>
      </c>
      <c r="C900" t="s">
        <v>305</v>
      </c>
      <c r="D900" t="s">
        <v>2969</v>
      </c>
      <c r="E900" t="s">
        <v>89</v>
      </c>
      <c r="F900">
        <v>35943</v>
      </c>
      <c r="G900" t="s">
        <v>2970</v>
      </c>
      <c r="H900" t="s">
        <v>28</v>
      </c>
      <c r="I900" t="s">
        <v>213</v>
      </c>
      <c r="J900" t="s">
        <v>1370</v>
      </c>
      <c r="L900" t="s">
        <v>42</v>
      </c>
    </row>
    <row r="901" spans="1:22" ht="17.25" customHeight="1" x14ac:dyDescent="0.25">
      <c r="A901">
        <v>325369</v>
      </c>
      <c r="B901" t="s">
        <v>4014</v>
      </c>
      <c r="C901" t="s">
        <v>315</v>
      </c>
      <c r="D901" t="s">
        <v>1564</v>
      </c>
      <c r="E901" t="s">
        <v>89</v>
      </c>
      <c r="F901">
        <v>34259</v>
      </c>
      <c r="G901" t="s">
        <v>30</v>
      </c>
      <c r="H901" t="s">
        <v>28</v>
      </c>
      <c r="I901" t="s">
        <v>213</v>
      </c>
      <c r="J901" t="s">
        <v>1370</v>
      </c>
      <c r="L901" t="s">
        <v>30</v>
      </c>
      <c r="V901" t="s">
        <v>5822</v>
      </c>
    </row>
    <row r="902" spans="1:22" ht="17.25" customHeight="1" x14ac:dyDescent="0.25">
      <c r="A902">
        <v>336126</v>
      </c>
      <c r="B902" t="s">
        <v>4942</v>
      </c>
      <c r="C902" t="s">
        <v>1240</v>
      </c>
      <c r="D902" t="s">
        <v>817</v>
      </c>
      <c r="E902" t="s">
        <v>89</v>
      </c>
      <c r="F902">
        <v>34398</v>
      </c>
      <c r="G902" t="s">
        <v>1498</v>
      </c>
      <c r="H902" t="s">
        <v>28</v>
      </c>
      <c r="I902" t="s">
        <v>213</v>
      </c>
      <c r="J902" t="s">
        <v>1370</v>
      </c>
      <c r="L902" t="s">
        <v>85</v>
      </c>
    </row>
    <row r="903" spans="1:22" ht="17.25" customHeight="1" x14ac:dyDescent="0.25">
      <c r="A903">
        <v>334428</v>
      </c>
      <c r="B903" t="s">
        <v>4719</v>
      </c>
      <c r="C903" t="s">
        <v>997</v>
      </c>
      <c r="D903" t="s">
        <v>479</v>
      </c>
      <c r="E903" t="s">
        <v>88</v>
      </c>
      <c r="F903">
        <v>33652</v>
      </c>
      <c r="G903" t="s">
        <v>302</v>
      </c>
      <c r="H903" t="s">
        <v>28</v>
      </c>
      <c r="I903" t="s">
        <v>213</v>
      </c>
      <c r="J903" t="s">
        <v>27</v>
      </c>
      <c r="L903" t="s">
        <v>42</v>
      </c>
    </row>
    <row r="904" spans="1:22" ht="17.25" customHeight="1" x14ac:dyDescent="0.25">
      <c r="A904">
        <v>333331</v>
      </c>
      <c r="B904" t="s">
        <v>4599</v>
      </c>
      <c r="C904" t="s">
        <v>266</v>
      </c>
      <c r="D904" t="s">
        <v>360</v>
      </c>
      <c r="E904" t="s">
        <v>89</v>
      </c>
      <c r="F904">
        <v>35933</v>
      </c>
      <c r="G904" t="s">
        <v>646</v>
      </c>
      <c r="H904" t="s">
        <v>28</v>
      </c>
      <c r="I904" t="s">
        <v>213</v>
      </c>
      <c r="J904" t="s">
        <v>1370</v>
      </c>
      <c r="L904" t="s">
        <v>30</v>
      </c>
    </row>
    <row r="905" spans="1:22" ht="17.25" customHeight="1" x14ac:dyDescent="0.25">
      <c r="A905">
        <v>332546</v>
      </c>
      <c r="B905" t="s">
        <v>4516</v>
      </c>
      <c r="C905" t="s">
        <v>840</v>
      </c>
      <c r="D905" t="s">
        <v>589</v>
      </c>
      <c r="E905" t="s">
        <v>89</v>
      </c>
      <c r="F905">
        <v>26993</v>
      </c>
      <c r="G905" t="s">
        <v>30</v>
      </c>
      <c r="H905" t="s">
        <v>28</v>
      </c>
      <c r="I905" t="s">
        <v>213</v>
      </c>
      <c r="J905" t="s">
        <v>1370</v>
      </c>
      <c r="L905" t="s">
        <v>42</v>
      </c>
    </row>
    <row r="906" spans="1:22" ht="17.25" customHeight="1" x14ac:dyDescent="0.25">
      <c r="A906">
        <v>337892</v>
      </c>
      <c r="B906" t="s">
        <v>3252</v>
      </c>
      <c r="C906" t="s">
        <v>735</v>
      </c>
      <c r="D906" t="s">
        <v>636</v>
      </c>
      <c r="E906" t="s">
        <v>89</v>
      </c>
      <c r="F906">
        <v>29581</v>
      </c>
      <c r="G906" t="s">
        <v>283</v>
      </c>
      <c r="H906" t="s">
        <v>28</v>
      </c>
      <c r="I906" t="s">
        <v>213</v>
      </c>
      <c r="J906" t="s">
        <v>1370</v>
      </c>
      <c r="L906" t="s">
        <v>42</v>
      </c>
    </row>
    <row r="907" spans="1:22" ht="17.25" customHeight="1" x14ac:dyDescent="0.25">
      <c r="A907">
        <v>332553</v>
      </c>
      <c r="B907" t="s">
        <v>3113</v>
      </c>
      <c r="C907" t="s">
        <v>555</v>
      </c>
      <c r="D907" t="s">
        <v>556</v>
      </c>
      <c r="E907" t="s">
        <v>89</v>
      </c>
      <c r="F907">
        <v>30819</v>
      </c>
      <c r="G907" t="s">
        <v>30</v>
      </c>
      <c r="H907" t="s">
        <v>28</v>
      </c>
      <c r="I907" t="s">
        <v>213</v>
      </c>
      <c r="J907" t="s">
        <v>1370</v>
      </c>
      <c r="L907" t="s">
        <v>30</v>
      </c>
    </row>
    <row r="908" spans="1:22" ht="17.25" customHeight="1" x14ac:dyDescent="0.25">
      <c r="A908">
        <v>334430</v>
      </c>
      <c r="B908" t="s">
        <v>4720</v>
      </c>
      <c r="C908" t="s">
        <v>1824</v>
      </c>
      <c r="D908" t="s">
        <v>479</v>
      </c>
      <c r="E908" t="s">
        <v>89</v>
      </c>
      <c r="F908">
        <v>34622</v>
      </c>
      <c r="G908" t="s">
        <v>30</v>
      </c>
      <c r="H908" t="s">
        <v>31</v>
      </c>
      <c r="I908" t="s">
        <v>213</v>
      </c>
      <c r="J908" t="s">
        <v>1370</v>
      </c>
      <c r="L908" t="s">
        <v>42</v>
      </c>
    </row>
    <row r="909" spans="1:22" ht="17.25" customHeight="1" x14ac:dyDescent="0.25">
      <c r="A909">
        <v>335445</v>
      </c>
      <c r="B909" t="s">
        <v>4841</v>
      </c>
      <c r="C909" t="s">
        <v>346</v>
      </c>
      <c r="D909" t="s">
        <v>1280</v>
      </c>
      <c r="E909" t="s">
        <v>89</v>
      </c>
      <c r="F909">
        <v>30200</v>
      </c>
      <c r="G909" t="s">
        <v>30</v>
      </c>
      <c r="H909" t="s">
        <v>28</v>
      </c>
      <c r="I909" t="s">
        <v>213</v>
      </c>
      <c r="J909" t="s">
        <v>27</v>
      </c>
      <c r="L909" t="s">
        <v>42</v>
      </c>
    </row>
    <row r="910" spans="1:22" ht="17.25" customHeight="1" x14ac:dyDescent="0.25">
      <c r="A910">
        <v>328930</v>
      </c>
      <c r="B910" t="s">
        <v>3016</v>
      </c>
      <c r="C910" t="s">
        <v>404</v>
      </c>
      <c r="D910" t="s">
        <v>1606</v>
      </c>
      <c r="E910" t="s">
        <v>89</v>
      </c>
      <c r="F910">
        <v>30153</v>
      </c>
      <c r="G910" t="s">
        <v>302</v>
      </c>
      <c r="H910" t="s">
        <v>28</v>
      </c>
      <c r="I910" t="s">
        <v>213</v>
      </c>
      <c r="J910" t="s">
        <v>27</v>
      </c>
      <c r="L910" t="s">
        <v>42</v>
      </c>
    </row>
    <row r="911" spans="1:22" ht="17.25" customHeight="1" x14ac:dyDescent="0.25">
      <c r="A911">
        <v>323324</v>
      </c>
      <c r="B911" t="s">
        <v>3969</v>
      </c>
      <c r="C911" t="s">
        <v>319</v>
      </c>
      <c r="D911" t="s">
        <v>1170</v>
      </c>
      <c r="E911" t="s">
        <v>88</v>
      </c>
      <c r="F911">
        <v>28185</v>
      </c>
      <c r="G911" t="s">
        <v>30</v>
      </c>
      <c r="H911" t="s">
        <v>28</v>
      </c>
      <c r="I911" t="s">
        <v>213</v>
      </c>
      <c r="J911" t="s">
        <v>27</v>
      </c>
      <c r="L911" t="s">
        <v>30</v>
      </c>
    </row>
    <row r="912" spans="1:22" ht="17.25" customHeight="1" x14ac:dyDescent="0.25">
      <c r="A912">
        <v>334024</v>
      </c>
      <c r="B912" t="s">
        <v>3756</v>
      </c>
      <c r="C912" t="s">
        <v>695</v>
      </c>
      <c r="D912" t="s">
        <v>301</v>
      </c>
      <c r="E912" t="s">
        <v>88</v>
      </c>
      <c r="F912">
        <v>33633</v>
      </c>
      <c r="G912" t="s">
        <v>42</v>
      </c>
      <c r="H912" t="s">
        <v>28</v>
      </c>
      <c r="I912" t="s">
        <v>213</v>
      </c>
      <c r="J912" t="s">
        <v>1370</v>
      </c>
      <c r="L912" t="s">
        <v>85</v>
      </c>
    </row>
    <row r="913" spans="1:32" ht="17.25" customHeight="1" x14ac:dyDescent="0.25">
      <c r="A913">
        <v>331795</v>
      </c>
      <c r="B913" t="s">
        <v>4439</v>
      </c>
      <c r="C913" t="s">
        <v>232</v>
      </c>
      <c r="D913" t="s">
        <v>589</v>
      </c>
      <c r="E913" t="s">
        <v>88</v>
      </c>
      <c r="F913">
        <v>35923</v>
      </c>
      <c r="G913" t="s">
        <v>385</v>
      </c>
      <c r="H913" t="s">
        <v>28</v>
      </c>
      <c r="I913" t="s">
        <v>213</v>
      </c>
      <c r="J913" t="s">
        <v>1370</v>
      </c>
      <c r="L913" t="s">
        <v>30</v>
      </c>
    </row>
    <row r="914" spans="1:32" ht="17.25" customHeight="1" x14ac:dyDescent="0.25">
      <c r="A914">
        <v>315938</v>
      </c>
      <c r="B914" t="s">
        <v>2427</v>
      </c>
      <c r="C914" t="s">
        <v>2195</v>
      </c>
      <c r="D914" t="s">
        <v>285</v>
      </c>
      <c r="E914" t="s">
        <v>88</v>
      </c>
      <c r="F914">
        <v>28891</v>
      </c>
      <c r="G914" t="s">
        <v>850</v>
      </c>
      <c r="H914" t="s">
        <v>28</v>
      </c>
      <c r="I914" t="s">
        <v>213</v>
      </c>
      <c r="J914" t="s">
        <v>27</v>
      </c>
      <c r="L914" t="s">
        <v>82</v>
      </c>
      <c r="V914" t="s">
        <v>5723</v>
      </c>
    </row>
    <row r="915" spans="1:32" ht="17.25" customHeight="1" x14ac:dyDescent="0.25">
      <c r="A915">
        <v>300440</v>
      </c>
      <c r="B915" t="s">
        <v>1520</v>
      </c>
      <c r="C915" t="s">
        <v>718</v>
      </c>
      <c r="D915" t="s">
        <v>952</v>
      </c>
      <c r="E915" t="s">
        <v>88</v>
      </c>
      <c r="F915">
        <v>29952</v>
      </c>
      <c r="G915" t="s">
        <v>776</v>
      </c>
      <c r="H915" t="s">
        <v>28</v>
      </c>
      <c r="I915" t="s">
        <v>213</v>
      </c>
      <c r="J915" t="s">
        <v>1370</v>
      </c>
      <c r="L915" t="s">
        <v>49</v>
      </c>
      <c r="V915" t="s">
        <v>5734</v>
      </c>
      <c r="AE915" t="s">
        <v>5700</v>
      </c>
      <c r="AF915" t="s">
        <v>5700</v>
      </c>
    </row>
    <row r="916" spans="1:32" ht="17.25" customHeight="1" x14ac:dyDescent="0.25">
      <c r="A916">
        <v>331785</v>
      </c>
      <c r="B916" t="s">
        <v>5247</v>
      </c>
      <c r="C916" t="s">
        <v>242</v>
      </c>
      <c r="D916" t="s">
        <v>245</v>
      </c>
      <c r="E916" t="s">
        <v>88</v>
      </c>
      <c r="F916">
        <v>29376</v>
      </c>
      <c r="G916" t="s">
        <v>1658</v>
      </c>
      <c r="H916" t="s">
        <v>28</v>
      </c>
      <c r="I916" t="s">
        <v>213</v>
      </c>
      <c r="J916" t="s">
        <v>1370</v>
      </c>
      <c r="L916" t="s">
        <v>42</v>
      </c>
    </row>
    <row r="917" spans="1:32" ht="17.25" customHeight="1" x14ac:dyDescent="0.25">
      <c r="A917">
        <v>331336</v>
      </c>
      <c r="B917" t="s">
        <v>5234</v>
      </c>
      <c r="C917" t="s">
        <v>1026</v>
      </c>
      <c r="D917" t="s">
        <v>746</v>
      </c>
      <c r="E917" t="s">
        <v>88</v>
      </c>
      <c r="F917">
        <v>36161</v>
      </c>
      <c r="G917" t="s">
        <v>30</v>
      </c>
      <c r="H917" t="s">
        <v>28</v>
      </c>
      <c r="I917" t="s">
        <v>213</v>
      </c>
      <c r="J917" t="s">
        <v>27</v>
      </c>
      <c r="L917" t="s">
        <v>30</v>
      </c>
    </row>
    <row r="918" spans="1:32" ht="17.25" customHeight="1" x14ac:dyDescent="0.25">
      <c r="A918">
        <v>319595</v>
      </c>
      <c r="B918" t="s">
        <v>1936</v>
      </c>
      <c r="C918" t="s">
        <v>867</v>
      </c>
      <c r="D918" t="s">
        <v>986</v>
      </c>
      <c r="E918" t="s">
        <v>88</v>
      </c>
      <c r="F918">
        <v>33988</v>
      </c>
      <c r="G918" t="s">
        <v>1431</v>
      </c>
      <c r="H918" t="s">
        <v>28</v>
      </c>
      <c r="I918" t="s">
        <v>213</v>
      </c>
      <c r="J918" t="s">
        <v>1370</v>
      </c>
      <c r="L918" t="s">
        <v>85</v>
      </c>
      <c r="V918" t="s">
        <v>5736</v>
      </c>
      <c r="AF918" t="s">
        <v>5700</v>
      </c>
    </row>
    <row r="919" spans="1:32" ht="17.25" customHeight="1" x14ac:dyDescent="0.25">
      <c r="A919">
        <v>334010</v>
      </c>
      <c r="B919" t="s">
        <v>4667</v>
      </c>
      <c r="C919" t="s">
        <v>242</v>
      </c>
      <c r="D919" t="s">
        <v>332</v>
      </c>
      <c r="E919" t="s">
        <v>88</v>
      </c>
      <c r="F919">
        <v>35796</v>
      </c>
      <c r="G919" t="s">
        <v>1029</v>
      </c>
      <c r="H919" t="s">
        <v>28</v>
      </c>
      <c r="I919" t="s">
        <v>213</v>
      </c>
      <c r="J919" t="s">
        <v>27</v>
      </c>
      <c r="L919" t="s">
        <v>49</v>
      </c>
    </row>
    <row r="920" spans="1:32" ht="17.25" customHeight="1" x14ac:dyDescent="0.25">
      <c r="A920">
        <v>328176</v>
      </c>
      <c r="B920" t="s">
        <v>3402</v>
      </c>
      <c r="C920" t="s">
        <v>1223</v>
      </c>
      <c r="D920" t="s">
        <v>474</v>
      </c>
      <c r="E920" t="s">
        <v>88</v>
      </c>
      <c r="F920">
        <v>35231</v>
      </c>
      <c r="G920" t="s">
        <v>3403</v>
      </c>
      <c r="H920" t="s">
        <v>28</v>
      </c>
      <c r="I920" t="s">
        <v>213</v>
      </c>
      <c r="AD920" t="s">
        <v>5700</v>
      </c>
      <c r="AE920" t="s">
        <v>5700</v>
      </c>
      <c r="AF920" t="s">
        <v>5700</v>
      </c>
    </row>
    <row r="921" spans="1:32" ht="17.25" customHeight="1" x14ac:dyDescent="0.25">
      <c r="A921">
        <v>304343</v>
      </c>
      <c r="B921" t="s">
        <v>2035</v>
      </c>
      <c r="C921" t="s">
        <v>242</v>
      </c>
      <c r="D921" t="s">
        <v>2036</v>
      </c>
      <c r="E921" t="s">
        <v>88</v>
      </c>
      <c r="F921">
        <v>31987</v>
      </c>
      <c r="G921" t="s">
        <v>79</v>
      </c>
      <c r="H921" t="s">
        <v>28</v>
      </c>
      <c r="I921" t="s">
        <v>213</v>
      </c>
      <c r="V921" t="s">
        <v>5723</v>
      </c>
      <c r="AD921" t="s">
        <v>5700</v>
      </c>
      <c r="AE921" t="s">
        <v>5700</v>
      </c>
      <c r="AF921" t="s">
        <v>5700</v>
      </c>
    </row>
    <row r="922" spans="1:32" ht="17.25" customHeight="1" x14ac:dyDescent="0.25">
      <c r="A922">
        <v>333452</v>
      </c>
      <c r="B922" t="s">
        <v>5304</v>
      </c>
      <c r="C922" t="s">
        <v>516</v>
      </c>
      <c r="D922" t="s">
        <v>1105</v>
      </c>
      <c r="E922" t="s">
        <v>88</v>
      </c>
      <c r="F922">
        <v>28286</v>
      </c>
      <c r="G922" t="s">
        <v>225</v>
      </c>
      <c r="H922" t="s">
        <v>28</v>
      </c>
      <c r="I922" t="s">
        <v>213</v>
      </c>
      <c r="J922" t="s">
        <v>1370</v>
      </c>
      <c r="L922" t="s">
        <v>30</v>
      </c>
    </row>
    <row r="923" spans="1:32" ht="17.25" customHeight="1" x14ac:dyDescent="0.25">
      <c r="A923">
        <v>327748</v>
      </c>
      <c r="B923" t="s">
        <v>2414</v>
      </c>
      <c r="C923" t="s">
        <v>358</v>
      </c>
      <c r="D923" t="s">
        <v>2415</v>
      </c>
      <c r="E923" t="s">
        <v>88</v>
      </c>
      <c r="F923">
        <v>35240</v>
      </c>
      <c r="G923" t="s">
        <v>2416</v>
      </c>
      <c r="H923" t="s">
        <v>28</v>
      </c>
      <c r="I923" t="s">
        <v>213</v>
      </c>
      <c r="J923" t="s">
        <v>27</v>
      </c>
      <c r="L923" t="s">
        <v>42</v>
      </c>
      <c r="V923" t="s">
        <v>5735</v>
      </c>
    </row>
    <row r="924" spans="1:32" ht="17.25" customHeight="1" x14ac:dyDescent="0.25">
      <c r="A924">
        <v>327760</v>
      </c>
      <c r="B924" t="s">
        <v>3174</v>
      </c>
      <c r="C924" t="s">
        <v>266</v>
      </c>
      <c r="D924" t="s">
        <v>945</v>
      </c>
      <c r="E924" t="s">
        <v>88</v>
      </c>
      <c r="F924">
        <v>35165</v>
      </c>
      <c r="G924" t="s">
        <v>1236</v>
      </c>
      <c r="H924" t="s">
        <v>28</v>
      </c>
      <c r="I924" t="s">
        <v>213</v>
      </c>
      <c r="J924" t="s">
        <v>1370</v>
      </c>
      <c r="L924" t="s">
        <v>42</v>
      </c>
    </row>
    <row r="925" spans="1:32" ht="17.25" customHeight="1" x14ac:dyDescent="0.25">
      <c r="A925">
        <v>331802</v>
      </c>
      <c r="B925" t="s">
        <v>4441</v>
      </c>
      <c r="C925" t="s">
        <v>707</v>
      </c>
      <c r="D925" t="s">
        <v>1637</v>
      </c>
      <c r="E925" t="s">
        <v>88</v>
      </c>
      <c r="F925">
        <v>34529</v>
      </c>
      <c r="G925" t="s">
        <v>4442</v>
      </c>
      <c r="H925" t="s">
        <v>28</v>
      </c>
      <c r="I925" t="s">
        <v>213</v>
      </c>
      <c r="J925" t="s">
        <v>1370</v>
      </c>
      <c r="L925" t="s">
        <v>67</v>
      </c>
    </row>
    <row r="926" spans="1:32" ht="17.25" customHeight="1" x14ac:dyDescent="0.25">
      <c r="A926">
        <v>338299</v>
      </c>
      <c r="B926" t="s">
        <v>3692</v>
      </c>
      <c r="C926" t="s">
        <v>363</v>
      </c>
      <c r="D926" t="s">
        <v>3243</v>
      </c>
      <c r="E926" t="s">
        <v>88</v>
      </c>
      <c r="F926">
        <v>32944</v>
      </c>
      <c r="G926" t="s">
        <v>70</v>
      </c>
      <c r="H926" t="s">
        <v>28</v>
      </c>
      <c r="I926" t="s">
        <v>213</v>
      </c>
      <c r="V926" t="s">
        <v>5822</v>
      </c>
      <c r="AD926" t="s">
        <v>5700</v>
      </c>
      <c r="AE926" t="s">
        <v>5700</v>
      </c>
      <c r="AF926" t="s">
        <v>5700</v>
      </c>
    </row>
    <row r="927" spans="1:32" ht="17.25" customHeight="1" x14ac:dyDescent="0.25">
      <c r="A927">
        <v>304516</v>
      </c>
      <c r="B927" t="s">
        <v>2088</v>
      </c>
      <c r="C927" t="s">
        <v>363</v>
      </c>
      <c r="D927" t="s">
        <v>977</v>
      </c>
      <c r="E927" t="s">
        <v>88</v>
      </c>
      <c r="F927">
        <v>31597</v>
      </c>
      <c r="G927" t="s">
        <v>49</v>
      </c>
      <c r="H927" t="s">
        <v>28</v>
      </c>
      <c r="I927" t="s">
        <v>213</v>
      </c>
      <c r="J927" t="s">
        <v>1370</v>
      </c>
      <c r="L927" t="s">
        <v>49</v>
      </c>
      <c r="V927" t="s">
        <v>5735</v>
      </c>
    </row>
    <row r="928" spans="1:32" ht="17.25" customHeight="1" x14ac:dyDescent="0.25">
      <c r="A928">
        <v>316939</v>
      </c>
      <c r="B928" t="s">
        <v>2136</v>
      </c>
      <c r="C928" t="s">
        <v>741</v>
      </c>
      <c r="D928" t="s">
        <v>2137</v>
      </c>
      <c r="E928" t="s">
        <v>88</v>
      </c>
      <c r="F928">
        <v>33014</v>
      </c>
      <c r="G928" t="s">
        <v>30</v>
      </c>
      <c r="H928" t="s">
        <v>28</v>
      </c>
      <c r="I928" t="s">
        <v>213</v>
      </c>
      <c r="V928" t="s">
        <v>5734</v>
      </c>
      <c r="AD928" t="s">
        <v>5700</v>
      </c>
      <c r="AE928" t="s">
        <v>5700</v>
      </c>
      <c r="AF928" t="s">
        <v>5700</v>
      </c>
    </row>
    <row r="929" spans="1:22" ht="17.25" customHeight="1" x14ac:dyDescent="0.25">
      <c r="A929">
        <v>319643</v>
      </c>
      <c r="B929" t="s">
        <v>3918</v>
      </c>
      <c r="C929" t="s">
        <v>1594</v>
      </c>
      <c r="D929" t="s">
        <v>231</v>
      </c>
      <c r="E929" t="s">
        <v>89</v>
      </c>
      <c r="F929">
        <v>28089</v>
      </c>
      <c r="G929" t="s">
        <v>30</v>
      </c>
      <c r="H929" t="s">
        <v>28</v>
      </c>
      <c r="I929" t="s">
        <v>213</v>
      </c>
      <c r="J929" t="s">
        <v>1370</v>
      </c>
      <c r="L929" t="s">
        <v>30</v>
      </c>
      <c r="V929" t="s">
        <v>5822</v>
      </c>
    </row>
    <row r="930" spans="1:22" ht="17.25" customHeight="1" x14ac:dyDescent="0.25">
      <c r="A930">
        <v>334029</v>
      </c>
      <c r="B930" t="s">
        <v>4668</v>
      </c>
      <c r="C930" t="s">
        <v>1089</v>
      </c>
      <c r="D930" t="s">
        <v>886</v>
      </c>
      <c r="E930" t="s">
        <v>89</v>
      </c>
      <c r="F930">
        <v>33111</v>
      </c>
      <c r="G930" t="s">
        <v>30</v>
      </c>
      <c r="H930" t="s">
        <v>28</v>
      </c>
      <c r="I930" t="s">
        <v>213</v>
      </c>
      <c r="J930" t="s">
        <v>27</v>
      </c>
      <c r="L930" t="s">
        <v>42</v>
      </c>
    </row>
    <row r="931" spans="1:22" ht="17.25" customHeight="1" x14ac:dyDescent="0.25">
      <c r="A931">
        <v>324820</v>
      </c>
      <c r="B931" t="s">
        <v>3416</v>
      </c>
      <c r="C931" t="s">
        <v>346</v>
      </c>
      <c r="D931" t="s">
        <v>3417</v>
      </c>
      <c r="E931" t="s">
        <v>88</v>
      </c>
      <c r="F931">
        <v>35278</v>
      </c>
      <c r="G931" t="s">
        <v>347</v>
      </c>
      <c r="H931" t="s">
        <v>28</v>
      </c>
      <c r="I931" t="s">
        <v>213</v>
      </c>
      <c r="J931" t="s">
        <v>1370</v>
      </c>
      <c r="L931" t="s">
        <v>42</v>
      </c>
    </row>
    <row r="932" spans="1:22" ht="17.25" customHeight="1" x14ac:dyDescent="0.25">
      <c r="A932">
        <v>335449</v>
      </c>
      <c r="B932" t="s">
        <v>4842</v>
      </c>
      <c r="C932" t="s">
        <v>911</v>
      </c>
      <c r="D932" t="s">
        <v>2615</v>
      </c>
      <c r="E932" t="s">
        <v>89</v>
      </c>
      <c r="F932">
        <v>33618</v>
      </c>
      <c r="G932" t="s">
        <v>30</v>
      </c>
      <c r="H932" t="s">
        <v>28</v>
      </c>
      <c r="I932" t="s">
        <v>213</v>
      </c>
      <c r="J932" t="s">
        <v>1370</v>
      </c>
      <c r="L932" t="s">
        <v>42</v>
      </c>
    </row>
    <row r="933" spans="1:22" ht="17.25" customHeight="1" x14ac:dyDescent="0.25">
      <c r="A933">
        <v>334022</v>
      </c>
      <c r="B933" t="s">
        <v>3129</v>
      </c>
      <c r="C933" t="s">
        <v>297</v>
      </c>
      <c r="D933" t="s">
        <v>1212</v>
      </c>
      <c r="E933" t="s">
        <v>88</v>
      </c>
      <c r="F933">
        <v>29992</v>
      </c>
      <c r="G933" t="s">
        <v>73</v>
      </c>
      <c r="H933" t="s">
        <v>28</v>
      </c>
      <c r="I933" t="s">
        <v>213</v>
      </c>
      <c r="J933" t="s">
        <v>1370</v>
      </c>
      <c r="L933" t="s">
        <v>73</v>
      </c>
    </row>
    <row r="934" spans="1:22" ht="17.25" customHeight="1" x14ac:dyDescent="0.25">
      <c r="A934">
        <v>337165</v>
      </c>
      <c r="B934" t="s">
        <v>2522</v>
      </c>
      <c r="C934" t="s">
        <v>358</v>
      </c>
      <c r="D934" t="s">
        <v>224</v>
      </c>
      <c r="E934" t="s">
        <v>89</v>
      </c>
      <c r="F934">
        <v>33730</v>
      </c>
      <c r="G934" t="s">
        <v>2523</v>
      </c>
      <c r="H934" t="s">
        <v>28</v>
      </c>
      <c r="I934" t="s">
        <v>213</v>
      </c>
      <c r="J934" t="s">
        <v>1370</v>
      </c>
      <c r="L934" t="s">
        <v>76</v>
      </c>
      <c r="V934" t="s">
        <v>5822</v>
      </c>
    </row>
    <row r="935" spans="1:22" ht="17.25" customHeight="1" x14ac:dyDescent="0.25">
      <c r="A935">
        <v>337890</v>
      </c>
      <c r="B935" t="s">
        <v>5589</v>
      </c>
      <c r="C935" t="s">
        <v>1284</v>
      </c>
      <c r="D935" t="s">
        <v>3954</v>
      </c>
      <c r="E935" t="s">
        <v>88</v>
      </c>
      <c r="F935">
        <v>31291</v>
      </c>
      <c r="G935" t="s">
        <v>941</v>
      </c>
      <c r="H935" t="s">
        <v>28</v>
      </c>
      <c r="I935" t="s">
        <v>213</v>
      </c>
      <c r="J935" t="s">
        <v>1370</v>
      </c>
      <c r="L935" t="s">
        <v>82</v>
      </c>
    </row>
    <row r="936" spans="1:22" ht="17.25" customHeight="1" x14ac:dyDescent="0.25">
      <c r="A936">
        <v>336902</v>
      </c>
      <c r="B936" t="s">
        <v>3118</v>
      </c>
      <c r="C936" t="s">
        <v>3119</v>
      </c>
      <c r="D936" t="s">
        <v>254</v>
      </c>
      <c r="E936" t="s">
        <v>88</v>
      </c>
      <c r="F936">
        <v>36408</v>
      </c>
      <c r="G936" t="s">
        <v>30</v>
      </c>
      <c r="H936" t="s">
        <v>28</v>
      </c>
      <c r="I936" t="s">
        <v>213</v>
      </c>
      <c r="J936" t="s">
        <v>27</v>
      </c>
      <c r="L936" t="s">
        <v>42</v>
      </c>
    </row>
    <row r="937" spans="1:22" ht="17.25" customHeight="1" x14ac:dyDescent="0.25">
      <c r="A937">
        <v>325365</v>
      </c>
      <c r="B937" t="s">
        <v>3418</v>
      </c>
      <c r="C937" t="s">
        <v>2204</v>
      </c>
      <c r="D937" t="s">
        <v>3419</v>
      </c>
      <c r="E937" t="s">
        <v>88</v>
      </c>
      <c r="F937">
        <v>35191</v>
      </c>
      <c r="G937" t="s">
        <v>225</v>
      </c>
      <c r="H937" t="s">
        <v>28</v>
      </c>
      <c r="I937" t="s">
        <v>213</v>
      </c>
      <c r="J937" t="s">
        <v>1370</v>
      </c>
      <c r="L937" t="s">
        <v>30</v>
      </c>
    </row>
    <row r="938" spans="1:22" ht="17.25" customHeight="1" x14ac:dyDescent="0.25">
      <c r="A938">
        <v>333330</v>
      </c>
      <c r="B938" t="s">
        <v>4598</v>
      </c>
      <c r="C938" t="s">
        <v>266</v>
      </c>
      <c r="D938" t="s">
        <v>343</v>
      </c>
      <c r="E938" t="s">
        <v>89</v>
      </c>
      <c r="F938">
        <v>31796</v>
      </c>
      <c r="G938" t="s">
        <v>30</v>
      </c>
      <c r="H938" t="s">
        <v>28</v>
      </c>
      <c r="I938" t="s">
        <v>213</v>
      </c>
      <c r="J938" t="s">
        <v>1370</v>
      </c>
      <c r="L938" t="s">
        <v>30</v>
      </c>
    </row>
    <row r="939" spans="1:22" ht="17.25" customHeight="1" x14ac:dyDescent="0.25">
      <c r="A939">
        <v>337895</v>
      </c>
      <c r="B939" t="s">
        <v>3455</v>
      </c>
      <c r="C939" t="s">
        <v>260</v>
      </c>
      <c r="D939" t="s">
        <v>254</v>
      </c>
      <c r="E939" t="s">
        <v>89</v>
      </c>
      <c r="F939">
        <v>29230</v>
      </c>
      <c r="G939" t="s">
        <v>3456</v>
      </c>
      <c r="H939" t="s">
        <v>28</v>
      </c>
      <c r="I939" t="s">
        <v>213</v>
      </c>
      <c r="J939" t="s">
        <v>1370</v>
      </c>
      <c r="L939" t="s">
        <v>73</v>
      </c>
    </row>
    <row r="940" spans="1:22" ht="17.25" customHeight="1" x14ac:dyDescent="0.25">
      <c r="A940">
        <v>332544</v>
      </c>
      <c r="B940" t="s">
        <v>3740</v>
      </c>
      <c r="C940" t="s">
        <v>266</v>
      </c>
      <c r="D940" t="s">
        <v>224</v>
      </c>
      <c r="E940" t="s">
        <v>89</v>
      </c>
      <c r="F940">
        <v>32749</v>
      </c>
      <c r="G940" t="s">
        <v>30</v>
      </c>
      <c r="H940" t="s">
        <v>28</v>
      </c>
      <c r="I940" t="s">
        <v>213</v>
      </c>
      <c r="J940" t="s">
        <v>1370</v>
      </c>
      <c r="L940" t="s">
        <v>30</v>
      </c>
    </row>
    <row r="941" spans="1:22" ht="17.25" customHeight="1" x14ac:dyDescent="0.25">
      <c r="A941">
        <v>323769</v>
      </c>
      <c r="B941" t="s">
        <v>3321</v>
      </c>
      <c r="C941" t="s">
        <v>346</v>
      </c>
      <c r="D941" t="s">
        <v>3322</v>
      </c>
      <c r="E941" t="s">
        <v>88</v>
      </c>
      <c r="F941">
        <v>28032</v>
      </c>
      <c r="G941" t="s">
        <v>2078</v>
      </c>
      <c r="H941" t="s">
        <v>28</v>
      </c>
      <c r="I941" t="s">
        <v>213</v>
      </c>
      <c r="J941" t="s">
        <v>1370</v>
      </c>
      <c r="L941" t="s">
        <v>30</v>
      </c>
    </row>
    <row r="942" spans="1:22" ht="17.25" customHeight="1" x14ac:dyDescent="0.25">
      <c r="A942">
        <v>309290</v>
      </c>
      <c r="B942" t="s">
        <v>2844</v>
      </c>
      <c r="C942" t="s">
        <v>418</v>
      </c>
      <c r="D942" t="s">
        <v>258</v>
      </c>
      <c r="E942" t="s">
        <v>88</v>
      </c>
      <c r="F942">
        <v>31119</v>
      </c>
      <c r="G942" t="s">
        <v>30</v>
      </c>
      <c r="H942" t="s">
        <v>28</v>
      </c>
      <c r="I942" t="s">
        <v>213</v>
      </c>
      <c r="J942" t="s">
        <v>1370</v>
      </c>
      <c r="K942">
        <v>2004</v>
      </c>
      <c r="L942" t="s">
        <v>59</v>
      </c>
    </row>
    <row r="943" spans="1:22" ht="17.25" customHeight="1" x14ac:dyDescent="0.25">
      <c r="A943">
        <v>325391</v>
      </c>
      <c r="B943" t="s">
        <v>2314</v>
      </c>
      <c r="C943" t="s">
        <v>370</v>
      </c>
      <c r="D943" t="s">
        <v>1189</v>
      </c>
      <c r="E943" t="s">
        <v>88</v>
      </c>
      <c r="F943">
        <v>34920</v>
      </c>
      <c r="G943" t="s">
        <v>445</v>
      </c>
      <c r="H943" t="s">
        <v>28</v>
      </c>
      <c r="I943" t="s">
        <v>213</v>
      </c>
      <c r="J943" t="s">
        <v>1370</v>
      </c>
      <c r="L943" t="s">
        <v>42</v>
      </c>
      <c r="V943" t="s">
        <v>5723</v>
      </c>
    </row>
    <row r="944" spans="1:22" ht="17.25" customHeight="1" x14ac:dyDescent="0.25">
      <c r="A944">
        <v>336143</v>
      </c>
      <c r="B944" t="s">
        <v>2716</v>
      </c>
      <c r="C944" t="s">
        <v>280</v>
      </c>
      <c r="D944" t="s">
        <v>392</v>
      </c>
      <c r="E944" t="s">
        <v>89</v>
      </c>
      <c r="F944">
        <v>31813</v>
      </c>
      <c r="G944" t="s">
        <v>79</v>
      </c>
      <c r="H944" t="s">
        <v>28</v>
      </c>
      <c r="I944" t="s">
        <v>213</v>
      </c>
      <c r="J944" t="s">
        <v>1370</v>
      </c>
      <c r="L944" t="s">
        <v>79</v>
      </c>
    </row>
    <row r="945" spans="1:32" ht="17.25" customHeight="1" x14ac:dyDescent="0.25">
      <c r="A945">
        <v>325380</v>
      </c>
      <c r="B945" t="s">
        <v>5160</v>
      </c>
      <c r="C945" t="s">
        <v>803</v>
      </c>
      <c r="D945" t="s">
        <v>255</v>
      </c>
      <c r="E945" t="s">
        <v>89</v>
      </c>
      <c r="F945">
        <v>33354</v>
      </c>
      <c r="G945" t="s">
        <v>225</v>
      </c>
      <c r="H945" t="s">
        <v>28</v>
      </c>
      <c r="I945" t="s">
        <v>213</v>
      </c>
      <c r="J945" t="s">
        <v>27</v>
      </c>
      <c r="L945" t="s">
        <v>42</v>
      </c>
    </row>
    <row r="946" spans="1:32" ht="17.25" customHeight="1" x14ac:dyDescent="0.25">
      <c r="A946">
        <v>336142</v>
      </c>
      <c r="B946" t="s">
        <v>4944</v>
      </c>
      <c r="C946" t="s">
        <v>4807</v>
      </c>
      <c r="D946" t="s">
        <v>627</v>
      </c>
      <c r="E946" t="s">
        <v>89</v>
      </c>
      <c r="F946">
        <v>21345</v>
      </c>
      <c r="G946" t="s">
        <v>30</v>
      </c>
      <c r="H946" t="s">
        <v>28</v>
      </c>
      <c r="I946" t="s">
        <v>213</v>
      </c>
      <c r="J946" t="s">
        <v>1370</v>
      </c>
      <c r="L946" t="s">
        <v>30</v>
      </c>
    </row>
    <row r="947" spans="1:32" ht="17.25" customHeight="1" x14ac:dyDescent="0.25">
      <c r="A947">
        <v>332574</v>
      </c>
      <c r="B947" t="s">
        <v>2620</v>
      </c>
      <c r="C947" t="s">
        <v>260</v>
      </c>
      <c r="D947" t="s">
        <v>621</v>
      </c>
      <c r="E947" t="s">
        <v>89</v>
      </c>
      <c r="F947">
        <v>31002</v>
      </c>
      <c r="G947" t="s">
        <v>225</v>
      </c>
      <c r="H947" t="s">
        <v>28</v>
      </c>
      <c r="I947" t="s">
        <v>213</v>
      </c>
      <c r="J947" t="s">
        <v>1370</v>
      </c>
      <c r="L947" t="s">
        <v>30</v>
      </c>
    </row>
    <row r="948" spans="1:32" ht="17.25" customHeight="1" x14ac:dyDescent="0.25">
      <c r="A948">
        <v>332573</v>
      </c>
      <c r="B948" t="s">
        <v>4518</v>
      </c>
      <c r="C948" t="s">
        <v>1644</v>
      </c>
      <c r="D948" t="s">
        <v>449</v>
      </c>
      <c r="E948" t="s">
        <v>89</v>
      </c>
      <c r="F948">
        <v>31857</v>
      </c>
      <c r="G948" t="s">
        <v>30</v>
      </c>
      <c r="H948" t="s">
        <v>28</v>
      </c>
      <c r="I948" t="s">
        <v>213</v>
      </c>
      <c r="J948" t="s">
        <v>1370</v>
      </c>
      <c r="L948" t="s">
        <v>30</v>
      </c>
    </row>
    <row r="949" spans="1:32" ht="17.25" customHeight="1" x14ac:dyDescent="0.25">
      <c r="A949">
        <v>323786</v>
      </c>
      <c r="B949" t="s">
        <v>2233</v>
      </c>
      <c r="C949" t="s">
        <v>321</v>
      </c>
      <c r="D949" t="s">
        <v>2234</v>
      </c>
      <c r="E949" t="s">
        <v>89</v>
      </c>
      <c r="F949">
        <v>34259</v>
      </c>
      <c r="G949" t="s">
        <v>30</v>
      </c>
      <c r="H949" t="s">
        <v>28</v>
      </c>
      <c r="I949" t="s">
        <v>213</v>
      </c>
      <c r="J949" t="s">
        <v>1370</v>
      </c>
      <c r="L949" t="s">
        <v>30</v>
      </c>
      <c r="V949" t="s">
        <v>5723</v>
      </c>
    </row>
    <row r="950" spans="1:32" ht="17.25" customHeight="1" x14ac:dyDescent="0.25">
      <c r="A950">
        <v>332557</v>
      </c>
      <c r="B950" t="s">
        <v>5272</v>
      </c>
      <c r="C950" t="s">
        <v>1026</v>
      </c>
      <c r="D950" t="s">
        <v>858</v>
      </c>
      <c r="E950" t="s">
        <v>89</v>
      </c>
      <c r="F950">
        <v>36342</v>
      </c>
      <c r="G950" t="s">
        <v>30</v>
      </c>
      <c r="H950" t="s">
        <v>28</v>
      </c>
      <c r="I950" t="s">
        <v>213</v>
      </c>
      <c r="J950" t="s">
        <v>1370</v>
      </c>
      <c r="L950" t="s">
        <v>42</v>
      </c>
    </row>
    <row r="951" spans="1:32" ht="17.25" customHeight="1" x14ac:dyDescent="0.25">
      <c r="A951">
        <v>337904</v>
      </c>
      <c r="B951" t="s">
        <v>5593</v>
      </c>
      <c r="C951" t="s">
        <v>421</v>
      </c>
      <c r="D951" t="s">
        <v>301</v>
      </c>
      <c r="E951" t="s">
        <v>89</v>
      </c>
      <c r="F951">
        <v>32212</v>
      </c>
      <c r="G951" t="s">
        <v>73</v>
      </c>
      <c r="H951" t="s">
        <v>28</v>
      </c>
      <c r="I951" t="s">
        <v>213</v>
      </c>
      <c r="J951" t="s">
        <v>27</v>
      </c>
      <c r="L951" t="s">
        <v>73</v>
      </c>
    </row>
    <row r="952" spans="1:32" ht="17.25" customHeight="1" x14ac:dyDescent="0.25">
      <c r="A952">
        <v>336156</v>
      </c>
      <c r="B952" t="s">
        <v>5395</v>
      </c>
      <c r="C952" t="s">
        <v>793</v>
      </c>
      <c r="D952" t="s">
        <v>5396</v>
      </c>
      <c r="E952" t="s">
        <v>89</v>
      </c>
      <c r="F952">
        <v>20920</v>
      </c>
      <c r="G952" t="s">
        <v>30</v>
      </c>
      <c r="H952" t="s">
        <v>28</v>
      </c>
      <c r="I952" t="s">
        <v>213</v>
      </c>
      <c r="J952" t="s">
        <v>1370</v>
      </c>
      <c r="L952" t="s">
        <v>30</v>
      </c>
    </row>
    <row r="953" spans="1:32" ht="17.25" customHeight="1" x14ac:dyDescent="0.25">
      <c r="A953">
        <v>322522</v>
      </c>
      <c r="B953" t="s">
        <v>3495</v>
      </c>
      <c r="C953" t="s">
        <v>242</v>
      </c>
      <c r="D953" t="s">
        <v>449</v>
      </c>
      <c r="E953" t="s">
        <v>88</v>
      </c>
      <c r="F953">
        <v>32184</v>
      </c>
      <c r="G953" t="s">
        <v>30</v>
      </c>
      <c r="H953" t="s">
        <v>28</v>
      </c>
      <c r="I953" t="s">
        <v>213</v>
      </c>
      <c r="J953" t="s">
        <v>27</v>
      </c>
      <c r="L953" t="s">
        <v>30</v>
      </c>
    </row>
    <row r="954" spans="1:32" ht="17.25" customHeight="1" x14ac:dyDescent="0.25">
      <c r="A954">
        <v>338913</v>
      </c>
      <c r="B954" t="s">
        <v>5675</v>
      </c>
      <c r="C954" t="s">
        <v>368</v>
      </c>
      <c r="D954" t="s">
        <v>1453</v>
      </c>
      <c r="E954" t="s">
        <v>89</v>
      </c>
      <c r="F954">
        <v>37267</v>
      </c>
      <c r="G954" t="s">
        <v>30</v>
      </c>
      <c r="H954" t="s">
        <v>28</v>
      </c>
      <c r="I954" t="s">
        <v>213</v>
      </c>
      <c r="J954" t="s">
        <v>27</v>
      </c>
      <c r="L954" t="s">
        <v>42</v>
      </c>
    </row>
    <row r="955" spans="1:32" ht="17.25" customHeight="1" x14ac:dyDescent="0.25">
      <c r="A955">
        <v>322542</v>
      </c>
      <c r="B955" t="s">
        <v>1879</v>
      </c>
      <c r="C955" t="s">
        <v>1069</v>
      </c>
      <c r="D955" t="s">
        <v>749</v>
      </c>
      <c r="E955" t="s">
        <v>89</v>
      </c>
      <c r="F955">
        <v>27953</v>
      </c>
      <c r="G955" t="s">
        <v>1880</v>
      </c>
      <c r="H955" t="s">
        <v>28</v>
      </c>
      <c r="I955" t="s">
        <v>213</v>
      </c>
      <c r="J955" t="s">
        <v>1370</v>
      </c>
      <c r="L955" t="s">
        <v>42</v>
      </c>
      <c r="V955" t="s">
        <v>5735</v>
      </c>
    </row>
    <row r="956" spans="1:32" ht="17.25" customHeight="1" x14ac:dyDescent="0.25">
      <c r="A956">
        <v>330284</v>
      </c>
      <c r="B956" t="s">
        <v>4299</v>
      </c>
      <c r="C956" t="s">
        <v>848</v>
      </c>
      <c r="D956" t="s">
        <v>360</v>
      </c>
      <c r="E956" t="s">
        <v>89</v>
      </c>
      <c r="F956">
        <v>35948</v>
      </c>
      <c r="G956" t="s">
        <v>30</v>
      </c>
      <c r="H956" t="s">
        <v>28</v>
      </c>
      <c r="I956" t="s">
        <v>213</v>
      </c>
      <c r="J956" t="s">
        <v>27</v>
      </c>
      <c r="L956" t="s">
        <v>30</v>
      </c>
      <c r="AF956" t="s">
        <v>5700</v>
      </c>
    </row>
    <row r="957" spans="1:32" ht="17.25" customHeight="1" x14ac:dyDescent="0.25">
      <c r="A957">
        <v>338946</v>
      </c>
      <c r="B957" t="s">
        <v>3157</v>
      </c>
      <c r="C957" t="s">
        <v>3087</v>
      </c>
      <c r="D957" t="s">
        <v>3158</v>
      </c>
      <c r="E957" t="s">
        <v>89</v>
      </c>
      <c r="F957">
        <v>36540</v>
      </c>
      <c r="G957" t="s">
        <v>864</v>
      </c>
      <c r="H957" t="s">
        <v>28</v>
      </c>
      <c r="I957" t="s">
        <v>213</v>
      </c>
      <c r="J957" t="s">
        <v>1370</v>
      </c>
      <c r="L957" t="s">
        <v>30</v>
      </c>
    </row>
    <row r="958" spans="1:32" ht="17.25" customHeight="1" x14ac:dyDescent="0.25">
      <c r="A958">
        <v>332595</v>
      </c>
      <c r="B958" t="s">
        <v>3742</v>
      </c>
      <c r="C958" t="s">
        <v>3743</v>
      </c>
      <c r="D958" t="s">
        <v>1076</v>
      </c>
      <c r="E958" t="s">
        <v>89</v>
      </c>
      <c r="F958">
        <v>35871</v>
      </c>
      <c r="G958" t="s">
        <v>30</v>
      </c>
      <c r="H958" t="s">
        <v>28</v>
      </c>
      <c r="I958" t="s">
        <v>213</v>
      </c>
      <c r="J958" t="s">
        <v>27</v>
      </c>
      <c r="L958" t="s">
        <v>42</v>
      </c>
    </row>
    <row r="959" spans="1:32" ht="17.25" customHeight="1" x14ac:dyDescent="0.25">
      <c r="A959">
        <v>330287</v>
      </c>
      <c r="B959" t="s">
        <v>1771</v>
      </c>
      <c r="C959" t="s">
        <v>970</v>
      </c>
      <c r="D959" t="s">
        <v>254</v>
      </c>
      <c r="E959" t="s">
        <v>89</v>
      </c>
      <c r="F959">
        <v>35289</v>
      </c>
      <c r="G959" t="s">
        <v>30</v>
      </c>
      <c r="H959" t="s">
        <v>28</v>
      </c>
      <c r="I959" t="s">
        <v>213</v>
      </c>
      <c r="J959" t="s">
        <v>27</v>
      </c>
      <c r="L959" t="s">
        <v>30</v>
      </c>
      <c r="V959" t="s">
        <v>5735</v>
      </c>
      <c r="AF959" t="s">
        <v>5700</v>
      </c>
    </row>
    <row r="960" spans="1:32" ht="17.25" customHeight="1" x14ac:dyDescent="0.25">
      <c r="A960">
        <v>328622</v>
      </c>
      <c r="B960" t="s">
        <v>4187</v>
      </c>
      <c r="C960" t="s">
        <v>311</v>
      </c>
      <c r="D960" t="s">
        <v>228</v>
      </c>
      <c r="E960" t="s">
        <v>89</v>
      </c>
      <c r="F960">
        <v>35067</v>
      </c>
      <c r="G960" t="s">
        <v>42</v>
      </c>
      <c r="H960" t="s">
        <v>28</v>
      </c>
      <c r="I960" t="s">
        <v>213</v>
      </c>
      <c r="J960" t="s">
        <v>1370</v>
      </c>
      <c r="L960" t="s">
        <v>42</v>
      </c>
    </row>
    <row r="961" spans="1:32" ht="17.25" customHeight="1" x14ac:dyDescent="0.25">
      <c r="A961">
        <v>330288</v>
      </c>
      <c r="B961" t="s">
        <v>5213</v>
      </c>
      <c r="C961" t="s">
        <v>573</v>
      </c>
      <c r="D961" t="s">
        <v>858</v>
      </c>
      <c r="E961" t="s">
        <v>89</v>
      </c>
      <c r="F961">
        <v>36188</v>
      </c>
      <c r="G961" t="s">
        <v>30</v>
      </c>
      <c r="H961" t="s">
        <v>28</v>
      </c>
      <c r="I961" t="s">
        <v>213</v>
      </c>
      <c r="J961" t="s">
        <v>27</v>
      </c>
      <c r="L961" t="s">
        <v>42</v>
      </c>
    </row>
    <row r="962" spans="1:32" ht="17.25" customHeight="1" x14ac:dyDescent="0.25">
      <c r="A962">
        <v>337900</v>
      </c>
      <c r="B962" t="s">
        <v>5592</v>
      </c>
      <c r="C962" t="s">
        <v>614</v>
      </c>
      <c r="D962" t="s">
        <v>905</v>
      </c>
      <c r="E962" t="s">
        <v>89</v>
      </c>
      <c r="F962">
        <v>33006</v>
      </c>
      <c r="G962" t="s">
        <v>30</v>
      </c>
      <c r="H962" t="s">
        <v>28</v>
      </c>
      <c r="I962" t="s">
        <v>213</v>
      </c>
      <c r="J962" t="s">
        <v>1370</v>
      </c>
      <c r="L962" t="s">
        <v>30</v>
      </c>
    </row>
    <row r="963" spans="1:32" ht="17.25" customHeight="1" x14ac:dyDescent="0.25">
      <c r="A963">
        <v>333535</v>
      </c>
      <c r="B963" t="s">
        <v>4626</v>
      </c>
      <c r="C963" t="s">
        <v>289</v>
      </c>
      <c r="D963" t="s">
        <v>228</v>
      </c>
      <c r="E963" t="s">
        <v>89</v>
      </c>
      <c r="F963">
        <v>36161</v>
      </c>
      <c r="G963" t="s">
        <v>30</v>
      </c>
      <c r="H963" t="s">
        <v>28</v>
      </c>
      <c r="I963" t="s">
        <v>213</v>
      </c>
      <c r="J963" t="s">
        <v>1370</v>
      </c>
      <c r="L963" t="s">
        <v>30</v>
      </c>
      <c r="AF963" t="s">
        <v>5700</v>
      </c>
    </row>
    <row r="964" spans="1:32" ht="17.25" customHeight="1" x14ac:dyDescent="0.25">
      <c r="A964">
        <v>322546</v>
      </c>
      <c r="B964" t="s">
        <v>3581</v>
      </c>
      <c r="C964" t="s">
        <v>582</v>
      </c>
      <c r="D964" t="s">
        <v>3582</v>
      </c>
      <c r="E964" t="s">
        <v>89</v>
      </c>
      <c r="F964">
        <v>29392</v>
      </c>
      <c r="G964" t="s">
        <v>30</v>
      </c>
      <c r="H964" t="s">
        <v>28</v>
      </c>
      <c r="I964" t="s">
        <v>213</v>
      </c>
      <c r="J964" t="s">
        <v>1370</v>
      </c>
      <c r="L964" t="s">
        <v>42</v>
      </c>
    </row>
    <row r="965" spans="1:32" ht="17.25" customHeight="1" x14ac:dyDescent="0.25">
      <c r="A965">
        <v>338914</v>
      </c>
      <c r="B965" t="s">
        <v>5676</v>
      </c>
      <c r="C965" t="s">
        <v>576</v>
      </c>
      <c r="D965" t="s">
        <v>301</v>
      </c>
      <c r="E965" t="s">
        <v>89</v>
      </c>
      <c r="F965">
        <v>31699</v>
      </c>
      <c r="G965" t="s">
        <v>30</v>
      </c>
      <c r="H965" t="s">
        <v>28</v>
      </c>
      <c r="I965" t="s">
        <v>213</v>
      </c>
      <c r="J965" t="s">
        <v>1370</v>
      </c>
      <c r="L965" t="s">
        <v>30</v>
      </c>
    </row>
    <row r="966" spans="1:32" ht="17.25" customHeight="1" x14ac:dyDescent="0.25">
      <c r="A966">
        <v>332598</v>
      </c>
      <c r="B966" t="s">
        <v>5273</v>
      </c>
      <c r="C966" t="s">
        <v>984</v>
      </c>
      <c r="D966" t="s">
        <v>645</v>
      </c>
      <c r="E966" t="s">
        <v>89</v>
      </c>
      <c r="F966">
        <v>31523</v>
      </c>
      <c r="G966" t="s">
        <v>30</v>
      </c>
      <c r="H966" t="s">
        <v>28</v>
      </c>
      <c r="I966" t="s">
        <v>213</v>
      </c>
      <c r="J966" t="s">
        <v>1370</v>
      </c>
      <c r="L966" t="s">
        <v>30</v>
      </c>
    </row>
    <row r="967" spans="1:32" ht="17.25" customHeight="1" x14ac:dyDescent="0.25">
      <c r="A967">
        <v>336181</v>
      </c>
      <c r="B967" t="s">
        <v>4947</v>
      </c>
      <c r="C967" t="s">
        <v>1557</v>
      </c>
      <c r="D967" t="s">
        <v>301</v>
      </c>
      <c r="E967" t="s">
        <v>89</v>
      </c>
      <c r="F967">
        <v>28809</v>
      </c>
      <c r="G967" t="s">
        <v>2724</v>
      </c>
      <c r="H967" t="s">
        <v>28</v>
      </c>
      <c r="I967" t="s">
        <v>213</v>
      </c>
      <c r="J967" t="s">
        <v>1370</v>
      </c>
      <c r="L967" t="s">
        <v>59</v>
      </c>
    </row>
    <row r="968" spans="1:32" ht="17.25" customHeight="1" x14ac:dyDescent="0.25">
      <c r="A968">
        <v>330273</v>
      </c>
      <c r="B968" t="s">
        <v>3350</v>
      </c>
      <c r="C968" t="s">
        <v>226</v>
      </c>
      <c r="D968" t="s">
        <v>405</v>
      </c>
      <c r="E968" t="s">
        <v>88</v>
      </c>
      <c r="F968">
        <v>36161</v>
      </c>
      <c r="G968" t="s">
        <v>1046</v>
      </c>
      <c r="H968" t="s">
        <v>28</v>
      </c>
      <c r="I968" t="s">
        <v>213</v>
      </c>
      <c r="J968" t="s">
        <v>1370</v>
      </c>
      <c r="L968" t="s">
        <v>42</v>
      </c>
      <c r="V968" t="s">
        <v>5822</v>
      </c>
    </row>
    <row r="969" spans="1:32" ht="17.25" customHeight="1" x14ac:dyDescent="0.25">
      <c r="A969">
        <v>332575</v>
      </c>
      <c r="B969" t="s">
        <v>3741</v>
      </c>
      <c r="C969" t="s">
        <v>363</v>
      </c>
      <c r="D969" t="s">
        <v>245</v>
      </c>
      <c r="E969" t="s">
        <v>88</v>
      </c>
      <c r="F969">
        <v>35947</v>
      </c>
      <c r="G969" t="s">
        <v>1431</v>
      </c>
      <c r="H969" t="s">
        <v>28</v>
      </c>
      <c r="I969" t="s">
        <v>213</v>
      </c>
      <c r="J969" t="s">
        <v>1370</v>
      </c>
      <c r="L969" t="s">
        <v>30</v>
      </c>
    </row>
    <row r="970" spans="1:32" ht="17.25" customHeight="1" x14ac:dyDescent="0.25">
      <c r="A970">
        <v>337906</v>
      </c>
      <c r="B970" t="s">
        <v>5594</v>
      </c>
      <c r="C970" t="s">
        <v>513</v>
      </c>
      <c r="D970" t="s">
        <v>5595</v>
      </c>
      <c r="E970" t="s">
        <v>88</v>
      </c>
      <c r="F970">
        <v>31145</v>
      </c>
      <c r="G970" t="s">
        <v>5596</v>
      </c>
      <c r="H970" t="s">
        <v>28</v>
      </c>
      <c r="I970" t="s">
        <v>213</v>
      </c>
      <c r="J970" t="s">
        <v>27</v>
      </c>
      <c r="L970" t="s">
        <v>52</v>
      </c>
    </row>
    <row r="971" spans="1:32" ht="17.25" customHeight="1" x14ac:dyDescent="0.25">
      <c r="A971">
        <v>337897</v>
      </c>
      <c r="B971" t="s">
        <v>5590</v>
      </c>
      <c r="C971" t="s">
        <v>402</v>
      </c>
      <c r="D971" t="s">
        <v>1231</v>
      </c>
      <c r="E971" t="s">
        <v>89</v>
      </c>
      <c r="F971">
        <v>30595</v>
      </c>
      <c r="G971" t="s">
        <v>356</v>
      </c>
      <c r="H971" t="s">
        <v>28</v>
      </c>
      <c r="I971" t="s">
        <v>213</v>
      </c>
      <c r="J971" t="s">
        <v>27</v>
      </c>
      <c r="L971" t="s">
        <v>42</v>
      </c>
    </row>
    <row r="972" spans="1:32" ht="17.25" customHeight="1" x14ac:dyDescent="0.25">
      <c r="A972">
        <v>328758</v>
      </c>
      <c r="B972" t="s">
        <v>4195</v>
      </c>
      <c r="C972" t="s">
        <v>1102</v>
      </c>
      <c r="D972" t="s">
        <v>1263</v>
      </c>
      <c r="E972" t="s">
        <v>89</v>
      </c>
      <c r="F972">
        <v>33265</v>
      </c>
      <c r="G972" t="s">
        <v>30</v>
      </c>
      <c r="H972" t="s">
        <v>28</v>
      </c>
      <c r="I972" t="s">
        <v>213</v>
      </c>
      <c r="J972" t="s">
        <v>1370</v>
      </c>
      <c r="L972" t="s">
        <v>30</v>
      </c>
    </row>
    <row r="973" spans="1:32" ht="17.25" customHeight="1" x14ac:dyDescent="0.25">
      <c r="A973">
        <v>336162</v>
      </c>
      <c r="B973" t="s">
        <v>5397</v>
      </c>
      <c r="C973" t="s">
        <v>233</v>
      </c>
      <c r="D973" t="s">
        <v>1412</v>
      </c>
      <c r="E973" t="s">
        <v>88</v>
      </c>
      <c r="F973">
        <v>33613</v>
      </c>
      <c r="G973" t="s">
        <v>49</v>
      </c>
      <c r="H973" t="s">
        <v>28</v>
      </c>
      <c r="I973" t="s">
        <v>213</v>
      </c>
      <c r="J973" t="s">
        <v>1370</v>
      </c>
      <c r="L973" t="s">
        <v>79</v>
      </c>
    </row>
    <row r="974" spans="1:32" ht="17.25" customHeight="1" x14ac:dyDescent="0.25">
      <c r="A974">
        <v>336137</v>
      </c>
      <c r="B974" t="s">
        <v>5394</v>
      </c>
      <c r="C974" t="s">
        <v>355</v>
      </c>
      <c r="D974" t="s">
        <v>294</v>
      </c>
      <c r="E974" t="s">
        <v>89</v>
      </c>
      <c r="F974">
        <v>36555</v>
      </c>
      <c r="G974" t="s">
        <v>225</v>
      </c>
      <c r="H974" t="s">
        <v>28</v>
      </c>
      <c r="I974" t="s">
        <v>213</v>
      </c>
      <c r="J974" t="s">
        <v>1370</v>
      </c>
      <c r="L974" t="s">
        <v>30</v>
      </c>
    </row>
    <row r="975" spans="1:32" ht="17.25" customHeight="1" x14ac:dyDescent="0.25">
      <c r="A975">
        <v>331074</v>
      </c>
      <c r="B975" t="s">
        <v>2394</v>
      </c>
      <c r="C975" t="s">
        <v>411</v>
      </c>
      <c r="D975" t="s">
        <v>393</v>
      </c>
      <c r="E975" t="s">
        <v>88</v>
      </c>
      <c r="F975">
        <v>31208</v>
      </c>
      <c r="G975" t="s">
        <v>30</v>
      </c>
      <c r="H975" t="s">
        <v>28</v>
      </c>
      <c r="I975" t="s">
        <v>213</v>
      </c>
      <c r="J975" t="s">
        <v>1370</v>
      </c>
      <c r="L975" t="s">
        <v>30</v>
      </c>
      <c r="V975" t="s">
        <v>5723</v>
      </c>
    </row>
    <row r="976" spans="1:32" ht="17.25" customHeight="1" x14ac:dyDescent="0.25">
      <c r="A976">
        <v>333334</v>
      </c>
      <c r="B976" t="s">
        <v>2672</v>
      </c>
      <c r="C976" t="s">
        <v>373</v>
      </c>
      <c r="D976" t="s">
        <v>2673</v>
      </c>
      <c r="E976" t="s">
        <v>89</v>
      </c>
      <c r="F976">
        <v>33628</v>
      </c>
      <c r="G976" t="s">
        <v>30</v>
      </c>
      <c r="H976" t="s">
        <v>28</v>
      </c>
      <c r="I976" t="s">
        <v>213</v>
      </c>
      <c r="J976" t="s">
        <v>1370</v>
      </c>
      <c r="L976" t="s">
        <v>30</v>
      </c>
    </row>
    <row r="977" spans="1:32" ht="17.25" customHeight="1" x14ac:dyDescent="0.25">
      <c r="A977">
        <v>336157</v>
      </c>
      <c r="B977" t="s">
        <v>4945</v>
      </c>
      <c r="C977" t="s">
        <v>226</v>
      </c>
      <c r="D977" t="s">
        <v>234</v>
      </c>
      <c r="E977" t="s">
        <v>89</v>
      </c>
      <c r="F977">
        <v>28407</v>
      </c>
      <c r="G977" t="s">
        <v>225</v>
      </c>
      <c r="H977" t="s">
        <v>28</v>
      </c>
      <c r="I977" t="s">
        <v>213</v>
      </c>
      <c r="J977" t="s">
        <v>27</v>
      </c>
      <c r="L977" t="s">
        <v>30</v>
      </c>
    </row>
    <row r="978" spans="1:32" ht="17.25" customHeight="1" x14ac:dyDescent="0.25">
      <c r="A978">
        <v>313496</v>
      </c>
      <c r="B978" t="s">
        <v>1983</v>
      </c>
      <c r="C978" t="s">
        <v>368</v>
      </c>
      <c r="D978" t="s">
        <v>1651</v>
      </c>
      <c r="E978" t="s">
        <v>89</v>
      </c>
      <c r="F978">
        <v>31608</v>
      </c>
      <c r="G978" t="s">
        <v>49</v>
      </c>
      <c r="H978" t="s">
        <v>28</v>
      </c>
      <c r="I978" t="s">
        <v>213</v>
      </c>
      <c r="J978" t="s">
        <v>1370</v>
      </c>
      <c r="L978" t="s">
        <v>49</v>
      </c>
      <c r="V978" t="s">
        <v>5734</v>
      </c>
    </row>
    <row r="979" spans="1:32" ht="17.25" customHeight="1" x14ac:dyDescent="0.25">
      <c r="A979">
        <v>316302</v>
      </c>
      <c r="B979" t="s">
        <v>3892</v>
      </c>
      <c r="C979" t="s">
        <v>226</v>
      </c>
      <c r="D979" t="s">
        <v>399</v>
      </c>
      <c r="E979" t="s">
        <v>89</v>
      </c>
      <c r="F979">
        <v>32514</v>
      </c>
      <c r="G979" t="s">
        <v>49</v>
      </c>
      <c r="H979" t="s">
        <v>28</v>
      </c>
      <c r="I979" t="s">
        <v>213</v>
      </c>
      <c r="J979" t="s">
        <v>1370</v>
      </c>
      <c r="L979" t="s">
        <v>79</v>
      </c>
    </row>
    <row r="980" spans="1:32" ht="17.25" customHeight="1" x14ac:dyDescent="0.25">
      <c r="A980">
        <v>332978</v>
      </c>
      <c r="B980" t="s">
        <v>2974</v>
      </c>
      <c r="C980" t="s">
        <v>289</v>
      </c>
      <c r="D980" t="s">
        <v>473</v>
      </c>
      <c r="E980" t="s">
        <v>89</v>
      </c>
      <c r="F980">
        <v>35947</v>
      </c>
      <c r="G980" t="s">
        <v>225</v>
      </c>
      <c r="H980" t="s">
        <v>28</v>
      </c>
      <c r="I980" t="s">
        <v>213</v>
      </c>
      <c r="J980" t="s">
        <v>27</v>
      </c>
      <c r="L980" t="s">
        <v>30</v>
      </c>
    </row>
    <row r="981" spans="1:32" ht="17.25" customHeight="1" x14ac:dyDescent="0.25">
      <c r="A981">
        <v>327311</v>
      </c>
      <c r="B981" t="s">
        <v>1649</v>
      </c>
      <c r="C981" t="s">
        <v>2221</v>
      </c>
      <c r="D981" t="s">
        <v>1190</v>
      </c>
      <c r="E981" t="s">
        <v>89</v>
      </c>
      <c r="F981">
        <v>22832</v>
      </c>
      <c r="G981" t="s">
        <v>2189</v>
      </c>
      <c r="H981" t="s">
        <v>28</v>
      </c>
      <c r="I981" t="s">
        <v>213</v>
      </c>
      <c r="J981" t="s">
        <v>1370</v>
      </c>
      <c r="L981" t="s">
        <v>30</v>
      </c>
    </row>
    <row r="982" spans="1:32" ht="17.25" customHeight="1" x14ac:dyDescent="0.25">
      <c r="A982">
        <v>336978</v>
      </c>
      <c r="B982" t="s">
        <v>5429</v>
      </c>
      <c r="C982" t="s">
        <v>242</v>
      </c>
      <c r="D982" t="s">
        <v>326</v>
      </c>
      <c r="E982" t="s">
        <v>88</v>
      </c>
      <c r="F982">
        <v>36747</v>
      </c>
      <c r="G982" t="s">
        <v>1279</v>
      </c>
      <c r="H982" t="s">
        <v>28</v>
      </c>
      <c r="I982" t="s">
        <v>213</v>
      </c>
      <c r="J982" t="s">
        <v>1370</v>
      </c>
      <c r="L982" t="s">
        <v>30</v>
      </c>
    </row>
    <row r="983" spans="1:32" ht="17.25" customHeight="1" x14ac:dyDescent="0.25">
      <c r="A983">
        <v>338060</v>
      </c>
      <c r="B983" t="s">
        <v>2862</v>
      </c>
      <c r="C983" t="s">
        <v>382</v>
      </c>
      <c r="D983" t="s">
        <v>790</v>
      </c>
      <c r="E983" t="s">
        <v>89</v>
      </c>
      <c r="F983">
        <v>23021</v>
      </c>
      <c r="G983" t="s">
        <v>225</v>
      </c>
      <c r="H983" t="s">
        <v>28</v>
      </c>
      <c r="I983" t="s">
        <v>213</v>
      </c>
      <c r="J983" t="s">
        <v>1370</v>
      </c>
      <c r="L983" t="s">
        <v>30</v>
      </c>
    </row>
    <row r="984" spans="1:32" ht="17.25" customHeight="1" x14ac:dyDescent="0.25">
      <c r="A984">
        <v>338050</v>
      </c>
      <c r="B984" t="s">
        <v>5623</v>
      </c>
      <c r="C984" t="s">
        <v>242</v>
      </c>
      <c r="D984" t="s">
        <v>930</v>
      </c>
      <c r="E984" t="s">
        <v>89</v>
      </c>
      <c r="F984">
        <v>32964</v>
      </c>
      <c r="G984" t="s">
        <v>5624</v>
      </c>
      <c r="H984" t="s">
        <v>28</v>
      </c>
      <c r="I984" t="s">
        <v>213</v>
      </c>
      <c r="J984" t="s">
        <v>1370</v>
      </c>
      <c r="L984" t="s">
        <v>42</v>
      </c>
    </row>
    <row r="985" spans="1:32" ht="17.25" customHeight="1" x14ac:dyDescent="0.25">
      <c r="A985">
        <v>321303</v>
      </c>
      <c r="B985" t="s">
        <v>3943</v>
      </c>
      <c r="C985" t="s">
        <v>528</v>
      </c>
      <c r="D985" t="s">
        <v>3944</v>
      </c>
      <c r="E985" t="s">
        <v>89</v>
      </c>
      <c r="F985">
        <v>32878</v>
      </c>
      <c r="G985" t="s">
        <v>1477</v>
      </c>
      <c r="H985" t="s">
        <v>28</v>
      </c>
      <c r="I985" t="s">
        <v>213</v>
      </c>
      <c r="J985" t="s">
        <v>1370</v>
      </c>
      <c r="L985" t="s">
        <v>42</v>
      </c>
    </row>
    <row r="986" spans="1:32" ht="17.25" customHeight="1" x14ac:dyDescent="0.25">
      <c r="A986">
        <v>338045</v>
      </c>
      <c r="B986" t="s">
        <v>5620</v>
      </c>
      <c r="C986" t="s">
        <v>554</v>
      </c>
      <c r="D986" t="s">
        <v>1019</v>
      </c>
      <c r="E986" t="s">
        <v>89</v>
      </c>
      <c r="F986">
        <v>30058</v>
      </c>
      <c r="G986" t="s">
        <v>5621</v>
      </c>
      <c r="H986" t="s">
        <v>28</v>
      </c>
      <c r="I986" t="s">
        <v>213</v>
      </c>
      <c r="J986" t="s">
        <v>27</v>
      </c>
      <c r="L986" t="s">
        <v>59</v>
      </c>
    </row>
    <row r="987" spans="1:32" ht="17.25" customHeight="1" x14ac:dyDescent="0.25">
      <c r="A987">
        <v>332955</v>
      </c>
      <c r="B987" t="s">
        <v>1130</v>
      </c>
      <c r="C987" t="s">
        <v>363</v>
      </c>
      <c r="D987" t="s">
        <v>255</v>
      </c>
      <c r="E987" t="s">
        <v>89</v>
      </c>
      <c r="F987">
        <v>34425</v>
      </c>
      <c r="G987" t="s">
        <v>4552</v>
      </c>
      <c r="H987" t="s">
        <v>28</v>
      </c>
      <c r="I987" t="s">
        <v>213</v>
      </c>
      <c r="J987" t="s">
        <v>1370</v>
      </c>
      <c r="L987" t="s">
        <v>85</v>
      </c>
    </row>
    <row r="988" spans="1:32" ht="17.25" customHeight="1" x14ac:dyDescent="0.25">
      <c r="A988">
        <v>331231</v>
      </c>
      <c r="B988" t="s">
        <v>1827</v>
      </c>
      <c r="C988" t="s">
        <v>1267</v>
      </c>
      <c r="D988" t="s">
        <v>442</v>
      </c>
      <c r="E988" t="s">
        <v>89</v>
      </c>
      <c r="F988">
        <v>33605</v>
      </c>
      <c r="G988" t="s">
        <v>30</v>
      </c>
      <c r="H988" t="s">
        <v>28</v>
      </c>
      <c r="I988" t="s">
        <v>213</v>
      </c>
      <c r="V988" t="s">
        <v>5723</v>
      </c>
      <c r="AC988" t="s">
        <v>5700</v>
      </c>
      <c r="AD988" t="s">
        <v>5700</v>
      </c>
      <c r="AE988" t="s">
        <v>5700</v>
      </c>
      <c r="AF988" t="s">
        <v>5700</v>
      </c>
    </row>
    <row r="989" spans="1:32" ht="17.25" customHeight="1" x14ac:dyDescent="0.25">
      <c r="A989">
        <v>322790</v>
      </c>
      <c r="B989" t="s">
        <v>3697</v>
      </c>
      <c r="C989" t="s">
        <v>307</v>
      </c>
      <c r="D989" t="s">
        <v>994</v>
      </c>
      <c r="E989" t="s">
        <v>88</v>
      </c>
      <c r="F989">
        <v>31048</v>
      </c>
      <c r="G989" t="s">
        <v>79</v>
      </c>
      <c r="H989" t="s">
        <v>28</v>
      </c>
      <c r="I989" t="s">
        <v>213</v>
      </c>
      <c r="J989" t="s">
        <v>27</v>
      </c>
      <c r="L989" t="s">
        <v>79</v>
      </c>
    </row>
    <row r="990" spans="1:32" ht="17.25" customHeight="1" x14ac:dyDescent="0.25">
      <c r="A990">
        <v>316475</v>
      </c>
      <c r="B990" t="s">
        <v>2564</v>
      </c>
      <c r="C990" t="s">
        <v>260</v>
      </c>
      <c r="D990" t="s">
        <v>2565</v>
      </c>
      <c r="E990" t="s">
        <v>88</v>
      </c>
      <c r="F990">
        <v>35256</v>
      </c>
      <c r="G990" t="s">
        <v>2566</v>
      </c>
      <c r="H990" t="s">
        <v>28</v>
      </c>
      <c r="I990" t="s">
        <v>213</v>
      </c>
      <c r="J990" t="s">
        <v>1370</v>
      </c>
      <c r="L990" t="s">
        <v>59</v>
      </c>
    </row>
    <row r="991" spans="1:32" ht="17.25" customHeight="1" x14ac:dyDescent="0.25">
      <c r="A991">
        <v>336192</v>
      </c>
      <c r="B991" t="s">
        <v>4948</v>
      </c>
      <c r="C991" t="s">
        <v>4949</v>
      </c>
      <c r="D991" t="s">
        <v>324</v>
      </c>
      <c r="E991" t="s">
        <v>88</v>
      </c>
      <c r="F991">
        <v>31107</v>
      </c>
      <c r="G991" t="s">
        <v>356</v>
      </c>
      <c r="H991" t="s">
        <v>28</v>
      </c>
      <c r="I991" t="s">
        <v>213</v>
      </c>
      <c r="J991" t="s">
        <v>1370</v>
      </c>
      <c r="L991" t="s">
        <v>42</v>
      </c>
    </row>
    <row r="992" spans="1:32" ht="17.25" customHeight="1" x14ac:dyDescent="0.25">
      <c r="A992">
        <v>334953</v>
      </c>
      <c r="B992" t="s">
        <v>3676</v>
      </c>
      <c r="C992" t="s">
        <v>355</v>
      </c>
      <c r="D992" t="s">
        <v>524</v>
      </c>
      <c r="E992" t="s">
        <v>88</v>
      </c>
      <c r="F992">
        <v>32509</v>
      </c>
      <c r="G992" t="s">
        <v>3677</v>
      </c>
      <c r="H992" t="s">
        <v>28</v>
      </c>
      <c r="I992" t="s">
        <v>213</v>
      </c>
      <c r="J992" t="s">
        <v>1370</v>
      </c>
      <c r="L992" t="s">
        <v>52</v>
      </c>
    </row>
    <row r="993" spans="1:32" ht="17.25" customHeight="1" x14ac:dyDescent="0.25">
      <c r="A993">
        <v>330304</v>
      </c>
      <c r="B993" t="s">
        <v>4300</v>
      </c>
      <c r="C993" t="s">
        <v>1271</v>
      </c>
      <c r="D993" t="s">
        <v>651</v>
      </c>
      <c r="E993" t="s">
        <v>88</v>
      </c>
      <c r="F993">
        <v>35452</v>
      </c>
      <c r="G993" t="s">
        <v>30</v>
      </c>
      <c r="H993" t="s">
        <v>28</v>
      </c>
      <c r="I993" t="s">
        <v>213</v>
      </c>
      <c r="J993" t="s">
        <v>1370</v>
      </c>
      <c r="L993" t="s">
        <v>30</v>
      </c>
      <c r="AE993" t="s">
        <v>5700</v>
      </c>
      <c r="AF993" t="s">
        <v>5700</v>
      </c>
    </row>
    <row r="994" spans="1:32" ht="17.25" customHeight="1" x14ac:dyDescent="0.25">
      <c r="A994">
        <v>334963</v>
      </c>
      <c r="B994" t="s">
        <v>3564</v>
      </c>
      <c r="C994" t="s">
        <v>3565</v>
      </c>
      <c r="D994" t="s">
        <v>3566</v>
      </c>
      <c r="E994" t="s">
        <v>88</v>
      </c>
      <c r="F994">
        <v>35824</v>
      </c>
      <c r="G994" t="s">
        <v>831</v>
      </c>
      <c r="H994" t="s">
        <v>28</v>
      </c>
      <c r="I994" t="s">
        <v>213</v>
      </c>
      <c r="J994" t="s">
        <v>27</v>
      </c>
      <c r="L994" t="s">
        <v>67</v>
      </c>
    </row>
    <row r="995" spans="1:32" ht="17.25" customHeight="1" x14ac:dyDescent="0.25">
      <c r="A995">
        <v>332618</v>
      </c>
      <c r="B995" t="s">
        <v>2512</v>
      </c>
      <c r="C995" t="s">
        <v>260</v>
      </c>
      <c r="D995" t="s">
        <v>392</v>
      </c>
      <c r="E995" t="s">
        <v>88</v>
      </c>
      <c r="F995">
        <v>32394</v>
      </c>
      <c r="G995" t="s">
        <v>49</v>
      </c>
      <c r="H995" t="s">
        <v>28</v>
      </c>
      <c r="I995" t="s">
        <v>213</v>
      </c>
      <c r="J995" t="s">
        <v>27</v>
      </c>
      <c r="L995" t="s">
        <v>49</v>
      </c>
      <c r="V995" t="s">
        <v>5723</v>
      </c>
      <c r="AF995" t="s">
        <v>5700</v>
      </c>
    </row>
    <row r="996" spans="1:32" ht="17.25" customHeight="1" x14ac:dyDescent="0.25">
      <c r="A996">
        <v>337931</v>
      </c>
      <c r="B996" t="s">
        <v>3795</v>
      </c>
      <c r="C996" t="s">
        <v>840</v>
      </c>
      <c r="D996" t="s">
        <v>2079</v>
      </c>
      <c r="E996" t="s">
        <v>88</v>
      </c>
      <c r="F996">
        <v>29261</v>
      </c>
      <c r="G996" t="s">
        <v>356</v>
      </c>
      <c r="H996" t="s">
        <v>28</v>
      </c>
      <c r="I996" t="s">
        <v>213</v>
      </c>
      <c r="J996" t="s">
        <v>1370</v>
      </c>
      <c r="L996" t="s">
        <v>42</v>
      </c>
    </row>
    <row r="997" spans="1:32" ht="17.25" customHeight="1" x14ac:dyDescent="0.25">
      <c r="A997">
        <v>322737</v>
      </c>
      <c r="B997" t="s">
        <v>1436</v>
      </c>
      <c r="C997" t="s">
        <v>223</v>
      </c>
      <c r="D997" t="s">
        <v>231</v>
      </c>
      <c r="E997" t="s">
        <v>88</v>
      </c>
      <c r="F997">
        <v>34229</v>
      </c>
      <c r="G997" t="s">
        <v>30</v>
      </c>
      <c r="H997" t="s">
        <v>28</v>
      </c>
      <c r="I997" t="s">
        <v>213</v>
      </c>
      <c r="J997" t="s">
        <v>27</v>
      </c>
      <c r="L997" t="s">
        <v>42</v>
      </c>
      <c r="V997" t="s">
        <v>5734</v>
      </c>
    </row>
    <row r="998" spans="1:32" ht="17.25" customHeight="1" x14ac:dyDescent="0.25">
      <c r="A998">
        <v>338002</v>
      </c>
      <c r="B998" t="s">
        <v>5606</v>
      </c>
      <c r="C998" t="s">
        <v>364</v>
      </c>
      <c r="D998" t="s">
        <v>318</v>
      </c>
      <c r="E998" t="s">
        <v>88</v>
      </c>
      <c r="F998">
        <v>33769</v>
      </c>
      <c r="G998" t="s">
        <v>5607</v>
      </c>
      <c r="H998" t="s">
        <v>28</v>
      </c>
      <c r="I998" t="s">
        <v>213</v>
      </c>
      <c r="J998" t="s">
        <v>1370</v>
      </c>
      <c r="L998" t="s">
        <v>52</v>
      </c>
    </row>
    <row r="999" spans="1:32" ht="17.25" customHeight="1" x14ac:dyDescent="0.25">
      <c r="A999">
        <v>336360</v>
      </c>
      <c r="B999" t="s">
        <v>3116</v>
      </c>
      <c r="C999" t="s">
        <v>363</v>
      </c>
      <c r="D999" t="s">
        <v>3117</v>
      </c>
      <c r="E999" t="s">
        <v>88</v>
      </c>
      <c r="F999">
        <v>32152</v>
      </c>
      <c r="G999" t="s">
        <v>2219</v>
      </c>
      <c r="H999" t="s">
        <v>31</v>
      </c>
      <c r="I999" t="s">
        <v>213</v>
      </c>
      <c r="J999" t="s">
        <v>1370</v>
      </c>
      <c r="L999" t="s">
        <v>85</v>
      </c>
    </row>
    <row r="1000" spans="1:32" ht="17.25" customHeight="1" x14ac:dyDescent="0.25">
      <c r="A1000">
        <v>327803</v>
      </c>
      <c r="B1000" t="s">
        <v>4132</v>
      </c>
      <c r="C1000" t="s">
        <v>311</v>
      </c>
      <c r="D1000" t="s">
        <v>1090</v>
      </c>
      <c r="E1000" t="s">
        <v>88</v>
      </c>
      <c r="F1000">
        <v>34465</v>
      </c>
      <c r="G1000" t="s">
        <v>30</v>
      </c>
      <c r="H1000" t="s">
        <v>28</v>
      </c>
      <c r="I1000" t="s">
        <v>213</v>
      </c>
      <c r="J1000" t="s">
        <v>1370</v>
      </c>
      <c r="L1000" t="s">
        <v>30</v>
      </c>
      <c r="V1000" t="s">
        <v>5822</v>
      </c>
    </row>
    <row r="1001" spans="1:32" ht="17.25" customHeight="1" x14ac:dyDescent="0.25">
      <c r="A1001">
        <v>336356</v>
      </c>
      <c r="B1001" t="s">
        <v>4966</v>
      </c>
      <c r="C1001" t="s">
        <v>4967</v>
      </c>
      <c r="D1001" t="s">
        <v>4968</v>
      </c>
      <c r="E1001" t="s">
        <v>88</v>
      </c>
      <c r="F1001">
        <v>29407</v>
      </c>
      <c r="G1001" t="s">
        <v>4969</v>
      </c>
      <c r="H1001" t="s">
        <v>28</v>
      </c>
      <c r="I1001" t="s">
        <v>213</v>
      </c>
      <c r="J1001" t="s">
        <v>27</v>
      </c>
      <c r="L1001" t="s">
        <v>79</v>
      </c>
    </row>
    <row r="1002" spans="1:32" ht="17.25" customHeight="1" x14ac:dyDescent="0.25">
      <c r="A1002">
        <v>327608</v>
      </c>
      <c r="B1002" t="s">
        <v>3192</v>
      </c>
      <c r="C1002" t="s">
        <v>2150</v>
      </c>
      <c r="D1002" t="s">
        <v>429</v>
      </c>
      <c r="E1002" t="s">
        <v>88</v>
      </c>
      <c r="F1002">
        <v>35185</v>
      </c>
      <c r="G1002" t="s">
        <v>30</v>
      </c>
      <c r="H1002" t="s">
        <v>28</v>
      </c>
      <c r="I1002" t="s">
        <v>213</v>
      </c>
      <c r="J1002" t="s">
        <v>1370</v>
      </c>
      <c r="L1002" t="s">
        <v>85</v>
      </c>
    </row>
    <row r="1003" spans="1:32" ht="17.25" customHeight="1" x14ac:dyDescent="0.25">
      <c r="A1003">
        <v>337125</v>
      </c>
      <c r="B1003" t="s">
        <v>2863</v>
      </c>
      <c r="C1003" t="s">
        <v>508</v>
      </c>
      <c r="D1003" t="s">
        <v>532</v>
      </c>
      <c r="E1003" t="s">
        <v>88</v>
      </c>
      <c r="F1003">
        <v>35217</v>
      </c>
      <c r="G1003" t="s">
        <v>42</v>
      </c>
      <c r="H1003" t="s">
        <v>28</v>
      </c>
      <c r="I1003" t="s">
        <v>213</v>
      </c>
      <c r="J1003" t="s">
        <v>1370</v>
      </c>
      <c r="L1003" t="s">
        <v>42</v>
      </c>
    </row>
    <row r="1004" spans="1:32" ht="17.25" customHeight="1" x14ac:dyDescent="0.25">
      <c r="A1004">
        <v>334834</v>
      </c>
      <c r="B1004" t="s">
        <v>2981</v>
      </c>
      <c r="C1004" t="s">
        <v>346</v>
      </c>
      <c r="D1004" t="s">
        <v>2079</v>
      </c>
      <c r="E1004" t="s">
        <v>88</v>
      </c>
      <c r="F1004">
        <v>35824</v>
      </c>
      <c r="G1004" t="s">
        <v>1448</v>
      </c>
      <c r="H1004" t="s">
        <v>28</v>
      </c>
      <c r="I1004" t="s">
        <v>213</v>
      </c>
      <c r="J1004" t="s">
        <v>1370</v>
      </c>
      <c r="L1004" t="s">
        <v>30</v>
      </c>
    </row>
    <row r="1005" spans="1:32" ht="17.25" customHeight="1" x14ac:dyDescent="0.25">
      <c r="A1005">
        <v>316632</v>
      </c>
      <c r="B1005" t="s">
        <v>2044</v>
      </c>
      <c r="C1005" t="s">
        <v>355</v>
      </c>
      <c r="D1005" t="s">
        <v>377</v>
      </c>
      <c r="E1005" t="s">
        <v>88</v>
      </c>
      <c r="F1005">
        <v>27439</v>
      </c>
      <c r="G1005" t="s">
        <v>30</v>
      </c>
      <c r="H1005" t="s">
        <v>28</v>
      </c>
      <c r="I1005" t="s">
        <v>213</v>
      </c>
      <c r="V1005" t="s">
        <v>5723</v>
      </c>
    </row>
    <row r="1006" spans="1:32" ht="17.25" customHeight="1" x14ac:dyDescent="0.25">
      <c r="A1006">
        <v>325617</v>
      </c>
      <c r="B1006" t="s">
        <v>4021</v>
      </c>
      <c r="C1006" t="s">
        <v>355</v>
      </c>
      <c r="D1006" t="s">
        <v>4022</v>
      </c>
      <c r="E1006" t="s">
        <v>88</v>
      </c>
      <c r="F1006">
        <v>35431</v>
      </c>
      <c r="G1006" t="s">
        <v>4023</v>
      </c>
      <c r="H1006" t="s">
        <v>28</v>
      </c>
      <c r="I1006" t="s">
        <v>213</v>
      </c>
      <c r="J1006" t="s">
        <v>1370</v>
      </c>
      <c r="L1006" t="s">
        <v>30</v>
      </c>
      <c r="V1006" t="s">
        <v>5822</v>
      </c>
    </row>
    <row r="1007" spans="1:32" ht="17.25" customHeight="1" x14ac:dyDescent="0.25">
      <c r="A1007">
        <v>311113</v>
      </c>
      <c r="B1007" t="s">
        <v>2280</v>
      </c>
      <c r="C1007" t="s">
        <v>2281</v>
      </c>
      <c r="D1007" t="s">
        <v>2282</v>
      </c>
      <c r="E1007" t="s">
        <v>88</v>
      </c>
      <c r="F1007">
        <v>31853</v>
      </c>
      <c r="G1007" t="s">
        <v>73</v>
      </c>
      <c r="H1007" t="s">
        <v>28</v>
      </c>
      <c r="I1007" t="s">
        <v>213</v>
      </c>
      <c r="J1007" t="s">
        <v>1370</v>
      </c>
      <c r="L1007" t="s">
        <v>73</v>
      </c>
      <c r="V1007" t="s">
        <v>5821</v>
      </c>
    </row>
    <row r="1008" spans="1:32" ht="17.25" customHeight="1" x14ac:dyDescent="0.25">
      <c r="A1008">
        <v>331301</v>
      </c>
      <c r="B1008" t="s">
        <v>5231</v>
      </c>
      <c r="C1008" t="s">
        <v>5232</v>
      </c>
      <c r="D1008" t="s">
        <v>293</v>
      </c>
      <c r="E1008" t="s">
        <v>88</v>
      </c>
      <c r="F1008">
        <v>34620</v>
      </c>
      <c r="G1008" t="s">
        <v>30</v>
      </c>
      <c r="H1008" t="s">
        <v>28</v>
      </c>
      <c r="I1008" t="s">
        <v>213</v>
      </c>
    </row>
    <row r="1009" spans="1:32" ht="17.25" customHeight="1" x14ac:dyDescent="0.25">
      <c r="A1009">
        <v>334556</v>
      </c>
      <c r="B1009" t="s">
        <v>3218</v>
      </c>
      <c r="C1009" t="s">
        <v>260</v>
      </c>
      <c r="D1009" t="s">
        <v>1632</v>
      </c>
      <c r="E1009" t="s">
        <v>88</v>
      </c>
      <c r="F1009">
        <v>35540</v>
      </c>
      <c r="G1009" t="s">
        <v>1659</v>
      </c>
      <c r="H1009" t="s">
        <v>28</v>
      </c>
      <c r="I1009" t="s">
        <v>213</v>
      </c>
      <c r="J1009" t="s">
        <v>27</v>
      </c>
      <c r="L1009" t="s">
        <v>42</v>
      </c>
    </row>
    <row r="1010" spans="1:32" ht="17.25" customHeight="1" x14ac:dyDescent="0.25">
      <c r="A1010">
        <v>330586</v>
      </c>
      <c r="B1010" t="s">
        <v>4320</v>
      </c>
      <c r="C1010" t="s">
        <v>733</v>
      </c>
      <c r="D1010" t="s">
        <v>995</v>
      </c>
      <c r="E1010" t="s">
        <v>88</v>
      </c>
      <c r="F1010">
        <v>35431</v>
      </c>
      <c r="G1010" t="s">
        <v>4321</v>
      </c>
      <c r="H1010" t="s">
        <v>28</v>
      </c>
      <c r="I1010" t="s">
        <v>213</v>
      </c>
      <c r="J1010" t="s">
        <v>1370</v>
      </c>
      <c r="L1010" t="s">
        <v>73</v>
      </c>
      <c r="AE1010" t="s">
        <v>5700</v>
      </c>
      <c r="AF1010" t="s">
        <v>5700</v>
      </c>
    </row>
    <row r="1011" spans="1:32" ht="17.25" customHeight="1" x14ac:dyDescent="0.25">
      <c r="A1011">
        <v>338064</v>
      </c>
      <c r="B1011" t="s">
        <v>5626</v>
      </c>
      <c r="C1011" t="s">
        <v>370</v>
      </c>
      <c r="D1011" t="s">
        <v>677</v>
      </c>
      <c r="E1011" t="s">
        <v>89</v>
      </c>
      <c r="F1011">
        <v>30599</v>
      </c>
      <c r="G1011" t="s">
        <v>4128</v>
      </c>
      <c r="H1011" t="s">
        <v>28</v>
      </c>
      <c r="I1011" t="s">
        <v>213</v>
      </c>
      <c r="J1011" t="s">
        <v>1370</v>
      </c>
      <c r="L1011" t="s">
        <v>82</v>
      </c>
    </row>
    <row r="1012" spans="1:32" ht="17.25" customHeight="1" x14ac:dyDescent="0.25">
      <c r="A1012">
        <v>331236</v>
      </c>
      <c r="B1012" t="s">
        <v>2439</v>
      </c>
      <c r="C1012" t="s">
        <v>242</v>
      </c>
      <c r="D1012" t="s">
        <v>228</v>
      </c>
      <c r="E1012" t="s">
        <v>89</v>
      </c>
      <c r="F1012">
        <v>35038</v>
      </c>
      <c r="G1012" t="s">
        <v>2440</v>
      </c>
      <c r="H1012" t="s">
        <v>28</v>
      </c>
      <c r="I1012" t="s">
        <v>213</v>
      </c>
      <c r="J1012" t="s">
        <v>1370</v>
      </c>
      <c r="L1012" t="s">
        <v>73</v>
      </c>
      <c r="V1012" t="s">
        <v>5723</v>
      </c>
    </row>
    <row r="1013" spans="1:32" ht="17.25" customHeight="1" x14ac:dyDescent="0.25">
      <c r="A1013">
        <v>332984</v>
      </c>
      <c r="B1013" t="s">
        <v>2895</v>
      </c>
      <c r="C1013" t="s">
        <v>260</v>
      </c>
      <c r="D1013" t="s">
        <v>1163</v>
      </c>
      <c r="E1013" t="s">
        <v>89</v>
      </c>
      <c r="F1013">
        <v>36409</v>
      </c>
      <c r="G1013" t="s">
        <v>30</v>
      </c>
      <c r="H1013" t="s">
        <v>28</v>
      </c>
      <c r="I1013" t="s">
        <v>213</v>
      </c>
      <c r="J1013" t="s">
        <v>27</v>
      </c>
      <c r="L1013" t="s">
        <v>30</v>
      </c>
    </row>
    <row r="1014" spans="1:32" ht="17.25" customHeight="1" x14ac:dyDescent="0.25">
      <c r="A1014">
        <v>330326</v>
      </c>
      <c r="B1014" t="s">
        <v>4301</v>
      </c>
      <c r="C1014" t="s">
        <v>226</v>
      </c>
      <c r="D1014" t="s">
        <v>2217</v>
      </c>
      <c r="E1014" t="s">
        <v>88</v>
      </c>
      <c r="F1014">
        <v>35559</v>
      </c>
      <c r="G1014" t="s">
        <v>225</v>
      </c>
      <c r="H1014" t="s">
        <v>28</v>
      </c>
      <c r="I1014" t="s">
        <v>213</v>
      </c>
      <c r="J1014" t="s">
        <v>27</v>
      </c>
      <c r="L1014" t="s">
        <v>52</v>
      </c>
    </row>
    <row r="1015" spans="1:32" ht="17.25" customHeight="1" x14ac:dyDescent="0.25">
      <c r="A1015">
        <v>320711</v>
      </c>
      <c r="B1015" t="s">
        <v>3938</v>
      </c>
      <c r="C1015" t="s">
        <v>3939</v>
      </c>
      <c r="D1015" t="s">
        <v>248</v>
      </c>
      <c r="E1015" t="s">
        <v>88</v>
      </c>
      <c r="F1015">
        <v>33792</v>
      </c>
      <c r="G1015" t="s">
        <v>30</v>
      </c>
      <c r="H1015" t="s">
        <v>28</v>
      </c>
      <c r="I1015" t="s">
        <v>213</v>
      </c>
      <c r="J1015" t="s">
        <v>27</v>
      </c>
      <c r="L1015" t="s">
        <v>30</v>
      </c>
    </row>
    <row r="1016" spans="1:32" ht="17.25" customHeight="1" x14ac:dyDescent="0.25">
      <c r="A1016">
        <v>332631</v>
      </c>
      <c r="B1016" t="s">
        <v>3072</v>
      </c>
      <c r="C1016" t="s">
        <v>358</v>
      </c>
      <c r="D1016" t="s">
        <v>533</v>
      </c>
      <c r="E1016" t="s">
        <v>88</v>
      </c>
      <c r="F1016">
        <v>34090</v>
      </c>
      <c r="G1016" t="s">
        <v>30</v>
      </c>
      <c r="H1016" t="s">
        <v>28</v>
      </c>
      <c r="I1016" t="s">
        <v>213</v>
      </c>
      <c r="J1016" t="s">
        <v>27</v>
      </c>
      <c r="L1016" t="s">
        <v>30</v>
      </c>
    </row>
    <row r="1017" spans="1:32" ht="17.25" customHeight="1" x14ac:dyDescent="0.25">
      <c r="A1017">
        <v>330315</v>
      </c>
      <c r="B1017" t="s">
        <v>5214</v>
      </c>
      <c r="C1017" t="s">
        <v>381</v>
      </c>
      <c r="D1017" t="s">
        <v>234</v>
      </c>
      <c r="E1017" t="s">
        <v>88</v>
      </c>
      <c r="F1017">
        <v>35431</v>
      </c>
      <c r="G1017" t="s">
        <v>30</v>
      </c>
      <c r="H1017" t="s">
        <v>28</v>
      </c>
      <c r="I1017" t="s">
        <v>213</v>
      </c>
      <c r="J1017" t="s">
        <v>1370</v>
      </c>
      <c r="L1017" t="s">
        <v>30</v>
      </c>
    </row>
    <row r="1018" spans="1:32" ht="17.25" customHeight="1" x14ac:dyDescent="0.25">
      <c r="A1018">
        <v>332636</v>
      </c>
      <c r="B1018" t="s">
        <v>5274</v>
      </c>
      <c r="C1018" t="s">
        <v>508</v>
      </c>
      <c r="D1018" t="s">
        <v>310</v>
      </c>
      <c r="E1018" t="s">
        <v>89</v>
      </c>
      <c r="F1018">
        <v>35972</v>
      </c>
      <c r="G1018" t="s">
        <v>49</v>
      </c>
      <c r="H1018" t="s">
        <v>28</v>
      </c>
      <c r="I1018" t="s">
        <v>213</v>
      </c>
      <c r="J1018" t="s">
        <v>27</v>
      </c>
      <c r="L1018" t="s">
        <v>79</v>
      </c>
    </row>
    <row r="1019" spans="1:32" ht="17.25" customHeight="1" x14ac:dyDescent="0.25">
      <c r="A1019">
        <v>309699</v>
      </c>
      <c r="B1019" t="s">
        <v>3340</v>
      </c>
      <c r="C1019" t="s">
        <v>411</v>
      </c>
      <c r="D1019" t="s">
        <v>245</v>
      </c>
      <c r="E1019" t="s">
        <v>88</v>
      </c>
      <c r="F1019">
        <v>31665</v>
      </c>
      <c r="G1019" t="s">
        <v>30</v>
      </c>
      <c r="H1019" t="s">
        <v>28</v>
      </c>
      <c r="I1019" t="s">
        <v>213</v>
      </c>
      <c r="J1019" t="s">
        <v>1370</v>
      </c>
      <c r="L1019" t="s">
        <v>79</v>
      </c>
      <c r="AF1019" t="s">
        <v>5700</v>
      </c>
    </row>
    <row r="1020" spans="1:32" ht="17.25" customHeight="1" x14ac:dyDescent="0.25">
      <c r="A1020">
        <v>332640</v>
      </c>
      <c r="B1020" t="s">
        <v>4532</v>
      </c>
      <c r="C1020" t="s">
        <v>513</v>
      </c>
      <c r="D1020" t="s">
        <v>245</v>
      </c>
      <c r="E1020" t="s">
        <v>89</v>
      </c>
      <c r="F1020">
        <v>31005</v>
      </c>
      <c r="G1020" t="s">
        <v>30</v>
      </c>
      <c r="H1020" t="s">
        <v>31</v>
      </c>
      <c r="I1020" t="s">
        <v>213</v>
      </c>
      <c r="J1020" t="s">
        <v>1370</v>
      </c>
      <c r="L1020" t="s">
        <v>30</v>
      </c>
      <c r="V1020" t="s">
        <v>5822</v>
      </c>
    </row>
    <row r="1021" spans="1:32" ht="17.25" customHeight="1" x14ac:dyDescent="0.25">
      <c r="A1021">
        <v>309732</v>
      </c>
      <c r="B1021" t="s">
        <v>3869</v>
      </c>
      <c r="C1021" t="s">
        <v>368</v>
      </c>
      <c r="D1021" t="s">
        <v>224</v>
      </c>
      <c r="E1021" t="s">
        <v>88</v>
      </c>
      <c r="F1021">
        <v>31361</v>
      </c>
      <c r="G1021" t="s">
        <v>842</v>
      </c>
      <c r="H1021" t="s">
        <v>28</v>
      </c>
      <c r="I1021" t="s">
        <v>213</v>
      </c>
      <c r="J1021" t="s">
        <v>1370</v>
      </c>
      <c r="L1021" t="s">
        <v>42</v>
      </c>
    </row>
    <row r="1022" spans="1:32" ht="17.25" customHeight="1" x14ac:dyDescent="0.25">
      <c r="A1022">
        <v>337919</v>
      </c>
      <c r="B1022" t="s">
        <v>5598</v>
      </c>
      <c r="C1022" t="s">
        <v>297</v>
      </c>
      <c r="D1022" t="s">
        <v>520</v>
      </c>
      <c r="E1022" t="s">
        <v>89</v>
      </c>
      <c r="F1022">
        <v>33248</v>
      </c>
      <c r="G1022" t="s">
        <v>2595</v>
      </c>
      <c r="H1022" t="s">
        <v>28</v>
      </c>
      <c r="I1022" t="s">
        <v>213</v>
      </c>
      <c r="J1022" t="s">
        <v>1370</v>
      </c>
      <c r="L1022" t="s">
        <v>59</v>
      </c>
    </row>
    <row r="1023" spans="1:32" ht="17.25" customHeight="1" x14ac:dyDescent="0.25">
      <c r="A1023">
        <v>331205</v>
      </c>
      <c r="B1023" t="s">
        <v>5228</v>
      </c>
      <c r="C1023" t="s">
        <v>313</v>
      </c>
      <c r="D1023" t="s">
        <v>265</v>
      </c>
      <c r="E1023" t="s">
        <v>89</v>
      </c>
      <c r="F1023">
        <v>35253</v>
      </c>
      <c r="G1023" t="s">
        <v>225</v>
      </c>
      <c r="H1023" t="s">
        <v>28</v>
      </c>
      <c r="I1023" t="s">
        <v>213</v>
      </c>
      <c r="J1023" t="s">
        <v>1370</v>
      </c>
      <c r="L1023" t="s">
        <v>30</v>
      </c>
    </row>
    <row r="1024" spans="1:32" ht="17.25" customHeight="1" x14ac:dyDescent="0.25">
      <c r="A1024">
        <v>332633</v>
      </c>
      <c r="B1024" t="s">
        <v>4531</v>
      </c>
      <c r="C1024" t="s">
        <v>226</v>
      </c>
      <c r="D1024" t="s">
        <v>253</v>
      </c>
      <c r="E1024" t="s">
        <v>88</v>
      </c>
      <c r="F1024">
        <v>36161</v>
      </c>
      <c r="G1024" t="s">
        <v>30</v>
      </c>
      <c r="H1024" t="s">
        <v>28</v>
      </c>
      <c r="I1024" t="s">
        <v>213</v>
      </c>
      <c r="J1024" t="s">
        <v>1370</v>
      </c>
      <c r="L1024" t="s">
        <v>30</v>
      </c>
    </row>
    <row r="1025" spans="1:32" ht="17.25" customHeight="1" x14ac:dyDescent="0.25">
      <c r="A1025">
        <v>333539</v>
      </c>
      <c r="B1025" t="s">
        <v>2109</v>
      </c>
      <c r="C1025" t="s">
        <v>522</v>
      </c>
      <c r="D1025" t="s">
        <v>432</v>
      </c>
      <c r="E1025" t="s">
        <v>88</v>
      </c>
      <c r="F1025">
        <v>35241</v>
      </c>
      <c r="G1025" t="s">
        <v>30</v>
      </c>
      <c r="H1025" t="s">
        <v>28</v>
      </c>
      <c r="I1025" t="s">
        <v>213</v>
      </c>
      <c r="J1025" t="s">
        <v>1370</v>
      </c>
      <c r="L1025" t="s">
        <v>42</v>
      </c>
      <c r="V1025" t="s">
        <v>5723</v>
      </c>
      <c r="AE1025" t="s">
        <v>5700</v>
      </c>
      <c r="AF1025" t="s">
        <v>5700</v>
      </c>
    </row>
    <row r="1026" spans="1:32" ht="17.25" customHeight="1" x14ac:dyDescent="0.25">
      <c r="A1026">
        <v>330665</v>
      </c>
      <c r="B1026" t="s">
        <v>4325</v>
      </c>
      <c r="C1026" t="s">
        <v>807</v>
      </c>
      <c r="D1026" t="s">
        <v>320</v>
      </c>
      <c r="E1026" t="s">
        <v>89</v>
      </c>
      <c r="F1026">
        <v>35580</v>
      </c>
      <c r="G1026" t="s">
        <v>4326</v>
      </c>
      <c r="H1026" t="s">
        <v>28</v>
      </c>
      <c r="I1026" t="s">
        <v>213</v>
      </c>
      <c r="J1026" t="s">
        <v>1370</v>
      </c>
      <c r="L1026" t="s">
        <v>42</v>
      </c>
    </row>
    <row r="1027" spans="1:32" ht="17.25" customHeight="1" x14ac:dyDescent="0.25">
      <c r="A1027">
        <v>338031</v>
      </c>
      <c r="B1027" t="s">
        <v>5612</v>
      </c>
      <c r="C1027" t="s">
        <v>305</v>
      </c>
      <c r="D1027" t="s">
        <v>466</v>
      </c>
      <c r="E1027" t="s">
        <v>89</v>
      </c>
      <c r="F1027">
        <v>32234</v>
      </c>
      <c r="G1027" t="s">
        <v>5613</v>
      </c>
      <c r="H1027" t="s">
        <v>28</v>
      </c>
      <c r="I1027" t="s">
        <v>213</v>
      </c>
      <c r="J1027" t="s">
        <v>27</v>
      </c>
      <c r="L1027" t="s">
        <v>42</v>
      </c>
    </row>
    <row r="1028" spans="1:32" ht="17.25" customHeight="1" x14ac:dyDescent="0.25">
      <c r="A1028">
        <v>338292</v>
      </c>
      <c r="B1028" t="s">
        <v>5098</v>
      </c>
      <c r="C1028" t="s">
        <v>5099</v>
      </c>
      <c r="D1028" t="s">
        <v>5100</v>
      </c>
      <c r="E1028" t="s">
        <v>89</v>
      </c>
      <c r="F1028">
        <v>27792</v>
      </c>
      <c r="G1028" t="s">
        <v>5101</v>
      </c>
      <c r="H1028" t="s">
        <v>28</v>
      </c>
      <c r="I1028" t="s">
        <v>213</v>
      </c>
      <c r="J1028" t="s">
        <v>1370</v>
      </c>
      <c r="L1028" t="s">
        <v>42</v>
      </c>
    </row>
    <row r="1029" spans="1:32" ht="17.25" customHeight="1" x14ac:dyDescent="0.25">
      <c r="A1029">
        <v>333538</v>
      </c>
      <c r="B1029" t="s">
        <v>4627</v>
      </c>
      <c r="C1029" t="s">
        <v>949</v>
      </c>
      <c r="D1029" t="s">
        <v>4628</v>
      </c>
      <c r="E1029" t="s">
        <v>89</v>
      </c>
      <c r="F1029">
        <v>34700</v>
      </c>
      <c r="G1029" t="s">
        <v>30</v>
      </c>
      <c r="H1029" t="s">
        <v>28</v>
      </c>
      <c r="I1029" t="s">
        <v>213</v>
      </c>
      <c r="J1029" t="s">
        <v>1370</v>
      </c>
      <c r="L1029" t="s">
        <v>42</v>
      </c>
    </row>
    <row r="1030" spans="1:32" ht="17.25" customHeight="1" x14ac:dyDescent="0.25">
      <c r="A1030">
        <v>330303</v>
      </c>
      <c r="B1030" t="s">
        <v>2075</v>
      </c>
      <c r="C1030" t="s">
        <v>519</v>
      </c>
      <c r="D1030" t="s">
        <v>1655</v>
      </c>
      <c r="E1030" t="s">
        <v>88</v>
      </c>
      <c r="F1030">
        <v>35809</v>
      </c>
      <c r="G1030" t="s">
        <v>456</v>
      </c>
      <c r="H1030" t="s">
        <v>28</v>
      </c>
      <c r="I1030" t="s">
        <v>213</v>
      </c>
      <c r="J1030" t="s">
        <v>1370</v>
      </c>
      <c r="L1030" t="s">
        <v>30</v>
      </c>
      <c r="V1030" t="s">
        <v>5735</v>
      </c>
    </row>
    <row r="1031" spans="1:32" ht="17.25" customHeight="1" x14ac:dyDescent="0.25">
      <c r="A1031">
        <v>331289</v>
      </c>
      <c r="B1031" t="s">
        <v>2330</v>
      </c>
      <c r="C1031" t="s">
        <v>647</v>
      </c>
      <c r="D1031" t="s">
        <v>473</v>
      </c>
      <c r="E1031" t="s">
        <v>89</v>
      </c>
      <c r="F1031">
        <v>32735</v>
      </c>
      <c r="G1031" t="s">
        <v>30</v>
      </c>
      <c r="H1031" t="s">
        <v>28</v>
      </c>
      <c r="I1031" t="s">
        <v>213</v>
      </c>
      <c r="J1031" t="s">
        <v>1370</v>
      </c>
      <c r="L1031" t="s">
        <v>30</v>
      </c>
      <c r="V1031" t="s">
        <v>5734</v>
      </c>
    </row>
    <row r="1032" spans="1:32" ht="17.25" customHeight="1" x14ac:dyDescent="0.25">
      <c r="A1032">
        <v>336426</v>
      </c>
      <c r="B1032" t="s">
        <v>2685</v>
      </c>
      <c r="C1032" t="s">
        <v>1402</v>
      </c>
      <c r="D1032" t="s">
        <v>474</v>
      </c>
      <c r="E1032" t="s">
        <v>88</v>
      </c>
      <c r="F1032">
        <v>31303</v>
      </c>
      <c r="G1032" t="s">
        <v>302</v>
      </c>
      <c r="H1032" t="s">
        <v>28</v>
      </c>
      <c r="I1032" t="s">
        <v>213</v>
      </c>
      <c r="J1032" t="s">
        <v>1370</v>
      </c>
      <c r="L1032" t="s">
        <v>42</v>
      </c>
    </row>
    <row r="1033" spans="1:32" ht="17.25" customHeight="1" x14ac:dyDescent="0.25">
      <c r="A1033">
        <v>332933</v>
      </c>
      <c r="B1033" t="s">
        <v>3354</v>
      </c>
      <c r="C1033" t="s">
        <v>384</v>
      </c>
      <c r="D1033" t="s">
        <v>337</v>
      </c>
      <c r="E1033" t="s">
        <v>88</v>
      </c>
      <c r="F1033">
        <v>32874</v>
      </c>
      <c r="G1033" t="s">
        <v>82</v>
      </c>
      <c r="H1033" t="s">
        <v>28</v>
      </c>
      <c r="I1033" t="s">
        <v>213</v>
      </c>
      <c r="J1033" t="s">
        <v>1370</v>
      </c>
      <c r="L1033" t="s">
        <v>82</v>
      </c>
    </row>
    <row r="1034" spans="1:32" ht="17.25" customHeight="1" x14ac:dyDescent="0.25">
      <c r="A1034">
        <v>330673</v>
      </c>
      <c r="B1034" t="s">
        <v>2505</v>
      </c>
      <c r="C1034" t="s">
        <v>422</v>
      </c>
      <c r="D1034" t="s">
        <v>273</v>
      </c>
      <c r="E1034" t="s">
        <v>88</v>
      </c>
      <c r="F1034">
        <v>28045</v>
      </c>
      <c r="G1034" t="s">
        <v>2506</v>
      </c>
      <c r="H1034" t="s">
        <v>28</v>
      </c>
      <c r="I1034" t="s">
        <v>213</v>
      </c>
      <c r="J1034" t="s">
        <v>1370</v>
      </c>
      <c r="L1034" t="s">
        <v>59</v>
      </c>
      <c r="V1034" t="s">
        <v>5723</v>
      </c>
    </row>
    <row r="1035" spans="1:32" ht="17.25" customHeight="1" x14ac:dyDescent="0.25">
      <c r="A1035">
        <v>325680</v>
      </c>
      <c r="B1035" t="s">
        <v>3058</v>
      </c>
      <c r="C1035" t="s">
        <v>552</v>
      </c>
      <c r="D1035" t="s">
        <v>466</v>
      </c>
      <c r="E1035" t="s">
        <v>89</v>
      </c>
      <c r="F1035">
        <v>33162</v>
      </c>
      <c r="G1035" t="s">
        <v>225</v>
      </c>
      <c r="H1035" t="s">
        <v>28</v>
      </c>
      <c r="I1035" t="s">
        <v>213</v>
      </c>
      <c r="J1035" t="s">
        <v>1370</v>
      </c>
      <c r="L1035" t="s">
        <v>42</v>
      </c>
    </row>
    <row r="1036" spans="1:32" ht="17.25" customHeight="1" x14ac:dyDescent="0.25">
      <c r="A1036">
        <v>328406</v>
      </c>
      <c r="B1036" t="s">
        <v>2884</v>
      </c>
      <c r="C1036" t="s">
        <v>233</v>
      </c>
      <c r="D1036" t="s">
        <v>906</v>
      </c>
      <c r="E1036" t="s">
        <v>89</v>
      </c>
      <c r="F1036">
        <v>26601</v>
      </c>
      <c r="G1036" t="s">
        <v>581</v>
      </c>
      <c r="H1036" t="s">
        <v>31</v>
      </c>
      <c r="I1036" t="s">
        <v>213</v>
      </c>
      <c r="J1036" t="s">
        <v>1370</v>
      </c>
      <c r="L1036" t="s">
        <v>30</v>
      </c>
    </row>
    <row r="1037" spans="1:32" ht="17.25" customHeight="1" x14ac:dyDescent="0.25">
      <c r="A1037">
        <v>326780</v>
      </c>
      <c r="B1037" t="s">
        <v>3086</v>
      </c>
      <c r="C1037" t="s">
        <v>396</v>
      </c>
      <c r="D1037" t="s">
        <v>632</v>
      </c>
      <c r="E1037" t="s">
        <v>89</v>
      </c>
      <c r="F1037">
        <v>35074</v>
      </c>
      <c r="G1037" t="s">
        <v>1249</v>
      </c>
      <c r="H1037" t="s">
        <v>28</v>
      </c>
      <c r="I1037" t="s">
        <v>213</v>
      </c>
      <c r="J1037" t="s">
        <v>1370</v>
      </c>
      <c r="L1037" t="s">
        <v>42</v>
      </c>
    </row>
    <row r="1038" spans="1:32" ht="17.25" customHeight="1" x14ac:dyDescent="0.25">
      <c r="A1038">
        <v>338035</v>
      </c>
      <c r="B1038" t="s">
        <v>5614</v>
      </c>
      <c r="C1038" t="s">
        <v>576</v>
      </c>
      <c r="D1038" t="s">
        <v>300</v>
      </c>
      <c r="E1038" t="s">
        <v>89</v>
      </c>
      <c r="F1038">
        <v>28745</v>
      </c>
      <c r="G1038" t="s">
        <v>703</v>
      </c>
      <c r="H1038" t="s">
        <v>28</v>
      </c>
      <c r="I1038" t="s">
        <v>213</v>
      </c>
      <c r="J1038" t="s">
        <v>1370</v>
      </c>
      <c r="L1038" t="s">
        <v>42</v>
      </c>
    </row>
    <row r="1039" spans="1:32" ht="17.25" customHeight="1" x14ac:dyDescent="0.25">
      <c r="A1039">
        <v>338036</v>
      </c>
      <c r="B1039" t="s">
        <v>5615</v>
      </c>
      <c r="C1039" t="s">
        <v>260</v>
      </c>
      <c r="D1039" t="s">
        <v>1650</v>
      </c>
      <c r="E1039" t="s">
        <v>89</v>
      </c>
      <c r="F1039">
        <v>32875</v>
      </c>
      <c r="G1039" t="s">
        <v>30</v>
      </c>
      <c r="H1039" t="s">
        <v>28</v>
      </c>
      <c r="I1039" t="s">
        <v>213</v>
      </c>
      <c r="J1039" t="s">
        <v>1370</v>
      </c>
      <c r="L1039" t="s">
        <v>30</v>
      </c>
    </row>
    <row r="1040" spans="1:32" ht="17.25" customHeight="1" x14ac:dyDescent="0.25">
      <c r="A1040">
        <v>321272</v>
      </c>
      <c r="B1040" t="s">
        <v>2494</v>
      </c>
      <c r="C1040" t="s">
        <v>566</v>
      </c>
      <c r="D1040" t="s">
        <v>228</v>
      </c>
      <c r="E1040" t="s">
        <v>89</v>
      </c>
      <c r="F1040">
        <v>33075</v>
      </c>
      <c r="G1040" t="s">
        <v>30</v>
      </c>
      <c r="H1040" t="s">
        <v>28</v>
      </c>
      <c r="I1040" t="s">
        <v>213</v>
      </c>
      <c r="J1040" t="s">
        <v>1370</v>
      </c>
      <c r="L1040" t="s">
        <v>85</v>
      </c>
      <c r="V1040" t="s">
        <v>5723</v>
      </c>
    </row>
    <row r="1041" spans="1:32" ht="17.25" customHeight="1" x14ac:dyDescent="0.25">
      <c r="A1041">
        <v>332929</v>
      </c>
      <c r="B1041" t="s">
        <v>3405</v>
      </c>
      <c r="C1041" t="s">
        <v>242</v>
      </c>
      <c r="D1041" t="s">
        <v>405</v>
      </c>
      <c r="E1041" t="s">
        <v>89</v>
      </c>
      <c r="F1041">
        <v>31947</v>
      </c>
      <c r="G1041" t="s">
        <v>30</v>
      </c>
      <c r="H1041" t="s">
        <v>28</v>
      </c>
      <c r="I1041" t="s">
        <v>213</v>
      </c>
      <c r="J1041" t="s">
        <v>1370</v>
      </c>
      <c r="L1041" t="s">
        <v>42</v>
      </c>
    </row>
    <row r="1042" spans="1:32" ht="17.25" customHeight="1" x14ac:dyDescent="0.25">
      <c r="A1042">
        <v>332930</v>
      </c>
      <c r="B1042" t="s">
        <v>4549</v>
      </c>
      <c r="C1042" t="s">
        <v>242</v>
      </c>
      <c r="D1042" t="s">
        <v>316</v>
      </c>
      <c r="E1042" t="s">
        <v>89</v>
      </c>
      <c r="F1042">
        <v>30926</v>
      </c>
      <c r="G1042" t="s">
        <v>30</v>
      </c>
      <c r="H1042" t="s">
        <v>28</v>
      </c>
      <c r="I1042" t="s">
        <v>213</v>
      </c>
      <c r="J1042" t="s">
        <v>1370</v>
      </c>
      <c r="L1042" t="s">
        <v>30</v>
      </c>
    </row>
    <row r="1043" spans="1:32" ht="17.25" customHeight="1" x14ac:dyDescent="0.25">
      <c r="A1043">
        <v>336428</v>
      </c>
      <c r="B1043" t="s">
        <v>4978</v>
      </c>
      <c r="C1043" t="s">
        <v>266</v>
      </c>
      <c r="D1043" t="s">
        <v>1645</v>
      </c>
      <c r="E1043" t="s">
        <v>89</v>
      </c>
      <c r="F1043">
        <v>32210</v>
      </c>
      <c r="G1043" t="s">
        <v>4979</v>
      </c>
      <c r="H1043" t="s">
        <v>28</v>
      </c>
      <c r="I1043" t="s">
        <v>213</v>
      </c>
      <c r="J1043" t="s">
        <v>1370</v>
      </c>
      <c r="L1043" t="s">
        <v>42</v>
      </c>
      <c r="AF1043" t="s">
        <v>5700</v>
      </c>
    </row>
    <row r="1044" spans="1:32" ht="17.25" customHeight="1" x14ac:dyDescent="0.25">
      <c r="A1044">
        <v>333639</v>
      </c>
      <c r="B1044" t="s">
        <v>4633</v>
      </c>
      <c r="C1044" t="s">
        <v>289</v>
      </c>
      <c r="D1044" t="s">
        <v>377</v>
      </c>
      <c r="E1044" t="s">
        <v>88</v>
      </c>
      <c r="F1044">
        <v>32289</v>
      </c>
      <c r="G1044" t="s">
        <v>30</v>
      </c>
      <c r="H1044" t="s">
        <v>28</v>
      </c>
      <c r="I1044" t="s">
        <v>213</v>
      </c>
      <c r="J1044" t="s">
        <v>27</v>
      </c>
      <c r="L1044" t="s">
        <v>73</v>
      </c>
      <c r="V1044" t="s">
        <v>5822</v>
      </c>
    </row>
    <row r="1045" spans="1:32" ht="17.25" customHeight="1" x14ac:dyDescent="0.25">
      <c r="A1045">
        <v>330681</v>
      </c>
      <c r="B1045" t="s">
        <v>4327</v>
      </c>
      <c r="C1045" t="s">
        <v>242</v>
      </c>
      <c r="D1045" t="s">
        <v>3737</v>
      </c>
      <c r="E1045" t="s">
        <v>88</v>
      </c>
      <c r="F1045">
        <v>33092</v>
      </c>
      <c r="G1045" t="s">
        <v>49</v>
      </c>
      <c r="H1045" t="s">
        <v>28</v>
      </c>
      <c r="I1045" t="s">
        <v>213</v>
      </c>
      <c r="J1045" t="s">
        <v>1370</v>
      </c>
      <c r="L1045" t="s">
        <v>79</v>
      </c>
    </row>
    <row r="1046" spans="1:32" ht="17.25" customHeight="1" x14ac:dyDescent="0.25">
      <c r="A1046">
        <v>330617</v>
      </c>
      <c r="B1046" t="s">
        <v>2951</v>
      </c>
      <c r="C1046" t="s">
        <v>232</v>
      </c>
      <c r="D1046" t="s">
        <v>2952</v>
      </c>
      <c r="E1046" t="s">
        <v>89</v>
      </c>
      <c r="F1046">
        <v>34123</v>
      </c>
      <c r="G1046" t="s">
        <v>225</v>
      </c>
      <c r="H1046" t="s">
        <v>28</v>
      </c>
      <c r="I1046" t="s">
        <v>213</v>
      </c>
      <c r="J1046" t="s">
        <v>27</v>
      </c>
      <c r="L1046" t="s">
        <v>73</v>
      </c>
    </row>
    <row r="1047" spans="1:32" ht="17.25" customHeight="1" x14ac:dyDescent="0.25">
      <c r="A1047">
        <v>337128</v>
      </c>
      <c r="B1047" t="s">
        <v>3000</v>
      </c>
      <c r="C1047" t="s">
        <v>292</v>
      </c>
      <c r="D1047" t="s">
        <v>571</v>
      </c>
      <c r="E1047" t="s">
        <v>89</v>
      </c>
      <c r="F1047">
        <v>34568</v>
      </c>
      <c r="G1047" t="s">
        <v>30</v>
      </c>
      <c r="H1047" t="s">
        <v>28</v>
      </c>
      <c r="I1047" t="s">
        <v>213</v>
      </c>
      <c r="J1047" t="s">
        <v>1370</v>
      </c>
      <c r="L1047" t="s">
        <v>30</v>
      </c>
    </row>
    <row r="1048" spans="1:32" ht="17.25" customHeight="1" x14ac:dyDescent="0.25">
      <c r="A1048">
        <v>331203</v>
      </c>
      <c r="B1048" t="s">
        <v>5227</v>
      </c>
      <c r="C1048" t="s">
        <v>357</v>
      </c>
      <c r="D1048" t="s">
        <v>486</v>
      </c>
      <c r="E1048" t="s">
        <v>89</v>
      </c>
      <c r="F1048">
        <v>31166</v>
      </c>
      <c r="G1048" t="s">
        <v>30</v>
      </c>
      <c r="H1048" t="s">
        <v>28</v>
      </c>
      <c r="I1048" t="s">
        <v>213</v>
      </c>
      <c r="J1048" t="s">
        <v>1370</v>
      </c>
      <c r="L1048" t="s">
        <v>30</v>
      </c>
    </row>
    <row r="1049" spans="1:32" ht="17.25" customHeight="1" x14ac:dyDescent="0.25">
      <c r="A1049">
        <v>334559</v>
      </c>
      <c r="B1049" t="s">
        <v>4729</v>
      </c>
      <c r="C1049" t="s">
        <v>233</v>
      </c>
      <c r="D1049" t="s">
        <v>1142</v>
      </c>
      <c r="E1049" t="s">
        <v>89</v>
      </c>
      <c r="F1049">
        <v>35087</v>
      </c>
      <c r="G1049" t="s">
        <v>82</v>
      </c>
      <c r="H1049" t="s">
        <v>28</v>
      </c>
      <c r="I1049" t="s">
        <v>213</v>
      </c>
    </row>
    <row r="1050" spans="1:32" ht="17.25" customHeight="1" x14ac:dyDescent="0.25">
      <c r="A1050">
        <v>338005</v>
      </c>
      <c r="B1050" t="s">
        <v>5608</v>
      </c>
      <c r="C1050" t="s">
        <v>358</v>
      </c>
      <c r="D1050" t="s">
        <v>5609</v>
      </c>
      <c r="E1050" t="s">
        <v>89</v>
      </c>
      <c r="F1050">
        <v>36184</v>
      </c>
      <c r="G1050" t="s">
        <v>937</v>
      </c>
      <c r="H1050" t="s">
        <v>28</v>
      </c>
      <c r="I1050" t="s">
        <v>213</v>
      </c>
      <c r="J1050" t="s">
        <v>27</v>
      </c>
      <c r="L1050" t="s">
        <v>1928</v>
      </c>
    </row>
    <row r="1051" spans="1:32" ht="17.25" customHeight="1" x14ac:dyDescent="0.25">
      <c r="A1051">
        <v>336371</v>
      </c>
      <c r="B1051" t="s">
        <v>4970</v>
      </c>
      <c r="C1051" t="s">
        <v>242</v>
      </c>
      <c r="D1051" t="s">
        <v>1038</v>
      </c>
      <c r="E1051" t="s">
        <v>89</v>
      </c>
      <c r="F1051">
        <v>33578</v>
      </c>
      <c r="G1051" t="s">
        <v>30</v>
      </c>
      <c r="H1051" t="s">
        <v>31</v>
      </c>
      <c r="I1051" t="s">
        <v>213</v>
      </c>
      <c r="J1051" t="s">
        <v>27</v>
      </c>
      <c r="L1051" t="s">
        <v>30</v>
      </c>
    </row>
    <row r="1052" spans="1:32" ht="17.25" customHeight="1" x14ac:dyDescent="0.25">
      <c r="A1052">
        <v>334561</v>
      </c>
      <c r="B1052" t="s">
        <v>5327</v>
      </c>
      <c r="C1052" t="s">
        <v>728</v>
      </c>
      <c r="D1052" t="s">
        <v>960</v>
      </c>
      <c r="E1052" t="s">
        <v>89</v>
      </c>
      <c r="F1052">
        <v>34095</v>
      </c>
      <c r="G1052" t="s">
        <v>30</v>
      </c>
      <c r="H1052" t="s">
        <v>28</v>
      </c>
      <c r="I1052" t="s">
        <v>213</v>
      </c>
      <c r="J1052" t="s">
        <v>1370</v>
      </c>
      <c r="L1052" t="s">
        <v>30</v>
      </c>
    </row>
    <row r="1053" spans="1:32" ht="17.25" customHeight="1" x14ac:dyDescent="0.25">
      <c r="A1053">
        <v>337924</v>
      </c>
      <c r="B1053" t="s">
        <v>5599</v>
      </c>
      <c r="C1053" t="s">
        <v>785</v>
      </c>
      <c r="D1053" t="s">
        <v>553</v>
      </c>
      <c r="E1053" t="s">
        <v>89</v>
      </c>
      <c r="F1053">
        <v>35927</v>
      </c>
      <c r="G1053" t="s">
        <v>49</v>
      </c>
      <c r="H1053" t="s">
        <v>28</v>
      </c>
      <c r="I1053" t="s">
        <v>213</v>
      </c>
      <c r="J1053" t="s">
        <v>27</v>
      </c>
      <c r="L1053" t="s">
        <v>49</v>
      </c>
    </row>
    <row r="1054" spans="1:32" ht="17.25" customHeight="1" x14ac:dyDescent="0.25">
      <c r="A1054">
        <v>309494</v>
      </c>
      <c r="B1054" t="s">
        <v>2110</v>
      </c>
      <c r="C1054" t="s">
        <v>297</v>
      </c>
      <c r="D1054" t="s">
        <v>2111</v>
      </c>
      <c r="E1054" t="s">
        <v>89</v>
      </c>
      <c r="F1054">
        <v>25204</v>
      </c>
      <c r="G1054" t="s">
        <v>225</v>
      </c>
      <c r="H1054" t="s">
        <v>28</v>
      </c>
      <c r="I1054" t="s">
        <v>213</v>
      </c>
      <c r="J1054" t="s">
        <v>1370</v>
      </c>
      <c r="L1054" t="s">
        <v>30</v>
      </c>
      <c r="V1054" t="s">
        <v>5723</v>
      </c>
    </row>
    <row r="1055" spans="1:32" ht="17.25" customHeight="1" x14ac:dyDescent="0.25">
      <c r="A1055">
        <v>336183</v>
      </c>
      <c r="B1055" t="s">
        <v>3570</v>
      </c>
      <c r="C1055" t="s">
        <v>552</v>
      </c>
      <c r="D1055" t="s">
        <v>328</v>
      </c>
      <c r="E1055" t="s">
        <v>89</v>
      </c>
      <c r="F1055">
        <v>36291</v>
      </c>
      <c r="G1055" t="s">
        <v>30</v>
      </c>
      <c r="H1055" t="s">
        <v>28</v>
      </c>
      <c r="I1055" t="s">
        <v>213</v>
      </c>
      <c r="J1055" t="s">
        <v>27</v>
      </c>
      <c r="L1055" t="s">
        <v>30</v>
      </c>
    </row>
    <row r="1056" spans="1:32" ht="17.25" customHeight="1" x14ac:dyDescent="0.25">
      <c r="A1056">
        <v>332607</v>
      </c>
      <c r="B1056" t="s">
        <v>4528</v>
      </c>
      <c r="C1056" t="s">
        <v>233</v>
      </c>
      <c r="D1056" t="s">
        <v>1263</v>
      </c>
      <c r="E1056" t="s">
        <v>89</v>
      </c>
      <c r="F1056">
        <v>28059</v>
      </c>
      <c r="G1056" t="s">
        <v>30</v>
      </c>
      <c r="H1056" t="s">
        <v>28</v>
      </c>
      <c r="I1056" t="s">
        <v>213</v>
      </c>
      <c r="J1056" t="s">
        <v>1370</v>
      </c>
      <c r="L1056" t="s">
        <v>30</v>
      </c>
    </row>
    <row r="1057" spans="1:32" ht="17.25" customHeight="1" x14ac:dyDescent="0.25">
      <c r="A1057">
        <v>324001</v>
      </c>
      <c r="B1057" t="s">
        <v>3981</v>
      </c>
      <c r="C1057" t="s">
        <v>292</v>
      </c>
      <c r="D1057" t="s">
        <v>380</v>
      </c>
      <c r="E1057" t="s">
        <v>89</v>
      </c>
      <c r="F1057">
        <v>33182</v>
      </c>
      <c r="G1057" t="s">
        <v>3982</v>
      </c>
      <c r="H1057" t="s">
        <v>28</v>
      </c>
      <c r="I1057" t="s">
        <v>213</v>
      </c>
      <c r="J1057" t="s">
        <v>1370</v>
      </c>
      <c r="L1057" t="s">
        <v>30</v>
      </c>
      <c r="AF1057" t="s">
        <v>5700</v>
      </c>
    </row>
    <row r="1058" spans="1:32" ht="17.25" customHeight="1" x14ac:dyDescent="0.25">
      <c r="A1058">
        <v>336396</v>
      </c>
      <c r="B1058" t="s">
        <v>5403</v>
      </c>
      <c r="C1058" t="s">
        <v>482</v>
      </c>
      <c r="D1058" t="s">
        <v>1423</v>
      </c>
      <c r="E1058" t="s">
        <v>89</v>
      </c>
      <c r="F1058">
        <v>34953</v>
      </c>
      <c r="G1058" t="s">
        <v>30</v>
      </c>
      <c r="H1058" t="s">
        <v>28</v>
      </c>
      <c r="I1058" t="s">
        <v>213</v>
      </c>
      <c r="J1058" t="s">
        <v>1370</v>
      </c>
      <c r="L1058" t="s">
        <v>42</v>
      </c>
    </row>
    <row r="1059" spans="1:32" ht="17.25" customHeight="1" x14ac:dyDescent="0.25">
      <c r="A1059">
        <v>338011</v>
      </c>
      <c r="B1059" t="s">
        <v>1648</v>
      </c>
      <c r="C1059" t="s">
        <v>463</v>
      </c>
      <c r="D1059" t="s">
        <v>1172</v>
      </c>
      <c r="E1059" t="s">
        <v>89</v>
      </c>
      <c r="F1059">
        <v>35135</v>
      </c>
      <c r="G1059" t="s">
        <v>3459</v>
      </c>
      <c r="H1059" t="s">
        <v>28</v>
      </c>
      <c r="I1059" t="s">
        <v>213</v>
      </c>
      <c r="J1059" t="s">
        <v>27</v>
      </c>
      <c r="L1059" t="s">
        <v>85</v>
      </c>
    </row>
    <row r="1060" spans="1:32" ht="17.25" customHeight="1" x14ac:dyDescent="0.25">
      <c r="A1060">
        <v>322753</v>
      </c>
      <c r="B1060" t="s">
        <v>3172</v>
      </c>
      <c r="C1060" t="s">
        <v>297</v>
      </c>
      <c r="D1060" t="s">
        <v>1484</v>
      </c>
      <c r="E1060" t="s">
        <v>89</v>
      </c>
      <c r="F1060">
        <v>32965</v>
      </c>
      <c r="G1060" t="s">
        <v>225</v>
      </c>
      <c r="H1060" t="s">
        <v>28</v>
      </c>
      <c r="I1060" t="s">
        <v>213</v>
      </c>
      <c r="J1060" t="s">
        <v>1370</v>
      </c>
      <c r="L1060" t="s">
        <v>30</v>
      </c>
    </row>
    <row r="1061" spans="1:32" ht="17.25" customHeight="1" x14ac:dyDescent="0.25">
      <c r="A1061">
        <v>328336</v>
      </c>
      <c r="B1061" t="s">
        <v>1521</v>
      </c>
      <c r="C1061" t="s">
        <v>226</v>
      </c>
      <c r="D1061" t="s">
        <v>353</v>
      </c>
      <c r="E1061" t="s">
        <v>89</v>
      </c>
      <c r="F1061">
        <v>34042</v>
      </c>
      <c r="G1061" t="s">
        <v>541</v>
      </c>
      <c r="H1061" t="s">
        <v>28</v>
      </c>
      <c r="I1061" t="s">
        <v>213</v>
      </c>
      <c r="J1061" t="s">
        <v>1370</v>
      </c>
      <c r="L1061" t="s">
        <v>30</v>
      </c>
      <c r="V1061" t="s">
        <v>5734</v>
      </c>
    </row>
    <row r="1062" spans="1:32" ht="17.25" customHeight="1" x14ac:dyDescent="0.25">
      <c r="A1062">
        <v>332887</v>
      </c>
      <c r="B1062" t="s">
        <v>3653</v>
      </c>
      <c r="C1062" t="s">
        <v>889</v>
      </c>
      <c r="D1062" t="s">
        <v>253</v>
      </c>
      <c r="E1062" t="s">
        <v>89</v>
      </c>
      <c r="F1062">
        <v>32731</v>
      </c>
      <c r="G1062" t="s">
        <v>302</v>
      </c>
      <c r="H1062" t="s">
        <v>28</v>
      </c>
      <c r="I1062" t="s">
        <v>213</v>
      </c>
      <c r="J1062" t="s">
        <v>1370</v>
      </c>
      <c r="L1062" t="s">
        <v>42</v>
      </c>
    </row>
    <row r="1063" spans="1:32" ht="17.25" customHeight="1" x14ac:dyDescent="0.25">
      <c r="A1063">
        <v>323997</v>
      </c>
      <c r="B1063" t="s">
        <v>3980</v>
      </c>
      <c r="C1063" t="s">
        <v>415</v>
      </c>
      <c r="D1063" t="s">
        <v>436</v>
      </c>
      <c r="E1063" t="s">
        <v>89</v>
      </c>
      <c r="F1063">
        <v>34124</v>
      </c>
      <c r="G1063" t="s">
        <v>541</v>
      </c>
      <c r="H1063" t="s">
        <v>28</v>
      </c>
      <c r="I1063" t="s">
        <v>213</v>
      </c>
      <c r="J1063" t="s">
        <v>1370</v>
      </c>
      <c r="L1063" t="s">
        <v>42</v>
      </c>
    </row>
    <row r="1064" spans="1:32" ht="17.25" customHeight="1" x14ac:dyDescent="0.25">
      <c r="A1064">
        <v>332892</v>
      </c>
      <c r="B1064" t="s">
        <v>5278</v>
      </c>
      <c r="C1064" t="s">
        <v>1237</v>
      </c>
      <c r="D1064" t="s">
        <v>294</v>
      </c>
      <c r="E1064" t="s">
        <v>89</v>
      </c>
      <c r="F1064">
        <v>31944</v>
      </c>
      <c r="G1064" t="s">
        <v>30</v>
      </c>
      <c r="H1064" t="s">
        <v>28</v>
      </c>
      <c r="I1064" t="s">
        <v>213</v>
      </c>
      <c r="J1064" t="s">
        <v>1370</v>
      </c>
      <c r="L1064" t="s">
        <v>42</v>
      </c>
    </row>
    <row r="1065" spans="1:32" ht="17.25" customHeight="1" x14ac:dyDescent="0.25">
      <c r="A1065">
        <v>336967</v>
      </c>
      <c r="B1065" t="s">
        <v>3684</v>
      </c>
      <c r="C1065" t="s">
        <v>244</v>
      </c>
      <c r="D1065" t="s">
        <v>3685</v>
      </c>
      <c r="E1065" t="s">
        <v>89</v>
      </c>
      <c r="F1065">
        <v>34543</v>
      </c>
      <c r="G1065" t="s">
        <v>30</v>
      </c>
      <c r="H1065" t="s">
        <v>28</v>
      </c>
      <c r="I1065" t="s">
        <v>213</v>
      </c>
      <c r="J1065" t="s">
        <v>27</v>
      </c>
      <c r="L1065" t="s">
        <v>30</v>
      </c>
    </row>
    <row r="1066" spans="1:32" ht="17.25" customHeight="1" x14ac:dyDescent="0.25">
      <c r="A1066">
        <v>332893</v>
      </c>
      <c r="B1066" t="s">
        <v>3559</v>
      </c>
      <c r="C1066" t="s">
        <v>552</v>
      </c>
      <c r="D1066" t="s">
        <v>465</v>
      </c>
      <c r="E1066" t="s">
        <v>89</v>
      </c>
      <c r="F1066">
        <v>36293</v>
      </c>
      <c r="G1066" t="s">
        <v>30</v>
      </c>
      <c r="H1066" t="s">
        <v>28</v>
      </c>
      <c r="I1066" t="s">
        <v>213</v>
      </c>
      <c r="J1066" t="s">
        <v>1370</v>
      </c>
      <c r="L1066" t="s">
        <v>30</v>
      </c>
      <c r="AF1066" t="s">
        <v>5700</v>
      </c>
    </row>
    <row r="1067" spans="1:32" ht="17.25" customHeight="1" x14ac:dyDescent="0.25">
      <c r="A1067">
        <v>336389</v>
      </c>
      <c r="B1067" t="s">
        <v>5402</v>
      </c>
      <c r="C1067" t="s">
        <v>547</v>
      </c>
      <c r="D1067" t="s">
        <v>310</v>
      </c>
      <c r="E1067" t="s">
        <v>89</v>
      </c>
      <c r="F1067">
        <v>35388</v>
      </c>
      <c r="G1067" t="s">
        <v>30</v>
      </c>
      <c r="H1067" t="s">
        <v>28</v>
      </c>
      <c r="I1067" t="s">
        <v>213</v>
      </c>
      <c r="J1067" t="s">
        <v>1370</v>
      </c>
      <c r="L1067" t="s">
        <v>30</v>
      </c>
    </row>
    <row r="1068" spans="1:32" ht="17.25" customHeight="1" x14ac:dyDescent="0.25">
      <c r="A1068">
        <v>323998</v>
      </c>
      <c r="B1068" t="s">
        <v>3541</v>
      </c>
      <c r="C1068" t="s">
        <v>319</v>
      </c>
      <c r="D1068" t="s">
        <v>779</v>
      </c>
      <c r="E1068" t="s">
        <v>89</v>
      </c>
      <c r="F1068">
        <v>35065</v>
      </c>
      <c r="G1068" t="s">
        <v>759</v>
      </c>
      <c r="H1068" t="s">
        <v>28</v>
      </c>
      <c r="I1068" t="s">
        <v>213</v>
      </c>
      <c r="J1068" t="s">
        <v>1370</v>
      </c>
      <c r="L1068" t="s">
        <v>79</v>
      </c>
    </row>
    <row r="1069" spans="1:32" ht="17.25" customHeight="1" x14ac:dyDescent="0.25">
      <c r="A1069">
        <v>336388</v>
      </c>
      <c r="B1069" t="s">
        <v>4974</v>
      </c>
      <c r="C1069" t="s">
        <v>888</v>
      </c>
      <c r="D1069" t="s">
        <v>571</v>
      </c>
      <c r="E1069" t="s">
        <v>89</v>
      </c>
      <c r="F1069">
        <v>31519</v>
      </c>
      <c r="G1069" t="s">
        <v>30</v>
      </c>
      <c r="H1069" t="s">
        <v>28</v>
      </c>
      <c r="I1069" t="s">
        <v>213</v>
      </c>
      <c r="J1069" t="s">
        <v>27</v>
      </c>
      <c r="L1069" t="s">
        <v>42</v>
      </c>
    </row>
    <row r="1070" spans="1:32" ht="17.25" customHeight="1" x14ac:dyDescent="0.25">
      <c r="A1070">
        <v>331087</v>
      </c>
      <c r="B1070" t="s">
        <v>2958</v>
      </c>
      <c r="C1070" t="s">
        <v>292</v>
      </c>
      <c r="D1070" t="s">
        <v>392</v>
      </c>
      <c r="E1070" t="s">
        <v>89</v>
      </c>
      <c r="F1070">
        <v>33688</v>
      </c>
      <c r="G1070" t="s">
        <v>30</v>
      </c>
      <c r="H1070" t="s">
        <v>31</v>
      </c>
      <c r="I1070" t="s">
        <v>213</v>
      </c>
      <c r="J1070" t="s">
        <v>1370</v>
      </c>
      <c r="L1070" t="s">
        <v>30</v>
      </c>
      <c r="AF1070" t="s">
        <v>5700</v>
      </c>
    </row>
    <row r="1071" spans="1:32" ht="17.25" customHeight="1" x14ac:dyDescent="0.25">
      <c r="A1071">
        <v>334573</v>
      </c>
      <c r="B1071" t="s">
        <v>3161</v>
      </c>
      <c r="C1071" t="s">
        <v>1585</v>
      </c>
      <c r="D1071" t="s">
        <v>1591</v>
      </c>
      <c r="E1071" t="s">
        <v>89</v>
      </c>
      <c r="F1071">
        <v>34869</v>
      </c>
      <c r="G1071" t="s">
        <v>937</v>
      </c>
      <c r="H1071" t="s">
        <v>28</v>
      </c>
      <c r="I1071" t="s">
        <v>213</v>
      </c>
    </row>
    <row r="1072" spans="1:32" ht="17.25" customHeight="1" x14ac:dyDescent="0.25">
      <c r="A1072">
        <v>326437</v>
      </c>
      <c r="B1072" t="s">
        <v>2804</v>
      </c>
      <c r="C1072" t="s">
        <v>647</v>
      </c>
      <c r="D1072" t="s">
        <v>236</v>
      </c>
      <c r="E1072" t="s">
        <v>89</v>
      </c>
      <c r="F1072">
        <v>31177</v>
      </c>
      <c r="G1072" t="s">
        <v>30</v>
      </c>
      <c r="H1072" t="s">
        <v>28</v>
      </c>
      <c r="I1072" t="s">
        <v>213</v>
      </c>
      <c r="J1072" t="s">
        <v>1370</v>
      </c>
      <c r="L1072" t="s">
        <v>42</v>
      </c>
    </row>
    <row r="1073" spans="1:32" ht="17.25" customHeight="1" x14ac:dyDescent="0.25">
      <c r="A1073">
        <v>332894</v>
      </c>
      <c r="B1073" t="s">
        <v>3143</v>
      </c>
      <c r="C1073" t="s">
        <v>728</v>
      </c>
      <c r="D1073" t="s">
        <v>248</v>
      </c>
      <c r="E1073" t="s">
        <v>89</v>
      </c>
      <c r="F1073">
        <v>31778</v>
      </c>
      <c r="G1073" t="s">
        <v>30</v>
      </c>
      <c r="H1073" t="s">
        <v>28</v>
      </c>
      <c r="I1073" t="s">
        <v>213</v>
      </c>
      <c r="J1073" t="s">
        <v>1370</v>
      </c>
      <c r="L1073" t="s">
        <v>30</v>
      </c>
    </row>
    <row r="1074" spans="1:32" ht="17.25" customHeight="1" x14ac:dyDescent="0.25">
      <c r="A1074">
        <v>332899</v>
      </c>
      <c r="B1074" t="s">
        <v>4547</v>
      </c>
      <c r="C1074" t="s">
        <v>1817</v>
      </c>
      <c r="D1074" t="s">
        <v>234</v>
      </c>
      <c r="E1074" t="s">
        <v>89</v>
      </c>
      <c r="F1074">
        <v>36166</v>
      </c>
      <c r="G1074" t="s">
        <v>225</v>
      </c>
      <c r="H1074" t="s">
        <v>28</v>
      </c>
      <c r="I1074" t="s">
        <v>213</v>
      </c>
    </row>
    <row r="1075" spans="1:32" ht="17.25" customHeight="1" x14ac:dyDescent="0.25">
      <c r="A1075">
        <v>334585</v>
      </c>
      <c r="B1075" t="s">
        <v>4730</v>
      </c>
      <c r="C1075" t="s">
        <v>226</v>
      </c>
      <c r="D1075" t="s">
        <v>353</v>
      </c>
      <c r="E1075" t="s">
        <v>89</v>
      </c>
      <c r="F1075">
        <v>36019</v>
      </c>
      <c r="G1075" t="s">
        <v>30</v>
      </c>
      <c r="H1075" t="s">
        <v>28</v>
      </c>
      <c r="I1075" t="s">
        <v>213</v>
      </c>
      <c r="J1075" t="s">
        <v>27</v>
      </c>
      <c r="L1075" t="s">
        <v>30</v>
      </c>
    </row>
    <row r="1076" spans="1:32" ht="17.25" customHeight="1" x14ac:dyDescent="0.25">
      <c r="A1076">
        <v>332611</v>
      </c>
      <c r="B1076" t="s">
        <v>4530</v>
      </c>
      <c r="C1076" t="s">
        <v>666</v>
      </c>
      <c r="D1076" t="s">
        <v>282</v>
      </c>
      <c r="E1076" t="s">
        <v>89</v>
      </c>
      <c r="F1076">
        <v>35925</v>
      </c>
      <c r="G1076" t="s">
        <v>30</v>
      </c>
      <c r="H1076" t="s">
        <v>28</v>
      </c>
      <c r="I1076" t="s">
        <v>213</v>
      </c>
      <c r="J1076" t="s">
        <v>27</v>
      </c>
      <c r="L1076" t="s">
        <v>30</v>
      </c>
    </row>
    <row r="1077" spans="1:32" ht="17.25" customHeight="1" x14ac:dyDescent="0.25">
      <c r="A1077">
        <v>334460</v>
      </c>
      <c r="B1077" t="s">
        <v>5324</v>
      </c>
      <c r="C1077" t="s">
        <v>5325</v>
      </c>
      <c r="D1077" t="s">
        <v>632</v>
      </c>
      <c r="E1077" t="s">
        <v>89</v>
      </c>
      <c r="F1077">
        <v>34947</v>
      </c>
      <c r="G1077" t="s">
        <v>39</v>
      </c>
      <c r="H1077" t="s">
        <v>28</v>
      </c>
      <c r="I1077" t="s">
        <v>213</v>
      </c>
      <c r="J1077" t="s">
        <v>1370</v>
      </c>
      <c r="L1077" t="s">
        <v>42</v>
      </c>
    </row>
    <row r="1078" spans="1:32" ht="17.25" customHeight="1" x14ac:dyDescent="0.25">
      <c r="A1078">
        <v>309668</v>
      </c>
      <c r="B1078" t="s">
        <v>3867</v>
      </c>
      <c r="C1078" t="s">
        <v>3868</v>
      </c>
      <c r="D1078" t="s">
        <v>473</v>
      </c>
      <c r="E1078" t="s">
        <v>89</v>
      </c>
      <c r="F1078">
        <v>31916</v>
      </c>
      <c r="G1078" t="s">
        <v>30</v>
      </c>
      <c r="H1078" t="s">
        <v>28</v>
      </c>
      <c r="I1078" t="s">
        <v>213</v>
      </c>
      <c r="J1078" t="s">
        <v>1370</v>
      </c>
      <c r="L1078" t="s">
        <v>30</v>
      </c>
    </row>
    <row r="1079" spans="1:32" ht="17.25" customHeight="1" x14ac:dyDescent="0.25">
      <c r="A1079">
        <v>338069</v>
      </c>
      <c r="B1079" t="s">
        <v>5627</v>
      </c>
      <c r="C1079" t="s">
        <v>5628</v>
      </c>
      <c r="D1079" t="s">
        <v>2643</v>
      </c>
      <c r="E1079" t="s">
        <v>89</v>
      </c>
      <c r="F1079">
        <v>33522</v>
      </c>
      <c r="G1079" t="s">
        <v>5629</v>
      </c>
      <c r="H1079" t="s">
        <v>28</v>
      </c>
      <c r="I1079" t="s">
        <v>213</v>
      </c>
      <c r="J1079" t="s">
        <v>1370</v>
      </c>
      <c r="L1079" t="s">
        <v>70</v>
      </c>
    </row>
    <row r="1080" spans="1:32" ht="17.25" customHeight="1" x14ac:dyDescent="0.25">
      <c r="A1080">
        <v>330707</v>
      </c>
      <c r="B1080" t="s">
        <v>3552</v>
      </c>
      <c r="C1080" t="s">
        <v>577</v>
      </c>
      <c r="D1080" t="s">
        <v>245</v>
      </c>
      <c r="E1080" t="s">
        <v>89</v>
      </c>
      <c r="F1080">
        <v>35930</v>
      </c>
      <c r="G1080" t="s">
        <v>710</v>
      </c>
      <c r="H1080" t="s">
        <v>28</v>
      </c>
      <c r="I1080" t="s">
        <v>213</v>
      </c>
      <c r="J1080" t="s">
        <v>1370</v>
      </c>
      <c r="L1080" t="s">
        <v>52</v>
      </c>
    </row>
    <row r="1081" spans="1:32" ht="17.25" customHeight="1" x14ac:dyDescent="0.25">
      <c r="A1081">
        <v>336466</v>
      </c>
      <c r="B1081" t="s">
        <v>4986</v>
      </c>
      <c r="C1081" t="s">
        <v>528</v>
      </c>
      <c r="D1081" t="s">
        <v>255</v>
      </c>
      <c r="E1081" t="s">
        <v>89</v>
      </c>
      <c r="F1081">
        <v>31413</v>
      </c>
      <c r="G1081" t="s">
        <v>79</v>
      </c>
      <c r="H1081" t="s">
        <v>28</v>
      </c>
      <c r="I1081" t="s">
        <v>213</v>
      </c>
      <c r="J1081" t="s">
        <v>1370</v>
      </c>
      <c r="L1081" t="s">
        <v>59</v>
      </c>
    </row>
    <row r="1082" spans="1:32" ht="17.25" customHeight="1" x14ac:dyDescent="0.25">
      <c r="A1082">
        <v>322810</v>
      </c>
      <c r="B1082" t="s">
        <v>2023</v>
      </c>
      <c r="C1082" t="s">
        <v>280</v>
      </c>
      <c r="D1082" t="s">
        <v>479</v>
      </c>
      <c r="E1082" t="s">
        <v>89</v>
      </c>
      <c r="F1082">
        <v>33614</v>
      </c>
      <c r="G1082" t="s">
        <v>30</v>
      </c>
      <c r="H1082" t="s">
        <v>28</v>
      </c>
      <c r="I1082" t="s">
        <v>213</v>
      </c>
      <c r="J1082" t="s">
        <v>27</v>
      </c>
      <c r="L1082" t="s">
        <v>30</v>
      </c>
      <c r="V1082" t="s">
        <v>5736</v>
      </c>
    </row>
    <row r="1083" spans="1:32" ht="17.25" customHeight="1" x14ac:dyDescent="0.25">
      <c r="A1083">
        <v>334915</v>
      </c>
      <c r="B1083" t="s">
        <v>3026</v>
      </c>
      <c r="C1083" t="s">
        <v>407</v>
      </c>
      <c r="D1083" t="s">
        <v>512</v>
      </c>
      <c r="E1083" t="s">
        <v>88</v>
      </c>
      <c r="F1083">
        <v>35342</v>
      </c>
      <c r="G1083" t="s">
        <v>30</v>
      </c>
      <c r="H1083" t="s">
        <v>28</v>
      </c>
      <c r="I1083" t="s">
        <v>213</v>
      </c>
      <c r="AD1083" t="s">
        <v>5700</v>
      </c>
      <c r="AE1083" t="s">
        <v>5700</v>
      </c>
      <c r="AF1083" t="s">
        <v>5700</v>
      </c>
    </row>
    <row r="1084" spans="1:32" ht="17.25" customHeight="1" x14ac:dyDescent="0.25">
      <c r="A1084">
        <v>325717</v>
      </c>
      <c r="B1084" t="s">
        <v>4027</v>
      </c>
      <c r="C1084" t="s">
        <v>603</v>
      </c>
      <c r="D1084" t="s">
        <v>763</v>
      </c>
      <c r="E1084" t="s">
        <v>89</v>
      </c>
      <c r="F1084">
        <v>34208</v>
      </c>
      <c r="G1084" t="s">
        <v>49</v>
      </c>
      <c r="H1084" t="s">
        <v>28</v>
      </c>
      <c r="I1084" t="s">
        <v>213</v>
      </c>
      <c r="J1084" t="s">
        <v>1370</v>
      </c>
      <c r="L1084" t="s">
        <v>42</v>
      </c>
    </row>
    <row r="1085" spans="1:32" ht="17.25" customHeight="1" x14ac:dyDescent="0.25">
      <c r="A1085">
        <v>338082</v>
      </c>
      <c r="B1085" t="s">
        <v>5631</v>
      </c>
      <c r="C1085" t="s">
        <v>1200</v>
      </c>
      <c r="D1085" t="s">
        <v>5632</v>
      </c>
      <c r="E1085" t="s">
        <v>89</v>
      </c>
      <c r="F1085">
        <v>32346</v>
      </c>
      <c r="G1085" t="s">
        <v>30</v>
      </c>
      <c r="H1085" t="s">
        <v>28</v>
      </c>
      <c r="I1085" t="s">
        <v>213</v>
      </c>
      <c r="J1085" t="s">
        <v>1370</v>
      </c>
      <c r="L1085" t="s">
        <v>30</v>
      </c>
    </row>
    <row r="1086" spans="1:32" ht="17.25" customHeight="1" x14ac:dyDescent="0.25">
      <c r="A1086">
        <v>326384</v>
      </c>
      <c r="B1086" t="s">
        <v>2677</v>
      </c>
      <c r="C1086" t="s">
        <v>580</v>
      </c>
      <c r="D1086" t="s">
        <v>286</v>
      </c>
      <c r="E1086" t="s">
        <v>89</v>
      </c>
      <c r="F1086">
        <v>35041</v>
      </c>
      <c r="G1086" t="s">
        <v>82</v>
      </c>
      <c r="H1086" t="s">
        <v>28</v>
      </c>
      <c r="I1086" t="s">
        <v>213</v>
      </c>
      <c r="J1086" t="s">
        <v>1370</v>
      </c>
      <c r="L1086" t="s">
        <v>42</v>
      </c>
    </row>
    <row r="1087" spans="1:32" ht="17.25" customHeight="1" x14ac:dyDescent="0.25">
      <c r="A1087">
        <v>332980</v>
      </c>
      <c r="B1087" t="s">
        <v>4555</v>
      </c>
      <c r="C1087" t="s">
        <v>370</v>
      </c>
      <c r="D1087" t="s">
        <v>4556</v>
      </c>
      <c r="E1087" t="s">
        <v>89</v>
      </c>
      <c r="F1087">
        <v>29647</v>
      </c>
      <c r="G1087" t="s">
        <v>546</v>
      </c>
      <c r="H1087" t="s">
        <v>28</v>
      </c>
      <c r="I1087" t="s">
        <v>213</v>
      </c>
      <c r="AD1087" t="s">
        <v>5700</v>
      </c>
      <c r="AE1087" t="s">
        <v>5700</v>
      </c>
      <c r="AF1087" t="s">
        <v>5700</v>
      </c>
    </row>
    <row r="1088" spans="1:32" ht="17.25" customHeight="1" x14ac:dyDescent="0.25">
      <c r="A1088">
        <v>332799</v>
      </c>
      <c r="B1088" t="s">
        <v>4542</v>
      </c>
      <c r="C1088" t="s">
        <v>226</v>
      </c>
      <c r="D1088" t="s">
        <v>880</v>
      </c>
      <c r="E1088" t="s">
        <v>88</v>
      </c>
      <c r="F1088">
        <v>35368</v>
      </c>
      <c r="G1088" t="s">
        <v>30</v>
      </c>
      <c r="H1088" t="s">
        <v>28</v>
      </c>
      <c r="I1088" t="s">
        <v>213</v>
      </c>
      <c r="J1088" t="s">
        <v>27</v>
      </c>
      <c r="L1088" t="s">
        <v>30</v>
      </c>
    </row>
    <row r="1089" spans="1:32" ht="17.25" customHeight="1" x14ac:dyDescent="0.25">
      <c r="A1089">
        <v>325490</v>
      </c>
      <c r="B1089" t="s">
        <v>1800</v>
      </c>
      <c r="C1089" t="s">
        <v>266</v>
      </c>
      <c r="D1089" t="s">
        <v>342</v>
      </c>
      <c r="E1089" t="s">
        <v>88</v>
      </c>
      <c r="F1089">
        <v>34558</v>
      </c>
      <c r="G1089" t="s">
        <v>30</v>
      </c>
      <c r="H1089" t="s">
        <v>28</v>
      </c>
      <c r="I1089" t="s">
        <v>213</v>
      </c>
      <c r="J1089" t="s">
        <v>1370</v>
      </c>
      <c r="L1089" t="s">
        <v>30</v>
      </c>
      <c r="V1089" t="s">
        <v>5736</v>
      </c>
    </row>
    <row r="1090" spans="1:32" ht="17.25" customHeight="1" x14ac:dyDescent="0.25">
      <c r="A1090">
        <v>327052</v>
      </c>
      <c r="B1090" t="s">
        <v>1403</v>
      </c>
      <c r="C1090" t="s">
        <v>421</v>
      </c>
      <c r="D1090" t="s">
        <v>1404</v>
      </c>
      <c r="E1090" t="s">
        <v>88</v>
      </c>
      <c r="F1090">
        <v>35431</v>
      </c>
      <c r="G1090" t="s">
        <v>30</v>
      </c>
      <c r="H1090" t="s">
        <v>28</v>
      </c>
      <c r="I1090" t="s">
        <v>213</v>
      </c>
      <c r="J1090" t="s">
        <v>1370</v>
      </c>
      <c r="L1090" t="s">
        <v>30</v>
      </c>
      <c r="V1090" t="s">
        <v>5723</v>
      </c>
      <c r="AE1090" t="s">
        <v>5700</v>
      </c>
      <c r="AF1090" t="s">
        <v>5700</v>
      </c>
    </row>
    <row r="1091" spans="1:32" ht="17.25" customHeight="1" x14ac:dyDescent="0.25">
      <c r="A1091">
        <v>338243</v>
      </c>
      <c r="B1091" t="s">
        <v>5087</v>
      </c>
      <c r="C1091" t="s">
        <v>3837</v>
      </c>
      <c r="D1091" t="s">
        <v>442</v>
      </c>
      <c r="E1091" t="s">
        <v>88</v>
      </c>
      <c r="F1091">
        <v>29030</v>
      </c>
      <c r="G1091" t="s">
        <v>30</v>
      </c>
      <c r="H1091" t="s">
        <v>28</v>
      </c>
      <c r="I1091" t="s">
        <v>213</v>
      </c>
      <c r="J1091" t="s">
        <v>1370</v>
      </c>
      <c r="L1091" t="s">
        <v>30</v>
      </c>
    </row>
    <row r="1092" spans="1:32" ht="17.25" customHeight="1" x14ac:dyDescent="0.25">
      <c r="A1092">
        <v>325561</v>
      </c>
      <c r="B1092" t="s">
        <v>4019</v>
      </c>
      <c r="C1092" t="s">
        <v>1113</v>
      </c>
      <c r="E1092" t="s">
        <v>88</v>
      </c>
      <c r="F1092">
        <v>35065</v>
      </c>
      <c r="G1092" t="s">
        <v>30</v>
      </c>
      <c r="H1092" t="s">
        <v>28</v>
      </c>
      <c r="I1092" t="s">
        <v>213</v>
      </c>
      <c r="V1092" t="s">
        <v>5822</v>
      </c>
      <c r="AD1092" t="s">
        <v>5700</v>
      </c>
      <c r="AE1092" t="s">
        <v>5700</v>
      </c>
      <c r="AF1092" t="s">
        <v>5700</v>
      </c>
    </row>
    <row r="1093" spans="1:32" ht="17.25" customHeight="1" x14ac:dyDescent="0.25">
      <c r="A1093">
        <v>333550</v>
      </c>
      <c r="B1093" t="s">
        <v>2731</v>
      </c>
      <c r="C1093" t="s">
        <v>522</v>
      </c>
      <c r="D1093" t="s">
        <v>499</v>
      </c>
      <c r="E1093" t="s">
        <v>88</v>
      </c>
      <c r="F1093">
        <v>31793</v>
      </c>
      <c r="G1093" t="s">
        <v>30</v>
      </c>
      <c r="H1093" t="s">
        <v>28</v>
      </c>
      <c r="I1093" t="s">
        <v>213</v>
      </c>
      <c r="J1093" t="s">
        <v>1370</v>
      </c>
      <c r="L1093" t="s">
        <v>30</v>
      </c>
      <c r="V1093" t="s">
        <v>5822</v>
      </c>
    </row>
    <row r="1094" spans="1:32" ht="17.25" customHeight="1" x14ac:dyDescent="0.25">
      <c r="A1094">
        <v>332742</v>
      </c>
      <c r="B1094" t="s">
        <v>4538</v>
      </c>
      <c r="C1094" t="s">
        <v>865</v>
      </c>
      <c r="D1094" t="s">
        <v>294</v>
      </c>
      <c r="E1094" t="s">
        <v>88</v>
      </c>
      <c r="F1094">
        <v>34881</v>
      </c>
      <c r="G1094" t="s">
        <v>30</v>
      </c>
      <c r="H1094" t="s">
        <v>28</v>
      </c>
      <c r="I1094" t="s">
        <v>213</v>
      </c>
      <c r="J1094" t="s">
        <v>1370</v>
      </c>
      <c r="L1094" t="s">
        <v>30</v>
      </c>
    </row>
    <row r="1095" spans="1:32" ht="17.25" customHeight="1" x14ac:dyDescent="0.25">
      <c r="A1095">
        <v>336958</v>
      </c>
      <c r="B1095" t="s">
        <v>3785</v>
      </c>
      <c r="C1095" t="s">
        <v>223</v>
      </c>
      <c r="D1095" t="s">
        <v>335</v>
      </c>
      <c r="E1095" t="s">
        <v>88</v>
      </c>
      <c r="F1095">
        <v>36526</v>
      </c>
      <c r="G1095" t="s">
        <v>628</v>
      </c>
      <c r="H1095" t="s">
        <v>28</v>
      </c>
      <c r="I1095" t="s">
        <v>213</v>
      </c>
      <c r="J1095" t="s">
        <v>1418</v>
      </c>
      <c r="L1095" t="s">
        <v>42</v>
      </c>
    </row>
    <row r="1096" spans="1:32" ht="17.25" customHeight="1" x14ac:dyDescent="0.25">
      <c r="A1096">
        <v>330530</v>
      </c>
      <c r="B1096" t="s">
        <v>2733</v>
      </c>
      <c r="C1096" t="s">
        <v>1122</v>
      </c>
      <c r="D1096" t="s">
        <v>1008</v>
      </c>
      <c r="E1096" t="s">
        <v>88</v>
      </c>
      <c r="F1096">
        <v>36177</v>
      </c>
      <c r="G1096" t="s">
        <v>30</v>
      </c>
      <c r="H1096" t="s">
        <v>28</v>
      </c>
      <c r="I1096" t="s">
        <v>213</v>
      </c>
      <c r="AC1096" t="s">
        <v>5700</v>
      </c>
      <c r="AD1096" t="s">
        <v>5700</v>
      </c>
      <c r="AE1096" t="s">
        <v>5700</v>
      </c>
      <c r="AF1096" t="s">
        <v>5700</v>
      </c>
    </row>
    <row r="1097" spans="1:32" ht="17.25" customHeight="1" x14ac:dyDescent="0.25">
      <c r="A1097">
        <v>332830</v>
      </c>
      <c r="B1097" t="s">
        <v>2972</v>
      </c>
      <c r="C1097" t="s">
        <v>516</v>
      </c>
      <c r="D1097" t="s">
        <v>553</v>
      </c>
      <c r="E1097" t="s">
        <v>88</v>
      </c>
      <c r="F1097">
        <v>36209</v>
      </c>
      <c r="G1097" t="s">
        <v>30</v>
      </c>
      <c r="H1097" t="s">
        <v>28</v>
      </c>
      <c r="I1097" t="s">
        <v>213</v>
      </c>
      <c r="J1097" t="s">
        <v>27</v>
      </c>
      <c r="L1097" t="s">
        <v>30</v>
      </c>
    </row>
    <row r="1098" spans="1:32" ht="17.25" customHeight="1" x14ac:dyDescent="0.25">
      <c r="A1098">
        <v>332836</v>
      </c>
      <c r="B1098" t="s">
        <v>3558</v>
      </c>
      <c r="C1098" t="s">
        <v>404</v>
      </c>
      <c r="D1098" t="s">
        <v>322</v>
      </c>
      <c r="E1098" t="s">
        <v>88</v>
      </c>
      <c r="F1098">
        <v>35455</v>
      </c>
      <c r="G1098" t="s">
        <v>42</v>
      </c>
      <c r="H1098" t="s">
        <v>28</v>
      </c>
      <c r="I1098" t="s">
        <v>213</v>
      </c>
      <c r="J1098" t="s">
        <v>27</v>
      </c>
      <c r="L1098" t="s">
        <v>30</v>
      </c>
    </row>
    <row r="1099" spans="1:32" ht="17.25" customHeight="1" x14ac:dyDescent="0.25">
      <c r="A1099">
        <v>330553</v>
      </c>
      <c r="B1099" t="s">
        <v>1741</v>
      </c>
      <c r="C1099" t="s">
        <v>382</v>
      </c>
      <c r="D1099" t="s">
        <v>476</v>
      </c>
      <c r="E1099" t="s">
        <v>88</v>
      </c>
      <c r="F1099">
        <v>35299</v>
      </c>
      <c r="G1099" t="s">
        <v>538</v>
      </c>
      <c r="H1099" t="s">
        <v>28</v>
      </c>
      <c r="I1099" t="s">
        <v>213</v>
      </c>
      <c r="J1099" t="s">
        <v>1370</v>
      </c>
      <c r="L1099" t="s">
        <v>30</v>
      </c>
      <c r="V1099" t="s">
        <v>5735</v>
      </c>
      <c r="AE1099" t="s">
        <v>5700</v>
      </c>
      <c r="AF1099" t="s">
        <v>5700</v>
      </c>
    </row>
    <row r="1100" spans="1:32" ht="17.25" customHeight="1" x14ac:dyDescent="0.25">
      <c r="A1100">
        <v>330449</v>
      </c>
      <c r="B1100" t="s">
        <v>2948</v>
      </c>
      <c r="C1100" t="s">
        <v>485</v>
      </c>
      <c r="D1100" t="s">
        <v>479</v>
      </c>
      <c r="E1100" t="s">
        <v>88</v>
      </c>
      <c r="F1100">
        <v>35900</v>
      </c>
      <c r="G1100" t="s">
        <v>30</v>
      </c>
      <c r="H1100" t="s">
        <v>28</v>
      </c>
      <c r="I1100" t="s">
        <v>213</v>
      </c>
      <c r="J1100" t="s">
        <v>27</v>
      </c>
      <c r="L1100" t="s">
        <v>30</v>
      </c>
    </row>
    <row r="1101" spans="1:32" ht="17.25" customHeight="1" x14ac:dyDescent="0.25">
      <c r="A1101">
        <v>316733</v>
      </c>
      <c r="B1101" t="s">
        <v>2699</v>
      </c>
      <c r="C1101" t="s">
        <v>791</v>
      </c>
      <c r="D1101" t="s">
        <v>326</v>
      </c>
      <c r="E1101" t="s">
        <v>88</v>
      </c>
      <c r="F1101">
        <v>29830</v>
      </c>
      <c r="G1101" t="s">
        <v>30</v>
      </c>
      <c r="H1101" t="s">
        <v>28</v>
      </c>
      <c r="I1101" t="s">
        <v>213</v>
      </c>
      <c r="J1101" t="s">
        <v>1370</v>
      </c>
      <c r="L1101" t="s">
        <v>30</v>
      </c>
    </row>
    <row r="1102" spans="1:32" ht="17.25" customHeight="1" x14ac:dyDescent="0.25">
      <c r="A1102">
        <v>332769</v>
      </c>
      <c r="B1102" t="s">
        <v>4539</v>
      </c>
      <c r="C1102" t="s">
        <v>223</v>
      </c>
      <c r="D1102" t="s">
        <v>4540</v>
      </c>
      <c r="E1102" t="s">
        <v>88</v>
      </c>
      <c r="F1102">
        <v>36344</v>
      </c>
      <c r="G1102" t="s">
        <v>225</v>
      </c>
      <c r="H1102" t="s">
        <v>28</v>
      </c>
      <c r="I1102" t="s">
        <v>213</v>
      </c>
      <c r="J1102" t="s">
        <v>27</v>
      </c>
      <c r="L1102" t="s">
        <v>42</v>
      </c>
      <c r="V1102" t="s">
        <v>5822</v>
      </c>
    </row>
    <row r="1103" spans="1:32" ht="17.25" customHeight="1" x14ac:dyDescent="0.25">
      <c r="A1103">
        <v>330559</v>
      </c>
      <c r="B1103" t="s">
        <v>3643</v>
      </c>
      <c r="C1103" t="s">
        <v>733</v>
      </c>
      <c r="D1103" t="s">
        <v>714</v>
      </c>
      <c r="E1103" t="s">
        <v>88</v>
      </c>
      <c r="F1103">
        <v>35516</v>
      </c>
      <c r="G1103" t="s">
        <v>30</v>
      </c>
      <c r="H1103" t="s">
        <v>28</v>
      </c>
      <c r="I1103" t="s">
        <v>213</v>
      </c>
      <c r="J1103" t="s">
        <v>1370</v>
      </c>
      <c r="L1103" t="s">
        <v>30</v>
      </c>
    </row>
    <row r="1104" spans="1:32" ht="17.25" customHeight="1" x14ac:dyDescent="0.25">
      <c r="A1104">
        <v>336276</v>
      </c>
      <c r="B1104" t="s">
        <v>5398</v>
      </c>
      <c r="C1104" t="s">
        <v>555</v>
      </c>
      <c r="D1104" t="s">
        <v>464</v>
      </c>
      <c r="E1104" t="s">
        <v>88</v>
      </c>
      <c r="F1104">
        <v>36487</v>
      </c>
      <c r="G1104" t="s">
        <v>225</v>
      </c>
      <c r="H1104" t="s">
        <v>28</v>
      </c>
      <c r="I1104" t="s">
        <v>213</v>
      </c>
      <c r="J1104" t="s">
        <v>27</v>
      </c>
      <c r="L1104" t="s">
        <v>30</v>
      </c>
    </row>
    <row r="1105" spans="1:32" ht="17.25" customHeight="1" x14ac:dyDescent="0.25">
      <c r="A1105">
        <v>326475</v>
      </c>
      <c r="B1105" t="s">
        <v>5165</v>
      </c>
      <c r="C1105" t="s">
        <v>226</v>
      </c>
      <c r="D1105" t="s">
        <v>301</v>
      </c>
      <c r="E1105" t="s">
        <v>88</v>
      </c>
      <c r="F1105">
        <v>34901</v>
      </c>
      <c r="G1105" t="s">
        <v>30</v>
      </c>
      <c r="H1105" t="s">
        <v>28</v>
      </c>
      <c r="I1105" t="s">
        <v>213</v>
      </c>
      <c r="J1105" t="s">
        <v>1370</v>
      </c>
      <c r="L1105" t="s">
        <v>42</v>
      </c>
      <c r="AF1105" t="s">
        <v>5700</v>
      </c>
    </row>
    <row r="1106" spans="1:32" ht="17.25" customHeight="1" x14ac:dyDescent="0.25">
      <c r="A1106">
        <v>330518</v>
      </c>
      <c r="B1106" t="s">
        <v>2261</v>
      </c>
      <c r="C1106" t="s">
        <v>266</v>
      </c>
      <c r="D1106" t="s">
        <v>919</v>
      </c>
      <c r="E1106" t="s">
        <v>88</v>
      </c>
      <c r="F1106">
        <v>36190</v>
      </c>
      <c r="G1106" t="s">
        <v>30</v>
      </c>
      <c r="H1106" t="s">
        <v>28</v>
      </c>
      <c r="I1106" t="s">
        <v>213</v>
      </c>
      <c r="J1106" t="s">
        <v>27</v>
      </c>
      <c r="L1106" t="s">
        <v>30</v>
      </c>
      <c r="V1106" t="s">
        <v>5735</v>
      </c>
    </row>
    <row r="1107" spans="1:32" ht="17.25" customHeight="1" x14ac:dyDescent="0.25">
      <c r="A1107">
        <v>330357</v>
      </c>
      <c r="B1107" t="s">
        <v>4303</v>
      </c>
      <c r="C1107" t="s">
        <v>327</v>
      </c>
      <c r="D1107" t="s">
        <v>1131</v>
      </c>
      <c r="E1107" t="s">
        <v>88</v>
      </c>
      <c r="F1107">
        <v>35065</v>
      </c>
      <c r="G1107" t="s">
        <v>4304</v>
      </c>
      <c r="H1107" t="s">
        <v>28</v>
      </c>
      <c r="I1107" t="s">
        <v>213</v>
      </c>
      <c r="J1107" t="s">
        <v>27</v>
      </c>
      <c r="L1107" t="s">
        <v>49</v>
      </c>
    </row>
    <row r="1108" spans="1:32" ht="17.25" customHeight="1" x14ac:dyDescent="0.25">
      <c r="A1108">
        <v>310649</v>
      </c>
      <c r="B1108" t="s">
        <v>1389</v>
      </c>
      <c r="C1108" t="s">
        <v>242</v>
      </c>
      <c r="D1108" t="s">
        <v>570</v>
      </c>
      <c r="E1108" t="s">
        <v>88</v>
      </c>
      <c r="F1108">
        <v>30935</v>
      </c>
      <c r="G1108" t="s">
        <v>1118</v>
      </c>
      <c r="H1108" t="s">
        <v>28</v>
      </c>
      <c r="I1108" t="s">
        <v>213</v>
      </c>
      <c r="V1108" t="s">
        <v>5734</v>
      </c>
      <c r="AD1108" t="s">
        <v>5700</v>
      </c>
      <c r="AE1108" t="s">
        <v>5700</v>
      </c>
      <c r="AF1108" t="s">
        <v>5700</v>
      </c>
    </row>
    <row r="1109" spans="1:32" ht="17.25" customHeight="1" x14ac:dyDescent="0.25">
      <c r="A1109">
        <v>338300</v>
      </c>
      <c r="B1109" t="s">
        <v>3802</v>
      </c>
      <c r="C1109" t="s">
        <v>3803</v>
      </c>
      <c r="D1109" t="s">
        <v>3385</v>
      </c>
      <c r="E1109" t="s">
        <v>88</v>
      </c>
      <c r="F1109">
        <v>35431</v>
      </c>
      <c r="G1109" t="s">
        <v>70</v>
      </c>
      <c r="H1109" t="s">
        <v>28</v>
      </c>
      <c r="I1109" t="s">
        <v>213</v>
      </c>
      <c r="J1109" t="s">
        <v>1370</v>
      </c>
      <c r="L1109" t="s">
        <v>70</v>
      </c>
      <c r="AE1109" t="s">
        <v>5700</v>
      </c>
      <c r="AF1109" t="s">
        <v>5700</v>
      </c>
    </row>
    <row r="1110" spans="1:32" ht="17.25" customHeight="1" x14ac:dyDescent="0.25">
      <c r="A1110">
        <v>334487</v>
      </c>
      <c r="B1110" t="s">
        <v>4722</v>
      </c>
      <c r="C1110" t="s">
        <v>346</v>
      </c>
      <c r="D1110" t="s">
        <v>1006</v>
      </c>
      <c r="E1110" t="s">
        <v>88</v>
      </c>
      <c r="F1110">
        <v>35144</v>
      </c>
      <c r="G1110" t="s">
        <v>4723</v>
      </c>
      <c r="H1110" t="s">
        <v>28</v>
      </c>
      <c r="I1110" t="s">
        <v>213</v>
      </c>
      <c r="J1110" t="s">
        <v>27</v>
      </c>
      <c r="L1110" t="s">
        <v>30</v>
      </c>
    </row>
    <row r="1111" spans="1:32" ht="17.25" customHeight="1" x14ac:dyDescent="0.25">
      <c r="A1111">
        <v>325467</v>
      </c>
      <c r="B1111" t="s">
        <v>619</v>
      </c>
      <c r="C1111" t="s">
        <v>582</v>
      </c>
      <c r="D1111" t="s">
        <v>571</v>
      </c>
      <c r="E1111" t="s">
        <v>88</v>
      </c>
      <c r="F1111">
        <v>35379</v>
      </c>
      <c r="G1111" t="s">
        <v>743</v>
      </c>
      <c r="H1111" t="s">
        <v>28</v>
      </c>
      <c r="I1111" t="s">
        <v>213</v>
      </c>
      <c r="J1111" t="s">
        <v>1370</v>
      </c>
      <c r="L1111" t="s">
        <v>85</v>
      </c>
      <c r="AE1111" t="s">
        <v>5700</v>
      </c>
      <c r="AF1111" t="s">
        <v>5700</v>
      </c>
    </row>
    <row r="1112" spans="1:32" ht="17.25" customHeight="1" x14ac:dyDescent="0.25">
      <c r="A1112">
        <v>334516</v>
      </c>
      <c r="B1112" t="s">
        <v>3586</v>
      </c>
      <c r="C1112" t="s">
        <v>223</v>
      </c>
      <c r="D1112" t="s">
        <v>817</v>
      </c>
      <c r="E1112" t="s">
        <v>88</v>
      </c>
      <c r="F1112">
        <v>35125</v>
      </c>
      <c r="G1112" t="s">
        <v>878</v>
      </c>
      <c r="H1112" t="s">
        <v>28</v>
      </c>
      <c r="I1112" t="s">
        <v>213</v>
      </c>
      <c r="J1112" t="s">
        <v>27</v>
      </c>
      <c r="L1112" t="s">
        <v>85</v>
      </c>
      <c r="AF1112" t="s">
        <v>5700</v>
      </c>
    </row>
    <row r="1113" spans="1:32" ht="17.25" customHeight="1" x14ac:dyDescent="0.25">
      <c r="A1113">
        <v>334968</v>
      </c>
      <c r="B1113" t="s">
        <v>4783</v>
      </c>
      <c r="C1113" t="s">
        <v>289</v>
      </c>
      <c r="D1113" t="s">
        <v>1283</v>
      </c>
      <c r="E1113" t="s">
        <v>88</v>
      </c>
      <c r="F1113">
        <v>34129</v>
      </c>
      <c r="G1113" t="s">
        <v>1740</v>
      </c>
      <c r="H1113" t="s">
        <v>28</v>
      </c>
      <c r="I1113" t="s">
        <v>213</v>
      </c>
      <c r="J1113" t="s">
        <v>27</v>
      </c>
      <c r="L1113" t="s">
        <v>42</v>
      </c>
      <c r="V1113" t="s">
        <v>5822</v>
      </c>
      <c r="AF1113" t="s">
        <v>5700</v>
      </c>
    </row>
    <row r="1114" spans="1:32" ht="17.25" customHeight="1" x14ac:dyDescent="0.25">
      <c r="A1114">
        <v>334513</v>
      </c>
      <c r="B1114" t="s">
        <v>866</v>
      </c>
      <c r="C1114" t="s">
        <v>266</v>
      </c>
      <c r="D1114" t="s">
        <v>293</v>
      </c>
      <c r="E1114" t="s">
        <v>88</v>
      </c>
      <c r="F1114">
        <v>35490</v>
      </c>
      <c r="G1114" t="s">
        <v>3483</v>
      </c>
      <c r="H1114" t="s">
        <v>28</v>
      </c>
      <c r="I1114" t="s">
        <v>213</v>
      </c>
      <c r="J1114" t="s">
        <v>27</v>
      </c>
      <c r="L1114" t="s">
        <v>85</v>
      </c>
    </row>
    <row r="1115" spans="1:32" ht="17.25" customHeight="1" x14ac:dyDescent="0.25">
      <c r="A1115">
        <v>322791</v>
      </c>
      <c r="B1115" t="s">
        <v>2336</v>
      </c>
      <c r="C1115" t="s">
        <v>1036</v>
      </c>
      <c r="D1115" t="s">
        <v>1037</v>
      </c>
      <c r="E1115" t="s">
        <v>88</v>
      </c>
      <c r="F1115">
        <v>34580</v>
      </c>
      <c r="G1115" t="s">
        <v>2337</v>
      </c>
      <c r="H1115" t="s">
        <v>28</v>
      </c>
      <c r="I1115" t="s">
        <v>213</v>
      </c>
      <c r="J1115" t="s">
        <v>1370</v>
      </c>
      <c r="L1115" t="s">
        <v>79</v>
      </c>
      <c r="V1115" t="s">
        <v>5735</v>
      </c>
      <c r="AE1115" t="s">
        <v>5700</v>
      </c>
      <c r="AF1115" t="s">
        <v>5700</v>
      </c>
    </row>
    <row r="1116" spans="1:32" ht="17.25" customHeight="1" x14ac:dyDescent="0.25">
      <c r="A1116">
        <v>332990</v>
      </c>
      <c r="B1116" t="s">
        <v>3355</v>
      </c>
      <c r="C1116" t="s">
        <v>638</v>
      </c>
      <c r="D1116" t="s">
        <v>3356</v>
      </c>
      <c r="E1116" t="s">
        <v>88</v>
      </c>
      <c r="F1116">
        <v>30756</v>
      </c>
      <c r="G1116" t="s">
        <v>1021</v>
      </c>
      <c r="H1116" t="s">
        <v>28</v>
      </c>
      <c r="I1116" t="s">
        <v>213</v>
      </c>
      <c r="J1116" t="s">
        <v>1370</v>
      </c>
      <c r="L1116" t="s">
        <v>49</v>
      </c>
    </row>
    <row r="1117" spans="1:32" ht="17.25" customHeight="1" x14ac:dyDescent="0.25">
      <c r="A1117">
        <v>337107</v>
      </c>
      <c r="B1117" t="s">
        <v>5059</v>
      </c>
      <c r="C1117" t="s">
        <v>382</v>
      </c>
      <c r="D1117" t="s">
        <v>632</v>
      </c>
      <c r="E1117" t="s">
        <v>88</v>
      </c>
      <c r="F1117">
        <v>33999</v>
      </c>
      <c r="G1117" t="s">
        <v>1372</v>
      </c>
      <c r="H1117" t="s">
        <v>28</v>
      </c>
      <c r="I1117" t="s">
        <v>213</v>
      </c>
      <c r="J1117" t="s">
        <v>1370</v>
      </c>
      <c r="L1117" t="s">
        <v>39</v>
      </c>
    </row>
    <row r="1118" spans="1:32" ht="17.25" customHeight="1" x14ac:dyDescent="0.25">
      <c r="A1118">
        <v>322811</v>
      </c>
      <c r="B1118" t="s">
        <v>2119</v>
      </c>
      <c r="C1118" t="s">
        <v>346</v>
      </c>
      <c r="D1118" t="s">
        <v>2120</v>
      </c>
      <c r="E1118" t="s">
        <v>88</v>
      </c>
      <c r="F1118">
        <v>34729</v>
      </c>
      <c r="G1118" t="s">
        <v>401</v>
      </c>
      <c r="H1118" t="s">
        <v>31</v>
      </c>
      <c r="I1118" t="s">
        <v>213</v>
      </c>
      <c r="V1118" t="s">
        <v>5723</v>
      </c>
    </row>
    <row r="1119" spans="1:32" ht="17.25" customHeight="1" x14ac:dyDescent="0.25">
      <c r="A1119">
        <v>330725</v>
      </c>
      <c r="B1119" t="s">
        <v>4328</v>
      </c>
      <c r="C1119" t="s">
        <v>708</v>
      </c>
      <c r="D1119" t="s">
        <v>761</v>
      </c>
      <c r="E1119" t="s">
        <v>88</v>
      </c>
      <c r="F1119">
        <v>32463</v>
      </c>
      <c r="G1119" t="s">
        <v>30</v>
      </c>
      <c r="H1119" t="s">
        <v>28</v>
      </c>
      <c r="I1119" t="s">
        <v>213</v>
      </c>
    </row>
    <row r="1120" spans="1:32" ht="17.25" customHeight="1" x14ac:dyDescent="0.25">
      <c r="A1120">
        <v>325687</v>
      </c>
      <c r="B1120" t="s">
        <v>3097</v>
      </c>
      <c r="C1120" t="s">
        <v>482</v>
      </c>
      <c r="D1120" t="s">
        <v>693</v>
      </c>
      <c r="E1120" t="s">
        <v>89</v>
      </c>
      <c r="F1120">
        <v>34541</v>
      </c>
      <c r="G1120" t="s">
        <v>30</v>
      </c>
      <c r="H1120" t="s">
        <v>28</v>
      </c>
      <c r="I1120" t="s">
        <v>213</v>
      </c>
      <c r="V1120" t="s">
        <v>5822</v>
      </c>
      <c r="AC1120" t="s">
        <v>5700</v>
      </c>
      <c r="AD1120" t="s">
        <v>5700</v>
      </c>
      <c r="AE1120" t="s">
        <v>5700</v>
      </c>
      <c r="AF1120" t="s">
        <v>5700</v>
      </c>
    </row>
    <row r="1121" spans="1:22" ht="17.25" customHeight="1" x14ac:dyDescent="0.25">
      <c r="A1121">
        <v>301238</v>
      </c>
      <c r="B1121" t="s">
        <v>2431</v>
      </c>
      <c r="C1121" t="s">
        <v>482</v>
      </c>
      <c r="D1121" t="s">
        <v>2432</v>
      </c>
      <c r="E1121" t="s">
        <v>89</v>
      </c>
      <c r="F1121">
        <v>30949</v>
      </c>
      <c r="G1121" t="s">
        <v>30</v>
      </c>
      <c r="H1121" t="s">
        <v>28</v>
      </c>
      <c r="I1121" t="s">
        <v>213</v>
      </c>
      <c r="J1121" t="s">
        <v>1370</v>
      </c>
      <c r="L1121" t="s">
        <v>30</v>
      </c>
      <c r="V1121" t="s">
        <v>5723</v>
      </c>
    </row>
    <row r="1122" spans="1:22" ht="17.25" customHeight="1" x14ac:dyDescent="0.25">
      <c r="A1122">
        <v>338074</v>
      </c>
      <c r="B1122" t="s">
        <v>3796</v>
      </c>
      <c r="C1122" t="s">
        <v>346</v>
      </c>
      <c r="D1122" t="s">
        <v>3797</v>
      </c>
      <c r="E1122" t="s">
        <v>89</v>
      </c>
      <c r="F1122">
        <v>29305</v>
      </c>
      <c r="G1122" t="s">
        <v>2552</v>
      </c>
      <c r="H1122" t="s">
        <v>28</v>
      </c>
      <c r="I1122" t="s">
        <v>213</v>
      </c>
      <c r="J1122" t="s">
        <v>1370</v>
      </c>
      <c r="L1122" t="s">
        <v>42</v>
      </c>
    </row>
    <row r="1123" spans="1:22" ht="17.25" customHeight="1" x14ac:dyDescent="0.25">
      <c r="A1123">
        <v>332924</v>
      </c>
      <c r="B1123" t="s">
        <v>5279</v>
      </c>
      <c r="C1123" t="s">
        <v>387</v>
      </c>
      <c r="D1123" t="s">
        <v>464</v>
      </c>
      <c r="E1123" t="s">
        <v>88</v>
      </c>
      <c r="F1123">
        <v>35989</v>
      </c>
      <c r="G1123" t="s">
        <v>574</v>
      </c>
      <c r="H1123" t="s">
        <v>28</v>
      </c>
      <c r="I1123" t="s">
        <v>213</v>
      </c>
      <c r="J1123" t="s">
        <v>1370</v>
      </c>
      <c r="L1123" t="s">
        <v>30</v>
      </c>
    </row>
    <row r="1124" spans="1:22" ht="17.25" customHeight="1" x14ac:dyDescent="0.25">
      <c r="A1124">
        <v>328480</v>
      </c>
      <c r="B1124" t="s">
        <v>4185</v>
      </c>
      <c r="C1124" t="s">
        <v>242</v>
      </c>
      <c r="D1124" t="s">
        <v>1181</v>
      </c>
      <c r="E1124" t="s">
        <v>89</v>
      </c>
      <c r="F1124">
        <v>29392</v>
      </c>
      <c r="G1124" t="s">
        <v>1072</v>
      </c>
      <c r="H1124" t="s">
        <v>28</v>
      </c>
      <c r="I1124" t="s">
        <v>213</v>
      </c>
      <c r="J1124" t="s">
        <v>1370</v>
      </c>
      <c r="L1124" t="s">
        <v>30</v>
      </c>
    </row>
    <row r="1125" spans="1:22" ht="17.25" customHeight="1" x14ac:dyDescent="0.25">
      <c r="A1125">
        <v>327001</v>
      </c>
      <c r="B1125" t="s">
        <v>2919</v>
      </c>
      <c r="C1125" t="s">
        <v>280</v>
      </c>
      <c r="D1125" t="s">
        <v>343</v>
      </c>
      <c r="E1125" t="s">
        <v>88</v>
      </c>
      <c r="F1125">
        <v>31077</v>
      </c>
      <c r="G1125" t="s">
        <v>2735</v>
      </c>
      <c r="H1125" t="s">
        <v>28</v>
      </c>
      <c r="I1125" t="s">
        <v>213</v>
      </c>
      <c r="J1125" t="s">
        <v>1370</v>
      </c>
      <c r="L1125" t="s">
        <v>30</v>
      </c>
      <c r="V1125" t="s">
        <v>5822</v>
      </c>
    </row>
    <row r="1126" spans="1:22" ht="17.25" customHeight="1" x14ac:dyDescent="0.25">
      <c r="A1126">
        <v>333367</v>
      </c>
      <c r="B1126" t="s">
        <v>4600</v>
      </c>
      <c r="C1126" t="s">
        <v>707</v>
      </c>
      <c r="D1126" t="s">
        <v>429</v>
      </c>
      <c r="E1126" t="s">
        <v>88</v>
      </c>
      <c r="F1126">
        <v>34830</v>
      </c>
      <c r="G1126" t="s">
        <v>30</v>
      </c>
      <c r="H1126" t="s">
        <v>28</v>
      </c>
      <c r="I1126" t="s">
        <v>213</v>
      </c>
      <c r="J1126" t="s">
        <v>1370</v>
      </c>
      <c r="L1126" t="s">
        <v>30</v>
      </c>
    </row>
    <row r="1127" spans="1:22" ht="17.25" customHeight="1" x14ac:dyDescent="0.25">
      <c r="A1127">
        <v>323949</v>
      </c>
      <c r="B1127" t="s">
        <v>2753</v>
      </c>
      <c r="C1127" t="s">
        <v>363</v>
      </c>
      <c r="D1127" t="s">
        <v>383</v>
      </c>
      <c r="E1127" t="s">
        <v>88</v>
      </c>
      <c r="F1127">
        <v>33907</v>
      </c>
      <c r="G1127" t="s">
        <v>30</v>
      </c>
      <c r="H1127" t="s">
        <v>28</v>
      </c>
      <c r="I1127" t="s">
        <v>213</v>
      </c>
      <c r="J1127" t="s">
        <v>1370</v>
      </c>
      <c r="L1127" t="s">
        <v>30</v>
      </c>
    </row>
    <row r="1128" spans="1:22" ht="17.25" customHeight="1" x14ac:dyDescent="0.25">
      <c r="A1128">
        <v>330648</v>
      </c>
      <c r="B1128" t="s">
        <v>4324</v>
      </c>
      <c r="C1128" t="s">
        <v>534</v>
      </c>
      <c r="D1128" t="s">
        <v>1720</v>
      </c>
      <c r="E1128" t="s">
        <v>88</v>
      </c>
      <c r="F1128">
        <v>35828</v>
      </c>
      <c r="G1128" t="s">
        <v>225</v>
      </c>
      <c r="H1128" t="s">
        <v>28</v>
      </c>
      <c r="I1128" t="s">
        <v>213</v>
      </c>
      <c r="J1128" t="s">
        <v>27</v>
      </c>
      <c r="L1128" t="s">
        <v>30</v>
      </c>
    </row>
    <row r="1129" spans="1:22" ht="17.25" customHeight="1" x14ac:dyDescent="0.25">
      <c r="A1129">
        <v>330660</v>
      </c>
      <c r="B1129" t="s">
        <v>1531</v>
      </c>
      <c r="C1129" t="s">
        <v>535</v>
      </c>
      <c r="D1129" t="s">
        <v>273</v>
      </c>
      <c r="E1129" t="s">
        <v>89</v>
      </c>
      <c r="F1129">
        <v>30960</v>
      </c>
      <c r="G1129" t="s">
        <v>443</v>
      </c>
      <c r="H1129" t="s">
        <v>28</v>
      </c>
      <c r="I1129" t="s">
        <v>213</v>
      </c>
      <c r="J1129" t="s">
        <v>1370</v>
      </c>
      <c r="L1129" t="s">
        <v>42</v>
      </c>
      <c r="V1129" t="s">
        <v>5734</v>
      </c>
    </row>
    <row r="1130" spans="1:22" ht="17.25" customHeight="1" x14ac:dyDescent="0.25">
      <c r="A1130">
        <v>331220</v>
      </c>
      <c r="B1130" t="s">
        <v>4374</v>
      </c>
      <c r="C1130" t="s">
        <v>226</v>
      </c>
      <c r="D1130" t="s">
        <v>4375</v>
      </c>
      <c r="E1130" t="s">
        <v>88</v>
      </c>
      <c r="F1130">
        <v>35092</v>
      </c>
      <c r="G1130" t="s">
        <v>30</v>
      </c>
      <c r="H1130" t="s">
        <v>28</v>
      </c>
      <c r="I1130" t="s">
        <v>213</v>
      </c>
      <c r="J1130" t="s">
        <v>1370</v>
      </c>
      <c r="L1130" t="s">
        <v>30</v>
      </c>
    </row>
    <row r="1131" spans="1:22" ht="17.25" customHeight="1" x14ac:dyDescent="0.25">
      <c r="A1131">
        <v>330521</v>
      </c>
      <c r="B1131" t="s">
        <v>5216</v>
      </c>
      <c r="C1131" t="s">
        <v>647</v>
      </c>
      <c r="D1131" t="s">
        <v>966</v>
      </c>
      <c r="E1131" t="s">
        <v>88</v>
      </c>
      <c r="F1131">
        <v>35127</v>
      </c>
      <c r="G1131" t="s">
        <v>229</v>
      </c>
      <c r="H1131" t="s">
        <v>28</v>
      </c>
      <c r="I1131" t="s">
        <v>213</v>
      </c>
      <c r="J1131" t="s">
        <v>1370</v>
      </c>
      <c r="L1131" t="s">
        <v>30</v>
      </c>
    </row>
    <row r="1132" spans="1:22" ht="17.25" customHeight="1" x14ac:dyDescent="0.25">
      <c r="A1132">
        <v>332697</v>
      </c>
      <c r="B1132" t="s">
        <v>1235</v>
      </c>
      <c r="C1132" t="s">
        <v>368</v>
      </c>
      <c r="D1132" t="s">
        <v>464</v>
      </c>
      <c r="E1132" t="s">
        <v>88</v>
      </c>
      <c r="F1132">
        <v>36161</v>
      </c>
      <c r="G1132" t="s">
        <v>5275</v>
      </c>
      <c r="H1132" t="s">
        <v>28</v>
      </c>
      <c r="I1132" t="s">
        <v>213</v>
      </c>
      <c r="J1132" t="s">
        <v>27</v>
      </c>
      <c r="L1132" t="s">
        <v>30</v>
      </c>
    </row>
    <row r="1133" spans="1:22" ht="17.25" customHeight="1" x14ac:dyDescent="0.25">
      <c r="A1133">
        <v>328652</v>
      </c>
      <c r="B1133" t="s">
        <v>4189</v>
      </c>
      <c r="C1133" t="s">
        <v>305</v>
      </c>
      <c r="D1133" t="s">
        <v>2658</v>
      </c>
      <c r="E1133" t="s">
        <v>88</v>
      </c>
      <c r="F1133">
        <v>29022</v>
      </c>
      <c r="G1133" t="s">
        <v>225</v>
      </c>
      <c r="H1133" t="s">
        <v>28</v>
      </c>
      <c r="I1133" t="s">
        <v>213</v>
      </c>
      <c r="J1133" t="s">
        <v>1370</v>
      </c>
      <c r="L1133" t="s">
        <v>42</v>
      </c>
    </row>
    <row r="1134" spans="1:22" ht="17.25" customHeight="1" x14ac:dyDescent="0.25">
      <c r="A1134">
        <v>330492</v>
      </c>
      <c r="B1134" t="s">
        <v>4314</v>
      </c>
      <c r="C1134" t="s">
        <v>421</v>
      </c>
      <c r="D1134" t="s">
        <v>968</v>
      </c>
      <c r="E1134" t="s">
        <v>88</v>
      </c>
      <c r="F1134">
        <v>35497</v>
      </c>
      <c r="G1134" t="s">
        <v>225</v>
      </c>
      <c r="H1134" t="s">
        <v>28</v>
      </c>
      <c r="I1134" t="s">
        <v>213</v>
      </c>
      <c r="J1134" t="s">
        <v>1370</v>
      </c>
      <c r="L1134" t="s">
        <v>30</v>
      </c>
    </row>
    <row r="1135" spans="1:22" ht="17.25" customHeight="1" x14ac:dyDescent="0.25">
      <c r="A1135">
        <v>310326</v>
      </c>
      <c r="B1135" t="s">
        <v>2701</v>
      </c>
      <c r="C1135" t="s">
        <v>2702</v>
      </c>
      <c r="D1135" t="s">
        <v>802</v>
      </c>
      <c r="E1135" t="s">
        <v>88</v>
      </c>
      <c r="F1135">
        <v>28187</v>
      </c>
      <c r="G1135" t="s">
        <v>39</v>
      </c>
      <c r="H1135" t="s">
        <v>28</v>
      </c>
      <c r="I1135" t="s">
        <v>213</v>
      </c>
      <c r="J1135" t="s">
        <v>1370</v>
      </c>
      <c r="L1135" t="s">
        <v>76</v>
      </c>
      <c r="V1135" t="s">
        <v>5822</v>
      </c>
    </row>
    <row r="1136" spans="1:22" ht="17.25" customHeight="1" x14ac:dyDescent="0.25">
      <c r="A1136">
        <v>310767</v>
      </c>
      <c r="B1136" t="s">
        <v>623</v>
      </c>
      <c r="C1136" t="s">
        <v>421</v>
      </c>
      <c r="D1136" t="s">
        <v>897</v>
      </c>
      <c r="E1136" t="s">
        <v>88</v>
      </c>
      <c r="F1136">
        <v>31086</v>
      </c>
      <c r="G1136" t="s">
        <v>30</v>
      </c>
      <c r="H1136" t="s">
        <v>28</v>
      </c>
      <c r="I1136" t="s">
        <v>213</v>
      </c>
      <c r="J1136" t="s">
        <v>27</v>
      </c>
      <c r="L1136" t="s">
        <v>42</v>
      </c>
      <c r="V1136" t="s">
        <v>5822</v>
      </c>
    </row>
    <row r="1137" spans="1:22" ht="17.25" customHeight="1" x14ac:dyDescent="0.25">
      <c r="A1137">
        <v>328924</v>
      </c>
      <c r="B1137" t="s">
        <v>2117</v>
      </c>
      <c r="C1137" t="s">
        <v>384</v>
      </c>
      <c r="D1137" t="s">
        <v>806</v>
      </c>
      <c r="E1137" t="s">
        <v>88</v>
      </c>
      <c r="F1137">
        <v>35065</v>
      </c>
      <c r="G1137" t="s">
        <v>225</v>
      </c>
      <c r="H1137" t="s">
        <v>28</v>
      </c>
      <c r="I1137" t="s">
        <v>213</v>
      </c>
      <c r="J1137" t="s">
        <v>1370</v>
      </c>
      <c r="L1137" t="s">
        <v>42</v>
      </c>
    </row>
    <row r="1138" spans="1:22" ht="17.25" customHeight="1" x14ac:dyDescent="0.25">
      <c r="A1138">
        <v>332698</v>
      </c>
      <c r="B1138" t="s">
        <v>1175</v>
      </c>
      <c r="C1138" t="s">
        <v>387</v>
      </c>
      <c r="D1138" t="s">
        <v>1502</v>
      </c>
      <c r="E1138" t="s">
        <v>88</v>
      </c>
      <c r="F1138">
        <v>34114</v>
      </c>
      <c r="G1138" t="s">
        <v>30</v>
      </c>
      <c r="H1138" t="s">
        <v>28</v>
      </c>
      <c r="I1138" t="s">
        <v>213</v>
      </c>
      <c r="J1138" t="s">
        <v>1370</v>
      </c>
      <c r="L1138" t="s">
        <v>85</v>
      </c>
    </row>
    <row r="1139" spans="1:22" ht="17.25" customHeight="1" x14ac:dyDescent="0.25">
      <c r="A1139">
        <v>320982</v>
      </c>
      <c r="B1139" t="s">
        <v>1891</v>
      </c>
      <c r="C1139" t="s">
        <v>346</v>
      </c>
      <c r="D1139" t="s">
        <v>301</v>
      </c>
      <c r="E1139" t="s">
        <v>88</v>
      </c>
      <c r="F1139">
        <v>32874</v>
      </c>
      <c r="G1139" t="s">
        <v>42</v>
      </c>
      <c r="H1139" t="s">
        <v>28</v>
      </c>
      <c r="I1139" t="s">
        <v>213</v>
      </c>
      <c r="J1139" t="s">
        <v>1370</v>
      </c>
      <c r="L1139" t="s">
        <v>42</v>
      </c>
    </row>
    <row r="1140" spans="1:22" ht="17.25" customHeight="1" x14ac:dyDescent="0.25">
      <c r="A1140">
        <v>336335</v>
      </c>
      <c r="B1140" t="s">
        <v>3681</v>
      </c>
      <c r="C1140" t="s">
        <v>3682</v>
      </c>
      <c r="D1140" t="s">
        <v>897</v>
      </c>
      <c r="E1140" t="s">
        <v>88</v>
      </c>
      <c r="F1140">
        <v>35113</v>
      </c>
      <c r="G1140" t="s">
        <v>30</v>
      </c>
      <c r="H1140" t="s">
        <v>28</v>
      </c>
      <c r="I1140" t="s">
        <v>213</v>
      </c>
      <c r="J1140" t="s">
        <v>27</v>
      </c>
      <c r="L1140" t="s">
        <v>30</v>
      </c>
    </row>
    <row r="1141" spans="1:22" ht="17.25" customHeight="1" x14ac:dyDescent="0.25">
      <c r="A1141">
        <v>328440</v>
      </c>
      <c r="B1141" t="s">
        <v>4181</v>
      </c>
      <c r="C1141" t="s">
        <v>4182</v>
      </c>
      <c r="D1141" t="s">
        <v>880</v>
      </c>
      <c r="E1141" t="s">
        <v>88</v>
      </c>
      <c r="F1141">
        <v>34948</v>
      </c>
      <c r="G1141" t="s">
        <v>30</v>
      </c>
      <c r="H1141" t="s">
        <v>28</v>
      </c>
      <c r="I1141" t="s">
        <v>213</v>
      </c>
      <c r="J1141" t="s">
        <v>1370</v>
      </c>
      <c r="L1141" t="s">
        <v>30</v>
      </c>
    </row>
    <row r="1142" spans="1:22" ht="17.25" customHeight="1" x14ac:dyDescent="0.25">
      <c r="A1142">
        <v>332655</v>
      </c>
      <c r="B1142" t="s">
        <v>3650</v>
      </c>
      <c r="C1142" t="s">
        <v>363</v>
      </c>
      <c r="D1142" t="s">
        <v>650</v>
      </c>
      <c r="E1142" t="s">
        <v>88</v>
      </c>
      <c r="F1142">
        <v>32874</v>
      </c>
      <c r="G1142" t="s">
        <v>30</v>
      </c>
      <c r="H1142" t="s">
        <v>28</v>
      </c>
      <c r="I1142" t="s">
        <v>213</v>
      </c>
      <c r="J1142" t="s">
        <v>1370</v>
      </c>
      <c r="L1142" t="s">
        <v>42</v>
      </c>
    </row>
    <row r="1143" spans="1:22" ht="17.25" customHeight="1" x14ac:dyDescent="0.25">
      <c r="A1143">
        <v>325442</v>
      </c>
      <c r="B1143" t="s">
        <v>4015</v>
      </c>
      <c r="C1143" t="s">
        <v>594</v>
      </c>
      <c r="D1143" t="s">
        <v>4016</v>
      </c>
      <c r="E1143" t="s">
        <v>88</v>
      </c>
      <c r="F1143">
        <v>31742</v>
      </c>
      <c r="G1143" t="s">
        <v>30</v>
      </c>
      <c r="H1143" t="s">
        <v>28</v>
      </c>
      <c r="I1143" t="s">
        <v>213</v>
      </c>
      <c r="J1143" t="s">
        <v>1370</v>
      </c>
      <c r="L1143" t="s">
        <v>30</v>
      </c>
      <c r="V1143" t="s">
        <v>5822</v>
      </c>
    </row>
    <row r="1144" spans="1:22" ht="17.25" customHeight="1" x14ac:dyDescent="0.25">
      <c r="A1144">
        <v>336235</v>
      </c>
      <c r="B1144" t="s">
        <v>4955</v>
      </c>
      <c r="C1144" t="s">
        <v>370</v>
      </c>
      <c r="D1144" t="s">
        <v>345</v>
      </c>
      <c r="E1144" t="s">
        <v>88</v>
      </c>
      <c r="F1144">
        <v>36278</v>
      </c>
      <c r="G1144" t="s">
        <v>30</v>
      </c>
      <c r="H1144" t="s">
        <v>28</v>
      </c>
      <c r="I1144" t="s">
        <v>213</v>
      </c>
      <c r="J1144" t="s">
        <v>1418</v>
      </c>
      <c r="L1144" t="s">
        <v>30</v>
      </c>
    </row>
    <row r="1145" spans="1:22" ht="17.25" customHeight="1" x14ac:dyDescent="0.25">
      <c r="A1145">
        <v>330358</v>
      </c>
      <c r="B1145" t="s">
        <v>3726</v>
      </c>
      <c r="C1145" t="s">
        <v>287</v>
      </c>
      <c r="D1145" t="s">
        <v>479</v>
      </c>
      <c r="E1145" t="s">
        <v>88</v>
      </c>
      <c r="F1145">
        <v>35584</v>
      </c>
      <c r="G1145" t="s">
        <v>229</v>
      </c>
      <c r="H1145" t="s">
        <v>31</v>
      </c>
      <c r="I1145" t="s">
        <v>213</v>
      </c>
      <c r="J1145" t="s">
        <v>27</v>
      </c>
      <c r="L1145" t="s">
        <v>30</v>
      </c>
    </row>
    <row r="1146" spans="1:22" ht="17.25" customHeight="1" x14ac:dyDescent="0.25">
      <c r="A1146">
        <v>337942</v>
      </c>
      <c r="B1146" t="s">
        <v>1220</v>
      </c>
      <c r="C1146" t="s">
        <v>413</v>
      </c>
      <c r="D1146" t="s">
        <v>558</v>
      </c>
      <c r="E1146" t="s">
        <v>88</v>
      </c>
      <c r="F1146">
        <v>35174</v>
      </c>
      <c r="G1146" t="s">
        <v>356</v>
      </c>
      <c r="H1146" t="s">
        <v>28</v>
      </c>
      <c r="I1146" t="s">
        <v>213</v>
      </c>
      <c r="J1146" t="s">
        <v>27</v>
      </c>
      <c r="L1146" t="s">
        <v>42</v>
      </c>
    </row>
    <row r="1147" spans="1:22" ht="17.25" customHeight="1" x14ac:dyDescent="0.25">
      <c r="A1147">
        <v>330500</v>
      </c>
      <c r="B1147" t="s">
        <v>4315</v>
      </c>
      <c r="C1147" t="s">
        <v>1643</v>
      </c>
      <c r="D1147" t="s">
        <v>880</v>
      </c>
      <c r="E1147" t="s">
        <v>88</v>
      </c>
      <c r="F1147">
        <v>35643</v>
      </c>
      <c r="G1147" t="s">
        <v>225</v>
      </c>
      <c r="H1147" t="s">
        <v>28</v>
      </c>
      <c r="I1147" t="s">
        <v>213</v>
      </c>
      <c r="J1147" t="s">
        <v>27</v>
      </c>
      <c r="L1147" t="s">
        <v>30</v>
      </c>
    </row>
    <row r="1148" spans="1:22" ht="17.25" customHeight="1" x14ac:dyDescent="0.25">
      <c r="A1148">
        <v>330384</v>
      </c>
      <c r="B1148" t="s">
        <v>4306</v>
      </c>
      <c r="C1148" t="s">
        <v>707</v>
      </c>
      <c r="D1148" t="s">
        <v>254</v>
      </c>
      <c r="E1148" t="s">
        <v>88</v>
      </c>
      <c r="F1148">
        <v>36181</v>
      </c>
      <c r="G1148" t="s">
        <v>428</v>
      </c>
      <c r="H1148" t="s">
        <v>28</v>
      </c>
      <c r="I1148" t="s">
        <v>213</v>
      </c>
      <c r="J1148" t="s">
        <v>1370</v>
      </c>
      <c r="L1148" t="s">
        <v>42</v>
      </c>
    </row>
    <row r="1149" spans="1:22" ht="17.25" customHeight="1" x14ac:dyDescent="0.25">
      <c r="A1149">
        <v>336918</v>
      </c>
      <c r="B1149" t="s">
        <v>1506</v>
      </c>
      <c r="C1149" t="s">
        <v>242</v>
      </c>
      <c r="D1149" t="s">
        <v>1820</v>
      </c>
      <c r="E1149" t="s">
        <v>88</v>
      </c>
      <c r="F1149">
        <v>33348</v>
      </c>
      <c r="G1149" t="s">
        <v>39</v>
      </c>
      <c r="H1149" t="s">
        <v>28</v>
      </c>
      <c r="I1149" t="s">
        <v>213</v>
      </c>
    </row>
    <row r="1150" spans="1:22" ht="17.25" customHeight="1" x14ac:dyDescent="0.25">
      <c r="A1150">
        <v>334518</v>
      </c>
      <c r="B1150" t="s">
        <v>728</v>
      </c>
      <c r="C1150" t="s">
        <v>244</v>
      </c>
      <c r="D1150" t="s">
        <v>3685</v>
      </c>
      <c r="E1150" t="s">
        <v>89</v>
      </c>
      <c r="F1150">
        <v>33123</v>
      </c>
      <c r="G1150" t="s">
        <v>30</v>
      </c>
      <c r="H1150" t="s">
        <v>28</v>
      </c>
      <c r="I1150" t="s">
        <v>213</v>
      </c>
      <c r="J1150" t="s">
        <v>1370</v>
      </c>
      <c r="L1150" t="s">
        <v>30</v>
      </c>
    </row>
    <row r="1151" spans="1:22" ht="17.25" customHeight="1" x14ac:dyDescent="0.25">
      <c r="A1151">
        <v>334999</v>
      </c>
      <c r="B1151" t="s">
        <v>728</v>
      </c>
      <c r="C1151" t="s">
        <v>226</v>
      </c>
      <c r="D1151" t="s">
        <v>2083</v>
      </c>
      <c r="E1151" t="s">
        <v>88</v>
      </c>
      <c r="F1151">
        <v>35435</v>
      </c>
      <c r="G1151" t="s">
        <v>2555</v>
      </c>
      <c r="H1151" t="s">
        <v>28</v>
      </c>
      <c r="I1151" t="s">
        <v>213</v>
      </c>
      <c r="J1151" t="s">
        <v>27</v>
      </c>
      <c r="L1151" t="s">
        <v>52</v>
      </c>
    </row>
    <row r="1152" spans="1:22" ht="17.25" customHeight="1" x14ac:dyDescent="0.25">
      <c r="A1152">
        <v>337122</v>
      </c>
      <c r="B1152" t="s">
        <v>3041</v>
      </c>
      <c r="C1152" t="s">
        <v>603</v>
      </c>
      <c r="D1152" t="s">
        <v>324</v>
      </c>
      <c r="E1152" t="s">
        <v>88</v>
      </c>
      <c r="F1152">
        <v>34890</v>
      </c>
      <c r="G1152" t="s">
        <v>30</v>
      </c>
      <c r="H1152" t="s">
        <v>28</v>
      </c>
      <c r="I1152" t="s">
        <v>213</v>
      </c>
      <c r="J1152" t="s">
        <v>27</v>
      </c>
      <c r="L1152" t="s">
        <v>30</v>
      </c>
    </row>
    <row r="1153" spans="1:32" ht="17.25" customHeight="1" x14ac:dyDescent="0.25">
      <c r="A1153">
        <v>331209</v>
      </c>
      <c r="B1153" t="s">
        <v>5229</v>
      </c>
      <c r="C1153" t="s">
        <v>290</v>
      </c>
      <c r="D1153" t="s">
        <v>823</v>
      </c>
      <c r="E1153" t="s">
        <v>88</v>
      </c>
      <c r="F1153">
        <v>33106</v>
      </c>
      <c r="G1153" t="s">
        <v>1201</v>
      </c>
      <c r="H1153" t="s">
        <v>28</v>
      </c>
      <c r="I1153" t="s">
        <v>213</v>
      </c>
      <c r="J1153" t="s">
        <v>1370</v>
      </c>
      <c r="L1153" t="s">
        <v>70</v>
      </c>
    </row>
    <row r="1154" spans="1:32" ht="17.25" customHeight="1" x14ac:dyDescent="0.25">
      <c r="A1154">
        <v>332671</v>
      </c>
      <c r="B1154" t="s">
        <v>1229</v>
      </c>
      <c r="C1154" t="s">
        <v>226</v>
      </c>
      <c r="D1154" t="s">
        <v>282</v>
      </c>
      <c r="E1154" t="s">
        <v>88</v>
      </c>
      <c r="F1154">
        <v>35431</v>
      </c>
      <c r="G1154" t="s">
        <v>820</v>
      </c>
      <c r="H1154" t="s">
        <v>28</v>
      </c>
      <c r="I1154" t="s">
        <v>213</v>
      </c>
      <c r="J1154" t="s">
        <v>27</v>
      </c>
      <c r="L1154" t="s">
        <v>79</v>
      </c>
      <c r="AF1154" t="s">
        <v>5700</v>
      </c>
    </row>
    <row r="1155" spans="1:32" ht="17.25" customHeight="1" x14ac:dyDescent="0.25">
      <c r="A1155">
        <v>337950</v>
      </c>
      <c r="B1155" t="s">
        <v>5601</v>
      </c>
      <c r="C1155" t="s">
        <v>330</v>
      </c>
      <c r="D1155" t="s">
        <v>5602</v>
      </c>
      <c r="E1155" t="s">
        <v>88</v>
      </c>
      <c r="F1155">
        <v>32648</v>
      </c>
      <c r="G1155" t="s">
        <v>5603</v>
      </c>
      <c r="H1155" t="s">
        <v>28</v>
      </c>
      <c r="I1155" t="s">
        <v>213</v>
      </c>
      <c r="J1155" t="s">
        <v>1370</v>
      </c>
      <c r="L1155" t="s">
        <v>85</v>
      </c>
    </row>
    <row r="1156" spans="1:32" ht="17.25" customHeight="1" x14ac:dyDescent="0.25">
      <c r="A1156">
        <v>332679</v>
      </c>
      <c r="B1156" t="s">
        <v>954</v>
      </c>
      <c r="C1156" t="s">
        <v>305</v>
      </c>
      <c r="D1156" t="s">
        <v>571</v>
      </c>
      <c r="E1156" t="s">
        <v>88</v>
      </c>
      <c r="F1156">
        <v>36529</v>
      </c>
      <c r="G1156" t="s">
        <v>30</v>
      </c>
      <c r="H1156" t="s">
        <v>28</v>
      </c>
      <c r="I1156" t="s">
        <v>213</v>
      </c>
      <c r="J1156" t="s">
        <v>27</v>
      </c>
      <c r="L1156" t="s">
        <v>30</v>
      </c>
    </row>
    <row r="1157" spans="1:32" ht="17.25" customHeight="1" x14ac:dyDescent="0.25">
      <c r="A1157">
        <v>320794</v>
      </c>
      <c r="B1157" t="s">
        <v>690</v>
      </c>
      <c r="C1157" t="s">
        <v>370</v>
      </c>
      <c r="D1157" t="s">
        <v>906</v>
      </c>
      <c r="E1157" t="s">
        <v>88</v>
      </c>
      <c r="F1157">
        <v>33791</v>
      </c>
      <c r="G1157" t="s">
        <v>459</v>
      </c>
      <c r="H1157" t="s">
        <v>28</v>
      </c>
      <c r="I1157" t="s">
        <v>213</v>
      </c>
      <c r="J1157" t="s">
        <v>1370</v>
      </c>
      <c r="L1157" t="s">
        <v>42</v>
      </c>
      <c r="V1157" t="s">
        <v>5735</v>
      </c>
    </row>
    <row r="1158" spans="1:32" ht="17.25" customHeight="1" x14ac:dyDescent="0.25">
      <c r="A1158">
        <v>337118</v>
      </c>
      <c r="B1158" t="s">
        <v>3691</v>
      </c>
      <c r="C1158" t="s">
        <v>522</v>
      </c>
      <c r="D1158" t="s">
        <v>228</v>
      </c>
      <c r="E1158" t="s">
        <v>88</v>
      </c>
      <c r="F1158">
        <v>36453</v>
      </c>
      <c r="G1158" t="s">
        <v>225</v>
      </c>
      <c r="H1158" t="s">
        <v>28</v>
      </c>
      <c r="I1158" t="s">
        <v>213</v>
      </c>
      <c r="J1158" t="s">
        <v>1370</v>
      </c>
      <c r="L1158" t="s">
        <v>30</v>
      </c>
    </row>
    <row r="1159" spans="1:32" ht="17.25" customHeight="1" x14ac:dyDescent="0.25">
      <c r="A1159">
        <v>332787</v>
      </c>
      <c r="B1159" t="s">
        <v>4541</v>
      </c>
      <c r="C1159" t="s">
        <v>531</v>
      </c>
      <c r="D1159" t="s">
        <v>780</v>
      </c>
      <c r="E1159" t="s">
        <v>88</v>
      </c>
      <c r="F1159">
        <v>36395</v>
      </c>
      <c r="G1159" t="s">
        <v>30</v>
      </c>
      <c r="H1159" t="s">
        <v>28</v>
      </c>
      <c r="I1159" t="s">
        <v>213</v>
      </c>
      <c r="J1159" t="s">
        <v>1370</v>
      </c>
      <c r="L1159" t="s">
        <v>30</v>
      </c>
    </row>
    <row r="1160" spans="1:32" ht="17.25" customHeight="1" x14ac:dyDescent="0.25">
      <c r="A1160">
        <v>328094</v>
      </c>
      <c r="B1160" t="s">
        <v>2984</v>
      </c>
      <c r="C1160" t="s">
        <v>1081</v>
      </c>
      <c r="D1160" t="s">
        <v>961</v>
      </c>
      <c r="E1160" t="s">
        <v>88</v>
      </c>
      <c r="F1160">
        <v>33349</v>
      </c>
      <c r="G1160" t="s">
        <v>30</v>
      </c>
      <c r="H1160" t="s">
        <v>28</v>
      </c>
      <c r="I1160" t="s">
        <v>213</v>
      </c>
      <c r="J1160" t="s">
        <v>1370</v>
      </c>
      <c r="L1160" t="s">
        <v>30</v>
      </c>
    </row>
    <row r="1161" spans="1:32" ht="17.25" customHeight="1" x14ac:dyDescent="0.25">
      <c r="A1161">
        <v>310635</v>
      </c>
      <c r="B1161" t="s">
        <v>2214</v>
      </c>
      <c r="C1161" t="s">
        <v>266</v>
      </c>
      <c r="D1161" t="s">
        <v>2215</v>
      </c>
      <c r="E1161" t="s">
        <v>88</v>
      </c>
      <c r="F1161">
        <v>31048</v>
      </c>
      <c r="G1161" t="s">
        <v>30</v>
      </c>
      <c r="H1161" t="s">
        <v>28</v>
      </c>
      <c r="I1161" t="s">
        <v>213</v>
      </c>
      <c r="J1161" t="s">
        <v>1370</v>
      </c>
      <c r="L1161" t="s">
        <v>30</v>
      </c>
      <c r="V1161" t="s">
        <v>5736</v>
      </c>
    </row>
    <row r="1162" spans="1:32" ht="17.25" customHeight="1" x14ac:dyDescent="0.25">
      <c r="A1162">
        <v>327400</v>
      </c>
      <c r="B1162" t="s">
        <v>4111</v>
      </c>
      <c r="C1162" t="s">
        <v>242</v>
      </c>
      <c r="D1162" t="s">
        <v>228</v>
      </c>
      <c r="E1162" t="s">
        <v>88</v>
      </c>
      <c r="F1162">
        <v>35172</v>
      </c>
      <c r="G1162" t="s">
        <v>30</v>
      </c>
      <c r="H1162" t="s">
        <v>28</v>
      </c>
      <c r="I1162" t="s">
        <v>213</v>
      </c>
      <c r="J1162" t="s">
        <v>1370</v>
      </c>
      <c r="L1162" t="s">
        <v>30</v>
      </c>
    </row>
    <row r="1163" spans="1:32" ht="17.25" customHeight="1" x14ac:dyDescent="0.25">
      <c r="A1163">
        <v>332808</v>
      </c>
      <c r="B1163" t="s">
        <v>3359</v>
      </c>
      <c r="C1163" t="s">
        <v>563</v>
      </c>
      <c r="D1163" t="s">
        <v>2252</v>
      </c>
      <c r="E1163" t="s">
        <v>88</v>
      </c>
      <c r="F1163">
        <v>36527</v>
      </c>
      <c r="G1163" t="s">
        <v>2547</v>
      </c>
      <c r="H1163" t="s">
        <v>28</v>
      </c>
      <c r="I1163" t="s">
        <v>213</v>
      </c>
      <c r="J1163" t="s">
        <v>27</v>
      </c>
      <c r="L1163" t="s">
        <v>42</v>
      </c>
    </row>
    <row r="1164" spans="1:32" ht="17.25" customHeight="1" x14ac:dyDescent="0.25">
      <c r="A1164">
        <v>333348</v>
      </c>
      <c r="B1164" t="s">
        <v>1990</v>
      </c>
      <c r="C1164" t="s">
        <v>1661</v>
      </c>
      <c r="D1164" t="s">
        <v>481</v>
      </c>
      <c r="E1164" t="s">
        <v>88</v>
      </c>
      <c r="F1164">
        <v>35639</v>
      </c>
      <c r="G1164" t="s">
        <v>30</v>
      </c>
      <c r="H1164" t="s">
        <v>28</v>
      </c>
      <c r="I1164" t="s">
        <v>213</v>
      </c>
      <c r="J1164" t="s">
        <v>1370</v>
      </c>
      <c r="L1164" t="s">
        <v>42</v>
      </c>
      <c r="AE1164" t="s">
        <v>5700</v>
      </c>
      <c r="AF1164" t="s">
        <v>5700</v>
      </c>
    </row>
    <row r="1165" spans="1:32" ht="17.25" customHeight="1" x14ac:dyDescent="0.25">
      <c r="A1165">
        <v>334494</v>
      </c>
      <c r="B1165" t="s">
        <v>2682</v>
      </c>
      <c r="C1165" t="s">
        <v>297</v>
      </c>
      <c r="D1165" t="s">
        <v>245</v>
      </c>
      <c r="E1165" t="s">
        <v>88</v>
      </c>
      <c r="F1165">
        <v>32533</v>
      </c>
      <c r="G1165" t="s">
        <v>30</v>
      </c>
      <c r="H1165" t="s">
        <v>28</v>
      </c>
      <c r="I1165" t="s">
        <v>213</v>
      </c>
      <c r="J1165" t="s">
        <v>1370</v>
      </c>
      <c r="L1165" t="s">
        <v>30</v>
      </c>
    </row>
    <row r="1166" spans="1:32" ht="17.25" customHeight="1" x14ac:dyDescent="0.25">
      <c r="A1166">
        <v>323844</v>
      </c>
      <c r="B1166" t="s">
        <v>3978</v>
      </c>
      <c r="C1166" t="s">
        <v>3979</v>
      </c>
      <c r="D1166" t="s">
        <v>1484</v>
      </c>
      <c r="E1166" t="s">
        <v>88</v>
      </c>
      <c r="F1166">
        <v>34505</v>
      </c>
      <c r="G1166" t="s">
        <v>798</v>
      </c>
      <c r="H1166" t="s">
        <v>28</v>
      </c>
      <c r="I1166" t="s">
        <v>213</v>
      </c>
      <c r="AD1166" t="s">
        <v>5700</v>
      </c>
      <c r="AE1166" t="s">
        <v>5700</v>
      </c>
      <c r="AF1166" t="s">
        <v>5700</v>
      </c>
    </row>
    <row r="1167" spans="1:32" ht="17.25" customHeight="1" x14ac:dyDescent="0.25">
      <c r="A1167">
        <v>309790</v>
      </c>
      <c r="B1167" t="s">
        <v>2351</v>
      </c>
      <c r="C1167" t="s">
        <v>363</v>
      </c>
      <c r="D1167" t="s">
        <v>236</v>
      </c>
      <c r="E1167" t="s">
        <v>88</v>
      </c>
      <c r="F1167">
        <v>31440</v>
      </c>
      <c r="G1167" t="s">
        <v>30</v>
      </c>
      <c r="H1167" t="s">
        <v>28</v>
      </c>
      <c r="I1167" t="s">
        <v>213</v>
      </c>
      <c r="J1167" t="s">
        <v>1370</v>
      </c>
      <c r="L1167" t="s">
        <v>30</v>
      </c>
      <c r="V1167" t="s">
        <v>5723</v>
      </c>
    </row>
    <row r="1168" spans="1:32" ht="17.25" customHeight="1" x14ac:dyDescent="0.25">
      <c r="A1168">
        <v>333354</v>
      </c>
      <c r="B1168" t="s">
        <v>5298</v>
      </c>
      <c r="C1168" t="s">
        <v>280</v>
      </c>
      <c r="D1168" t="s">
        <v>694</v>
      </c>
      <c r="E1168" t="s">
        <v>88</v>
      </c>
      <c r="F1168">
        <v>36186</v>
      </c>
      <c r="G1168" t="s">
        <v>3247</v>
      </c>
      <c r="H1168" t="s">
        <v>28</v>
      </c>
      <c r="I1168" t="s">
        <v>213</v>
      </c>
      <c r="J1168" t="s">
        <v>1370</v>
      </c>
      <c r="L1168" t="s">
        <v>30</v>
      </c>
    </row>
    <row r="1169" spans="1:32" ht="17.25" customHeight="1" x14ac:dyDescent="0.25">
      <c r="A1169">
        <v>328371</v>
      </c>
      <c r="B1169" t="s">
        <v>2005</v>
      </c>
      <c r="C1169" t="s">
        <v>2006</v>
      </c>
      <c r="D1169" t="s">
        <v>224</v>
      </c>
      <c r="E1169" t="s">
        <v>88</v>
      </c>
      <c r="F1169">
        <v>35521</v>
      </c>
      <c r="G1169" t="s">
        <v>30</v>
      </c>
      <c r="H1169" t="s">
        <v>28</v>
      </c>
      <c r="I1169" t="s">
        <v>213</v>
      </c>
      <c r="J1169" t="s">
        <v>1370</v>
      </c>
      <c r="L1169" t="s">
        <v>42</v>
      </c>
      <c r="V1169" t="s">
        <v>5735</v>
      </c>
    </row>
    <row r="1170" spans="1:32" ht="17.25" customHeight="1" x14ac:dyDescent="0.25">
      <c r="A1170">
        <v>330555</v>
      </c>
      <c r="B1170" t="s">
        <v>4318</v>
      </c>
      <c r="C1170" t="s">
        <v>226</v>
      </c>
      <c r="D1170" t="s">
        <v>4319</v>
      </c>
      <c r="E1170" t="s">
        <v>88</v>
      </c>
      <c r="F1170">
        <v>35431</v>
      </c>
      <c r="G1170" t="s">
        <v>30</v>
      </c>
      <c r="H1170" t="s">
        <v>28</v>
      </c>
      <c r="I1170" t="s">
        <v>213</v>
      </c>
      <c r="J1170" t="s">
        <v>1370</v>
      </c>
      <c r="L1170" t="s">
        <v>30</v>
      </c>
    </row>
    <row r="1171" spans="1:32" ht="17.25" customHeight="1" x14ac:dyDescent="0.25">
      <c r="A1171">
        <v>333349</v>
      </c>
      <c r="B1171" t="s">
        <v>1516</v>
      </c>
      <c r="C1171" t="s">
        <v>346</v>
      </c>
      <c r="D1171" t="s">
        <v>677</v>
      </c>
      <c r="E1171" t="s">
        <v>88</v>
      </c>
      <c r="F1171">
        <v>35486</v>
      </c>
      <c r="G1171" t="s">
        <v>30</v>
      </c>
      <c r="H1171" t="s">
        <v>28</v>
      </c>
      <c r="I1171" t="s">
        <v>213</v>
      </c>
      <c r="J1171" t="s">
        <v>1370</v>
      </c>
      <c r="L1171" t="s">
        <v>85</v>
      </c>
    </row>
    <row r="1172" spans="1:32" ht="17.25" customHeight="1" x14ac:dyDescent="0.25">
      <c r="A1172">
        <v>336334</v>
      </c>
      <c r="B1172" t="s">
        <v>3528</v>
      </c>
      <c r="C1172" t="s">
        <v>352</v>
      </c>
      <c r="D1172" t="s">
        <v>343</v>
      </c>
      <c r="E1172" t="s">
        <v>88</v>
      </c>
      <c r="F1172">
        <v>35824</v>
      </c>
      <c r="G1172" t="s">
        <v>30</v>
      </c>
      <c r="H1172" t="s">
        <v>31</v>
      </c>
      <c r="I1172" t="s">
        <v>213</v>
      </c>
      <c r="J1172" t="s">
        <v>1370</v>
      </c>
      <c r="L1172" t="s">
        <v>30</v>
      </c>
    </row>
    <row r="1173" spans="1:32" ht="17.25" customHeight="1" x14ac:dyDescent="0.25">
      <c r="A1173">
        <v>326228</v>
      </c>
      <c r="B1173" t="s">
        <v>1145</v>
      </c>
      <c r="C1173" t="s">
        <v>277</v>
      </c>
      <c r="E1173" t="s">
        <v>88</v>
      </c>
      <c r="F1173">
        <v>35065</v>
      </c>
      <c r="G1173" t="s">
        <v>356</v>
      </c>
      <c r="H1173" t="s">
        <v>28</v>
      </c>
      <c r="I1173" t="s">
        <v>213</v>
      </c>
      <c r="V1173" t="s">
        <v>5723</v>
      </c>
      <c r="AD1173" t="s">
        <v>5700</v>
      </c>
      <c r="AE1173" t="s">
        <v>5700</v>
      </c>
      <c r="AF1173" t="s">
        <v>5700</v>
      </c>
    </row>
    <row r="1174" spans="1:32" ht="17.25" customHeight="1" x14ac:dyDescent="0.25">
      <c r="A1174">
        <v>334907</v>
      </c>
      <c r="B1174" t="s">
        <v>4775</v>
      </c>
      <c r="C1174" t="s">
        <v>358</v>
      </c>
      <c r="D1174" t="s">
        <v>245</v>
      </c>
      <c r="E1174" t="s">
        <v>88</v>
      </c>
      <c r="F1174">
        <v>34227</v>
      </c>
      <c r="G1174" t="s">
        <v>39</v>
      </c>
      <c r="H1174" t="s">
        <v>28</v>
      </c>
      <c r="I1174" t="s">
        <v>213</v>
      </c>
      <c r="J1174" t="s">
        <v>1370</v>
      </c>
      <c r="L1174" t="s">
        <v>39</v>
      </c>
      <c r="V1174" t="s">
        <v>5822</v>
      </c>
    </row>
    <row r="1175" spans="1:32" ht="17.25" customHeight="1" x14ac:dyDescent="0.25">
      <c r="A1175">
        <v>330431</v>
      </c>
      <c r="B1175" t="s">
        <v>4311</v>
      </c>
      <c r="C1175" t="s">
        <v>266</v>
      </c>
      <c r="D1175" t="s">
        <v>2645</v>
      </c>
      <c r="E1175" t="s">
        <v>88</v>
      </c>
      <c r="F1175">
        <v>36170</v>
      </c>
      <c r="G1175" t="s">
        <v>30</v>
      </c>
      <c r="H1175" t="s">
        <v>28</v>
      </c>
      <c r="I1175" t="s">
        <v>213</v>
      </c>
      <c r="J1175" t="s">
        <v>1370</v>
      </c>
      <c r="L1175" t="s">
        <v>30</v>
      </c>
    </row>
    <row r="1176" spans="1:32" ht="17.25" customHeight="1" x14ac:dyDescent="0.25">
      <c r="A1176">
        <v>337260</v>
      </c>
      <c r="B1176" t="s">
        <v>3574</v>
      </c>
      <c r="C1176" t="s">
        <v>352</v>
      </c>
      <c r="D1176" t="s">
        <v>1268</v>
      </c>
      <c r="E1176" t="s">
        <v>88</v>
      </c>
      <c r="F1176">
        <v>32874</v>
      </c>
      <c r="G1176" t="s">
        <v>73</v>
      </c>
      <c r="H1176" t="s">
        <v>28</v>
      </c>
      <c r="I1176" t="s">
        <v>213</v>
      </c>
      <c r="J1176" t="s">
        <v>1370</v>
      </c>
      <c r="L1176" t="s">
        <v>73</v>
      </c>
      <c r="AF1176" t="s">
        <v>5700</v>
      </c>
    </row>
    <row r="1177" spans="1:32" ht="17.25" customHeight="1" x14ac:dyDescent="0.25">
      <c r="A1177">
        <v>334905</v>
      </c>
      <c r="B1177" t="s">
        <v>4774</v>
      </c>
      <c r="C1177" t="s">
        <v>404</v>
      </c>
      <c r="D1177" t="s">
        <v>641</v>
      </c>
      <c r="E1177" t="s">
        <v>88</v>
      </c>
      <c r="F1177">
        <v>24133</v>
      </c>
      <c r="G1177" t="s">
        <v>30</v>
      </c>
      <c r="H1177" t="s">
        <v>28</v>
      </c>
      <c r="I1177" t="s">
        <v>213</v>
      </c>
      <c r="J1177" t="s">
        <v>1418</v>
      </c>
      <c r="L1177" t="s">
        <v>30</v>
      </c>
    </row>
    <row r="1178" spans="1:32" ht="17.25" customHeight="1" x14ac:dyDescent="0.25">
      <c r="A1178">
        <v>315650</v>
      </c>
      <c r="B1178" t="s">
        <v>2581</v>
      </c>
      <c r="C1178" t="s">
        <v>260</v>
      </c>
      <c r="D1178" t="s">
        <v>2582</v>
      </c>
      <c r="E1178" t="s">
        <v>88</v>
      </c>
      <c r="F1178">
        <v>25506</v>
      </c>
      <c r="G1178" t="s">
        <v>225</v>
      </c>
      <c r="H1178" t="s">
        <v>28</v>
      </c>
      <c r="I1178" t="s">
        <v>213</v>
      </c>
      <c r="J1178" t="s">
        <v>1370</v>
      </c>
      <c r="L1178" t="s">
        <v>30</v>
      </c>
      <c r="V1178" t="s">
        <v>5822</v>
      </c>
    </row>
    <row r="1179" spans="1:32" ht="17.25" customHeight="1" x14ac:dyDescent="0.25">
      <c r="A1179">
        <v>332723</v>
      </c>
      <c r="B1179" t="s">
        <v>1468</v>
      </c>
      <c r="C1179" t="s">
        <v>226</v>
      </c>
      <c r="D1179" t="s">
        <v>345</v>
      </c>
      <c r="E1179" t="s">
        <v>88</v>
      </c>
      <c r="F1179">
        <v>35805</v>
      </c>
      <c r="G1179" t="s">
        <v>42</v>
      </c>
      <c r="H1179" t="s">
        <v>28</v>
      </c>
      <c r="I1179" t="s">
        <v>213</v>
      </c>
      <c r="J1179" t="s">
        <v>1370</v>
      </c>
      <c r="L1179" t="s">
        <v>30</v>
      </c>
    </row>
    <row r="1180" spans="1:32" ht="17.25" customHeight="1" x14ac:dyDescent="0.25">
      <c r="A1180">
        <v>330444</v>
      </c>
      <c r="B1180" t="s">
        <v>5215</v>
      </c>
      <c r="C1180" t="s">
        <v>350</v>
      </c>
      <c r="D1180" t="s">
        <v>228</v>
      </c>
      <c r="E1180" t="s">
        <v>88</v>
      </c>
      <c r="F1180">
        <v>35799</v>
      </c>
      <c r="G1180" t="s">
        <v>1865</v>
      </c>
      <c r="H1180" t="s">
        <v>28</v>
      </c>
      <c r="I1180" t="s">
        <v>213</v>
      </c>
      <c r="J1180" t="s">
        <v>1370</v>
      </c>
      <c r="L1180" t="s">
        <v>42</v>
      </c>
    </row>
    <row r="1181" spans="1:32" ht="17.25" customHeight="1" x14ac:dyDescent="0.25">
      <c r="A1181">
        <v>333551</v>
      </c>
      <c r="B1181" t="s">
        <v>938</v>
      </c>
      <c r="C1181" t="s">
        <v>828</v>
      </c>
      <c r="D1181" t="s">
        <v>392</v>
      </c>
      <c r="E1181" t="s">
        <v>88</v>
      </c>
      <c r="F1181">
        <v>35019</v>
      </c>
      <c r="G1181" t="s">
        <v>847</v>
      </c>
      <c r="H1181" t="s">
        <v>28</v>
      </c>
      <c r="I1181" t="s">
        <v>213</v>
      </c>
      <c r="J1181" t="s">
        <v>1370</v>
      </c>
      <c r="L1181" t="s">
        <v>30</v>
      </c>
    </row>
    <row r="1182" spans="1:32" ht="17.25" customHeight="1" x14ac:dyDescent="0.25">
      <c r="A1182">
        <v>301059</v>
      </c>
      <c r="B1182" t="s">
        <v>2087</v>
      </c>
      <c r="C1182" t="s">
        <v>387</v>
      </c>
      <c r="D1182" t="s">
        <v>1276</v>
      </c>
      <c r="E1182" t="s">
        <v>88</v>
      </c>
      <c r="F1182">
        <v>28731</v>
      </c>
      <c r="G1182" t="s">
        <v>30</v>
      </c>
      <c r="H1182" t="s">
        <v>28</v>
      </c>
      <c r="I1182" t="s">
        <v>213</v>
      </c>
      <c r="J1182" t="s">
        <v>1370</v>
      </c>
      <c r="L1182" t="s">
        <v>30</v>
      </c>
      <c r="V1182" t="s">
        <v>5735</v>
      </c>
    </row>
    <row r="1183" spans="1:32" ht="17.25" customHeight="1" x14ac:dyDescent="0.25">
      <c r="A1183">
        <v>325506</v>
      </c>
      <c r="B1183" t="s">
        <v>1808</v>
      </c>
      <c r="C1183" t="s">
        <v>1809</v>
      </c>
      <c r="D1183" t="s">
        <v>1443</v>
      </c>
      <c r="E1183" t="s">
        <v>88</v>
      </c>
      <c r="F1183">
        <v>35431</v>
      </c>
      <c r="G1183" t="s">
        <v>30</v>
      </c>
      <c r="H1183" t="s">
        <v>28</v>
      </c>
      <c r="I1183" t="s">
        <v>213</v>
      </c>
      <c r="J1183" t="s">
        <v>27</v>
      </c>
      <c r="L1183" t="s">
        <v>30</v>
      </c>
      <c r="V1183" t="s">
        <v>5736</v>
      </c>
    </row>
    <row r="1184" spans="1:32" ht="17.25" customHeight="1" x14ac:dyDescent="0.25">
      <c r="A1184">
        <v>322641</v>
      </c>
      <c r="B1184" t="s">
        <v>1854</v>
      </c>
      <c r="C1184" t="s">
        <v>483</v>
      </c>
      <c r="D1184" t="s">
        <v>845</v>
      </c>
      <c r="E1184" t="s">
        <v>88</v>
      </c>
      <c r="F1184">
        <v>34029</v>
      </c>
      <c r="G1184" t="s">
        <v>1855</v>
      </c>
      <c r="H1184" t="s">
        <v>28</v>
      </c>
      <c r="I1184" t="s">
        <v>213</v>
      </c>
      <c r="J1184" t="s">
        <v>1370</v>
      </c>
      <c r="L1184" t="s">
        <v>59</v>
      </c>
      <c r="V1184" t="s">
        <v>5734</v>
      </c>
      <c r="AE1184" t="s">
        <v>5700</v>
      </c>
      <c r="AF1184" t="s">
        <v>5700</v>
      </c>
    </row>
    <row r="1185" spans="1:32" ht="17.25" customHeight="1" x14ac:dyDescent="0.25">
      <c r="A1185">
        <v>318556</v>
      </c>
      <c r="B1185" t="s">
        <v>2451</v>
      </c>
      <c r="C1185" t="s">
        <v>233</v>
      </c>
      <c r="D1185" t="s">
        <v>224</v>
      </c>
      <c r="E1185" t="s">
        <v>88</v>
      </c>
      <c r="F1185">
        <v>33312</v>
      </c>
      <c r="G1185" t="s">
        <v>79</v>
      </c>
      <c r="H1185" t="s">
        <v>28</v>
      </c>
      <c r="I1185" t="s">
        <v>213</v>
      </c>
      <c r="J1185" t="s">
        <v>1370</v>
      </c>
      <c r="L1185" t="s">
        <v>79</v>
      </c>
      <c r="V1185" t="s">
        <v>5734</v>
      </c>
    </row>
    <row r="1186" spans="1:32" ht="17.25" customHeight="1" x14ac:dyDescent="0.25">
      <c r="A1186">
        <v>328847</v>
      </c>
      <c r="B1186" t="s">
        <v>1693</v>
      </c>
      <c r="C1186" t="s">
        <v>1189</v>
      </c>
      <c r="D1186" t="s">
        <v>917</v>
      </c>
      <c r="E1186" t="s">
        <v>88</v>
      </c>
      <c r="F1186">
        <v>31791</v>
      </c>
      <c r="G1186" t="s">
        <v>39</v>
      </c>
      <c r="H1186" t="s">
        <v>28</v>
      </c>
      <c r="I1186" t="s">
        <v>213</v>
      </c>
      <c r="J1186" t="s">
        <v>1370</v>
      </c>
      <c r="L1186" t="s">
        <v>30</v>
      </c>
      <c r="AF1186" t="s">
        <v>5700</v>
      </c>
    </row>
    <row r="1187" spans="1:32" ht="17.25" customHeight="1" x14ac:dyDescent="0.25">
      <c r="A1187">
        <v>336346</v>
      </c>
      <c r="B1187" t="s">
        <v>4965</v>
      </c>
      <c r="C1187" t="s">
        <v>695</v>
      </c>
      <c r="D1187" t="s">
        <v>342</v>
      </c>
      <c r="E1187" t="s">
        <v>88</v>
      </c>
      <c r="F1187">
        <v>33251</v>
      </c>
      <c r="G1187" t="s">
        <v>30</v>
      </c>
      <c r="H1187" t="s">
        <v>28</v>
      </c>
      <c r="I1187" t="s">
        <v>213</v>
      </c>
      <c r="J1187" t="s">
        <v>1370</v>
      </c>
      <c r="L1187" t="s">
        <v>30</v>
      </c>
    </row>
    <row r="1188" spans="1:32" ht="17.25" customHeight="1" x14ac:dyDescent="0.25">
      <c r="A1188">
        <v>318559</v>
      </c>
      <c r="B1188" t="s">
        <v>3395</v>
      </c>
      <c r="C1188" t="s">
        <v>355</v>
      </c>
      <c r="D1188" t="s">
        <v>3396</v>
      </c>
      <c r="E1188" t="s">
        <v>88</v>
      </c>
      <c r="F1188">
        <v>33605</v>
      </c>
      <c r="G1188" t="s">
        <v>30</v>
      </c>
      <c r="H1188" t="s">
        <v>28</v>
      </c>
      <c r="I1188" t="s">
        <v>213</v>
      </c>
      <c r="AD1188" t="s">
        <v>5700</v>
      </c>
      <c r="AE1188" t="s">
        <v>5700</v>
      </c>
      <c r="AF1188" t="s">
        <v>5700</v>
      </c>
    </row>
    <row r="1189" spans="1:32" ht="17.25" customHeight="1" x14ac:dyDescent="0.25">
      <c r="A1189">
        <v>328888</v>
      </c>
      <c r="B1189" t="s">
        <v>3099</v>
      </c>
      <c r="C1189" t="s">
        <v>1429</v>
      </c>
      <c r="D1189" t="s">
        <v>3100</v>
      </c>
      <c r="E1189" t="s">
        <v>88</v>
      </c>
      <c r="F1189">
        <v>32521</v>
      </c>
      <c r="G1189" t="s">
        <v>30</v>
      </c>
      <c r="H1189" t="s">
        <v>28</v>
      </c>
      <c r="I1189" t="s">
        <v>213</v>
      </c>
      <c r="J1189" t="s">
        <v>1370</v>
      </c>
      <c r="L1189" t="s">
        <v>85</v>
      </c>
    </row>
    <row r="1190" spans="1:32" ht="17.25" customHeight="1" x14ac:dyDescent="0.25">
      <c r="A1190">
        <v>330545</v>
      </c>
      <c r="B1190" t="s">
        <v>2372</v>
      </c>
      <c r="C1190" t="s">
        <v>785</v>
      </c>
      <c r="D1190" t="s">
        <v>645</v>
      </c>
      <c r="E1190" t="s">
        <v>88</v>
      </c>
      <c r="F1190">
        <v>35459</v>
      </c>
      <c r="G1190" t="s">
        <v>30</v>
      </c>
      <c r="H1190" t="s">
        <v>28</v>
      </c>
      <c r="I1190" t="s">
        <v>213</v>
      </c>
      <c r="J1190" t="s">
        <v>27</v>
      </c>
      <c r="L1190" t="s">
        <v>30</v>
      </c>
      <c r="V1190" t="s">
        <v>5735</v>
      </c>
      <c r="AF1190" t="s">
        <v>5700</v>
      </c>
    </row>
    <row r="1191" spans="1:32" ht="17.25" customHeight="1" x14ac:dyDescent="0.25">
      <c r="A1191">
        <v>332849</v>
      </c>
      <c r="B1191" t="s">
        <v>3104</v>
      </c>
      <c r="C1191" t="s">
        <v>242</v>
      </c>
      <c r="D1191" t="s">
        <v>473</v>
      </c>
      <c r="E1191" t="s">
        <v>88</v>
      </c>
      <c r="F1191">
        <v>35855</v>
      </c>
      <c r="G1191" t="s">
        <v>30</v>
      </c>
      <c r="H1191" t="s">
        <v>28</v>
      </c>
      <c r="I1191" t="s">
        <v>213</v>
      </c>
      <c r="J1191" t="s">
        <v>27</v>
      </c>
      <c r="L1191" t="s">
        <v>30</v>
      </c>
    </row>
    <row r="1192" spans="1:32" ht="17.25" customHeight="1" x14ac:dyDescent="0.25">
      <c r="A1192">
        <v>337961</v>
      </c>
      <c r="B1192" t="s">
        <v>5604</v>
      </c>
      <c r="C1192" t="s">
        <v>5605</v>
      </c>
      <c r="D1192" t="s">
        <v>924</v>
      </c>
      <c r="E1192" t="s">
        <v>88</v>
      </c>
      <c r="F1192">
        <v>34342</v>
      </c>
      <c r="G1192" t="s">
        <v>30</v>
      </c>
      <c r="H1192" t="s">
        <v>28</v>
      </c>
      <c r="I1192" t="s">
        <v>213</v>
      </c>
      <c r="J1192" t="s">
        <v>1370</v>
      </c>
      <c r="L1192" t="s">
        <v>42</v>
      </c>
    </row>
    <row r="1193" spans="1:32" ht="17.25" customHeight="1" x14ac:dyDescent="0.25">
      <c r="A1193">
        <v>332756</v>
      </c>
      <c r="B1193" t="s">
        <v>5276</v>
      </c>
      <c r="C1193" t="s">
        <v>885</v>
      </c>
      <c r="D1193" t="s">
        <v>499</v>
      </c>
      <c r="E1193" t="s">
        <v>88</v>
      </c>
      <c r="F1193">
        <v>36161</v>
      </c>
      <c r="G1193" t="s">
        <v>30</v>
      </c>
      <c r="H1193" t="s">
        <v>28</v>
      </c>
      <c r="I1193" t="s">
        <v>213</v>
      </c>
      <c r="J1193" t="s">
        <v>1370</v>
      </c>
      <c r="L1193" t="s">
        <v>30</v>
      </c>
      <c r="AF1193" t="s">
        <v>5700</v>
      </c>
    </row>
    <row r="1194" spans="1:32" ht="17.25" customHeight="1" x14ac:dyDescent="0.25">
      <c r="A1194">
        <v>326329</v>
      </c>
      <c r="B1194" t="s">
        <v>978</v>
      </c>
      <c r="C1194" t="s">
        <v>233</v>
      </c>
      <c r="D1194" t="s">
        <v>293</v>
      </c>
      <c r="E1194" t="s">
        <v>88</v>
      </c>
      <c r="F1194">
        <v>33978</v>
      </c>
      <c r="G1194" t="s">
        <v>30</v>
      </c>
      <c r="H1194" t="s">
        <v>28</v>
      </c>
      <c r="I1194" t="s">
        <v>213</v>
      </c>
      <c r="J1194" t="s">
        <v>1370</v>
      </c>
      <c r="L1194" t="s">
        <v>85</v>
      </c>
    </row>
    <row r="1195" spans="1:32" ht="17.25" customHeight="1" x14ac:dyDescent="0.25">
      <c r="A1195">
        <v>310561</v>
      </c>
      <c r="B1195" t="s">
        <v>2404</v>
      </c>
      <c r="C1195" t="s">
        <v>2405</v>
      </c>
      <c r="D1195" t="s">
        <v>1266</v>
      </c>
      <c r="E1195" t="s">
        <v>88</v>
      </c>
      <c r="F1195">
        <v>30351</v>
      </c>
      <c r="G1195" t="s">
        <v>30</v>
      </c>
      <c r="H1195" t="s">
        <v>28</v>
      </c>
      <c r="I1195" t="s">
        <v>213</v>
      </c>
      <c r="J1195" t="s">
        <v>1370</v>
      </c>
      <c r="L1195" t="s">
        <v>30</v>
      </c>
      <c r="V1195" t="s">
        <v>5734</v>
      </c>
    </row>
    <row r="1196" spans="1:32" ht="17.25" customHeight="1" x14ac:dyDescent="0.25">
      <c r="A1196">
        <v>315298</v>
      </c>
      <c r="B1196" t="s">
        <v>706</v>
      </c>
      <c r="C1196" t="s">
        <v>402</v>
      </c>
      <c r="D1196" t="s">
        <v>748</v>
      </c>
      <c r="E1196" t="s">
        <v>88</v>
      </c>
      <c r="F1196">
        <v>31684</v>
      </c>
      <c r="G1196" t="s">
        <v>225</v>
      </c>
      <c r="H1196" t="s">
        <v>28</v>
      </c>
      <c r="I1196" t="s">
        <v>213</v>
      </c>
      <c r="J1196" t="s">
        <v>1370</v>
      </c>
      <c r="L1196" t="s">
        <v>30</v>
      </c>
    </row>
    <row r="1197" spans="1:32" ht="17.25" customHeight="1" x14ac:dyDescent="0.25">
      <c r="A1197">
        <v>327045</v>
      </c>
      <c r="B1197" t="s">
        <v>3710</v>
      </c>
      <c r="C1197" t="s">
        <v>839</v>
      </c>
      <c r="D1197" t="s">
        <v>792</v>
      </c>
      <c r="E1197" t="s">
        <v>88</v>
      </c>
      <c r="F1197">
        <v>35068</v>
      </c>
      <c r="G1197" t="s">
        <v>30</v>
      </c>
      <c r="H1197" t="s">
        <v>28</v>
      </c>
      <c r="I1197" t="s">
        <v>213</v>
      </c>
      <c r="J1197" t="s">
        <v>27</v>
      </c>
      <c r="L1197" t="s">
        <v>30</v>
      </c>
    </row>
    <row r="1198" spans="1:32" ht="17.25" customHeight="1" x14ac:dyDescent="0.25">
      <c r="A1198">
        <v>310460</v>
      </c>
      <c r="B1198" t="s">
        <v>3870</v>
      </c>
      <c r="C1198" t="s">
        <v>567</v>
      </c>
      <c r="D1198" t="s">
        <v>746</v>
      </c>
      <c r="E1198" t="s">
        <v>88</v>
      </c>
      <c r="F1198">
        <v>29318</v>
      </c>
      <c r="G1198" t="s">
        <v>30</v>
      </c>
      <c r="H1198" t="s">
        <v>28</v>
      </c>
      <c r="I1198" t="s">
        <v>213</v>
      </c>
      <c r="J1198" t="s">
        <v>1370</v>
      </c>
      <c r="L1198" t="s">
        <v>30</v>
      </c>
    </row>
    <row r="1199" spans="1:32" ht="17.25" customHeight="1" x14ac:dyDescent="0.25">
      <c r="A1199">
        <v>330476</v>
      </c>
      <c r="B1199" t="s">
        <v>4313</v>
      </c>
      <c r="C1199" t="s">
        <v>363</v>
      </c>
      <c r="D1199" t="s">
        <v>1019</v>
      </c>
      <c r="E1199" t="s">
        <v>88</v>
      </c>
      <c r="F1199">
        <v>34140</v>
      </c>
      <c r="G1199" t="s">
        <v>998</v>
      </c>
      <c r="H1199" t="s">
        <v>28</v>
      </c>
      <c r="I1199" t="s">
        <v>213</v>
      </c>
      <c r="J1199" t="s">
        <v>27</v>
      </c>
      <c r="L1199" t="s">
        <v>62</v>
      </c>
    </row>
    <row r="1200" spans="1:32" ht="17.25" customHeight="1" x14ac:dyDescent="0.25">
      <c r="A1200">
        <v>334508</v>
      </c>
      <c r="B1200" t="s">
        <v>2761</v>
      </c>
      <c r="C1200" t="s">
        <v>226</v>
      </c>
      <c r="D1200" t="s">
        <v>473</v>
      </c>
      <c r="E1200" t="s">
        <v>88</v>
      </c>
      <c r="F1200">
        <v>35796</v>
      </c>
      <c r="G1200" t="s">
        <v>747</v>
      </c>
      <c r="H1200" t="s">
        <v>28</v>
      </c>
      <c r="I1200" t="s">
        <v>213</v>
      </c>
      <c r="J1200" t="s">
        <v>1370</v>
      </c>
      <c r="L1200" t="s">
        <v>30</v>
      </c>
    </row>
    <row r="1201" spans="1:32" ht="17.25" customHeight="1" x14ac:dyDescent="0.25">
      <c r="A1201">
        <v>328644</v>
      </c>
      <c r="B1201" t="s">
        <v>3635</v>
      </c>
      <c r="C1201" t="s">
        <v>266</v>
      </c>
      <c r="D1201" t="s">
        <v>342</v>
      </c>
      <c r="E1201" t="s">
        <v>88</v>
      </c>
      <c r="F1201">
        <v>34190</v>
      </c>
      <c r="G1201" t="s">
        <v>225</v>
      </c>
      <c r="H1201" t="s">
        <v>28</v>
      </c>
      <c r="I1201" t="s">
        <v>213</v>
      </c>
      <c r="J1201" t="s">
        <v>1370</v>
      </c>
      <c r="L1201" t="s">
        <v>30</v>
      </c>
      <c r="AE1201" t="s">
        <v>5700</v>
      </c>
      <c r="AF1201" t="s">
        <v>5700</v>
      </c>
    </row>
    <row r="1202" spans="1:32" ht="17.25" customHeight="1" x14ac:dyDescent="0.25">
      <c r="A1202">
        <v>328909</v>
      </c>
      <c r="B1202" t="s">
        <v>2190</v>
      </c>
      <c r="C1202" t="s">
        <v>2191</v>
      </c>
      <c r="D1202" t="s">
        <v>342</v>
      </c>
      <c r="E1202" t="s">
        <v>88</v>
      </c>
      <c r="F1202">
        <v>33152</v>
      </c>
      <c r="G1202" t="s">
        <v>30</v>
      </c>
      <c r="H1202" t="s">
        <v>28</v>
      </c>
      <c r="I1202" t="s">
        <v>213</v>
      </c>
      <c r="J1202" t="s">
        <v>1370</v>
      </c>
      <c r="L1202" t="s">
        <v>30</v>
      </c>
      <c r="V1202" t="s">
        <v>5821</v>
      </c>
    </row>
    <row r="1203" spans="1:32" ht="17.25" customHeight="1" x14ac:dyDescent="0.25">
      <c r="A1203">
        <v>333558</v>
      </c>
      <c r="B1203" t="s">
        <v>2041</v>
      </c>
      <c r="C1203" t="s">
        <v>382</v>
      </c>
      <c r="D1203" t="s">
        <v>986</v>
      </c>
      <c r="E1203" t="s">
        <v>88</v>
      </c>
      <c r="F1203">
        <v>26007</v>
      </c>
      <c r="G1203" t="s">
        <v>850</v>
      </c>
      <c r="H1203" t="s">
        <v>28</v>
      </c>
      <c r="I1203" t="s">
        <v>213</v>
      </c>
      <c r="V1203" t="s">
        <v>5723</v>
      </c>
      <c r="AC1203" t="s">
        <v>5700</v>
      </c>
      <c r="AD1203" t="s">
        <v>5700</v>
      </c>
      <c r="AE1203" t="s">
        <v>5700</v>
      </c>
      <c r="AF1203" t="s">
        <v>5700</v>
      </c>
    </row>
    <row r="1204" spans="1:32" ht="17.25" customHeight="1" x14ac:dyDescent="0.25">
      <c r="A1204">
        <v>336275</v>
      </c>
      <c r="B1204" t="s">
        <v>4957</v>
      </c>
      <c r="C1204" t="s">
        <v>513</v>
      </c>
      <c r="D1204" t="s">
        <v>392</v>
      </c>
      <c r="E1204" t="s">
        <v>88</v>
      </c>
      <c r="F1204">
        <v>34736</v>
      </c>
      <c r="G1204" t="s">
        <v>30</v>
      </c>
      <c r="H1204" t="s">
        <v>28</v>
      </c>
      <c r="I1204" t="s">
        <v>213</v>
      </c>
      <c r="J1204" t="s">
        <v>27</v>
      </c>
      <c r="L1204" t="s">
        <v>85</v>
      </c>
    </row>
    <row r="1205" spans="1:32" ht="17.25" customHeight="1" x14ac:dyDescent="0.25">
      <c r="A1205">
        <v>326652</v>
      </c>
      <c r="B1205" t="s">
        <v>3708</v>
      </c>
      <c r="C1205" t="s">
        <v>441</v>
      </c>
      <c r="D1205" t="s">
        <v>464</v>
      </c>
      <c r="E1205" t="s">
        <v>88</v>
      </c>
      <c r="F1205">
        <v>35796</v>
      </c>
      <c r="G1205" t="s">
        <v>30</v>
      </c>
      <c r="H1205" t="s">
        <v>28</v>
      </c>
      <c r="I1205" t="s">
        <v>213</v>
      </c>
      <c r="J1205" t="s">
        <v>1370</v>
      </c>
      <c r="L1205" t="s">
        <v>30</v>
      </c>
      <c r="AE1205" t="s">
        <v>5700</v>
      </c>
      <c r="AF1205" t="s">
        <v>5700</v>
      </c>
    </row>
    <row r="1206" spans="1:32" ht="17.25" customHeight="1" x14ac:dyDescent="0.25">
      <c r="A1206">
        <v>327002</v>
      </c>
      <c r="B1206" t="s">
        <v>4088</v>
      </c>
      <c r="C1206" t="s">
        <v>375</v>
      </c>
      <c r="D1206" t="s">
        <v>248</v>
      </c>
      <c r="E1206" t="s">
        <v>88</v>
      </c>
      <c r="F1206">
        <v>34150</v>
      </c>
      <c r="G1206" t="s">
        <v>4089</v>
      </c>
      <c r="H1206" t="s">
        <v>28</v>
      </c>
      <c r="I1206" t="s">
        <v>213</v>
      </c>
      <c r="J1206" t="s">
        <v>1370</v>
      </c>
      <c r="L1206" t="s">
        <v>30</v>
      </c>
      <c r="V1206" t="s">
        <v>5822</v>
      </c>
    </row>
    <row r="1207" spans="1:32" ht="17.25" customHeight="1" x14ac:dyDescent="0.25">
      <c r="A1207">
        <v>332661</v>
      </c>
      <c r="B1207" t="s">
        <v>1948</v>
      </c>
      <c r="C1207" t="s">
        <v>1753</v>
      </c>
      <c r="D1207" t="s">
        <v>462</v>
      </c>
      <c r="E1207" t="s">
        <v>88</v>
      </c>
      <c r="F1207">
        <v>34877</v>
      </c>
      <c r="G1207" t="s">
        <v>30</v>
      </c>
      <c r="H1207" t="s">
        <v>28</v>
      </c>
      <c r="I1207" t="s">
        <v>213</v>
      </c>
      <c r="J1207" t="s">
        <v>27</v>
      </c>
      <c r="L1207" t="s">
        <v>30</v>
      </c>
      <c r="V1207" t="s">
        <v>5736</v>
      </c>
      <c r="AF1207" t="s">
        <v>5700</v>
      </c>
    </row>
    <row r="1208" spans="1:32" ht="17.25" customHeight="1" x14ac:dyDescent="0.25">
      <c r="A1208">
        <v>330372</v>
      </c>
      <c r="B1208" t="s">
        <v>4305</v>
      </c>
      <c r="C1208" t="s">
        <v>668</v>
      </c>
      <c r="D1208" t="s">
        <v>245</v>
      </c>
      <c r="E1208" t="s">
        <v>88</v>
      </c>
      <c r="F1208">
        <v>36086</v>
      </c>
      <c r="G1208" t="s">
        <v>914</v>
      </c>
      <c r="H1208" t="s">
        <v>28</v>
      </c>
      <c r="I1208" t="s">
        <v>213</v>
      </c>
      <c r="J1208" t="s">
        <v>1370</v>
      </c>
      <c r="L1208" t="s">
        <v>30</v>
      </c>
    </row>
    <row r="1209" spans="1:32" ht="17.25" customHeight="1" x14ac:dyDescent="0.25">
      <c r="A1209">
        <v>323912</v>
      </c>
      <c r="B1209" t="s">
        <v>3699</v>
      </c>
      <c r="C1209" t="s">
        <v>1173</v>
      </c>
      <c r="D1209" t="s">
        <v>3700</v>
      </c>
      <c r="E1209" t="s">
        <v>88</v>
      </c>
      <c r="F1209">
        <v>33217</v>
      </c>
      <c r="G1209" t="s">
        <v>30</v>
      </c>
      <c r="H1209" t="s">
        <v>28</v>
      </c>
      <c r="I1209" t="s">
        <v>213</v>
      </c>
      <c r="J1209" t="s">
        <v>1370</v>
      </c>
      <c r="L1209" t="s">
        <v>30</v>
      </c>
    </row>
    <row r="1210" spans="1:32" ht="17.25" customHeight="1" x14ac:dyDescent="0.25">
      <c r="A1210">
        <v>326001</v>
      </c>
      <c r="B1210" t="s">
        <v>2237</v>
      </c>
      <c r="C1210" t="s">
        <v>226</v>
      </c>
      <c r="D1210" t="s">
        <v>645</v>
      </c>
      <c r="E1210" t="s">
        <v>88</v>
      </c>
      <c r="F1210">
        <v>35092</v>
      </c>
      <c r="G1210" t="s">
        <v>30</v>
      </c>
      <c r="H1210" t="s">
        <v>28</v>
      </c>
      <c r="I1210" t="s">
        <v>213</v>
      </c>
      <c r="J1210" t="s">
        <v>1370</v>
      </c>
      <c r="L1210" t="s">
        <v>30</v>
      </c>
      <c r="V1210" t="s">
        <v>5723</v>
      </c>
    </row>
    <row r="1211" spans="1:32" ht="17.25" customHeight="1" x14ac:dyDescent="0.25">
      <c r="A1211">
        <v>336925</v>
      </c>
      <c r="B1211" t="s">
        <v>1235</v>
      </c>
      <c r="C1211" t="s">
        <v>368</v>
      </c>
      <c r="D1211" t="s">
        <v>245</v>
      </c>
      <c r="E1211" t="s">
        <v>88</v>
      </c>
      <c r="F1211">
        <v>35917</v>
      </c>
      <c r="G1211" t="s">
        <v>30</v>
      </c>
      <c r="H1211" t="s">
        <v>28</v>
      </c>
      <c r="I1211" t="s">
        <v>213</v>
      </c>
      <c r="J1211" t="s">
        <v>1370</v>
      </c>
      <c r="L1211" t="s">
        <v>30</v>
      </c>
    </row>
    <row r="1212" spans="1:32" ht="17.25" customHeight="1" x14ac:dyDescent="0.25">
      <c r="A1212">
        <v>337020</v>
      </c>
      <c r="B1212" t="s">
        <v>5432</v>
      </c>
      <c r="C1212" t="s">
        <v>260</v>
      </c>
      <c r="D1212" t="s">
        <v>1140</v>
      </c>
      <c r="E1212" t="s">
        <v>88</v>
      </c>
      <c r="F1212">
        <v>36746</v>
      </c>
      <c r="G1212" t="s">
        <v>30</v>
      </c>
      <c r="H1212" t="s">
        <v>28</v>
      </c>
      <c r="I1212" t="s">
        <v>213</v>
      </c>
      <c r="J1212" t="s">
        <v>27</v>
      </c>
      <c r="L1212" t="s">
        <v>42</v>
      </c>
    </row>
    <row r="1213" spans="1:32" ht="17.25" customHeight="1" x14ac:dyDescent="0.25">
      <c r="A1213">
        <v>338917</v>
      </c>
      <c r="B1213" t="s">
        <v>5677</v>
      </c>
      <c r="C1213" t="s">
        <v>413</v>
      </c>
      <c r="D1213" t="s">
        <v>2170</v>
      </c>
      <c r="E1213" t="s">
        <v>88</v>
      </c>
      <c r="F1213">
        <v>36540</v>
      </c>
      <c r="G1213" t="s">
        <v>229</v>
      </c>
      <c r="H1213" t="s">
        <v>28</v>
      </c>
      <c r="I1213" t="s">
        <v>213</v>
      </c>
      <c r="J1213" t="s">
        <v>1370</v>
      </c>
      <c r="L1213" t="s">
        <v>30</v>
      </c>
    </row>
    <row r="1214" spans="1:32" ht="17.25" customHeight="1" x14ac:dyDescent="0.25">
      <c r="A1214">
        <v>337955</v>
      </c>
      <c r="B1214" t="s">
        <v>1642</v>
      </c>
      <c r="C1214" t="s">
        <v>226</v>
      </c>
      <c r="D1214" t="s">
        <v>398</v>
      </c>
      <c r="E1214" t="s">
        <v>88</v>
      </c>
      <c r="F1214">
        <v>29778</v>
      </c>
      <c r="G1214" t="s">
        <v>2745</v>
      </c>
      <c r="H1214" t="s">
        <v>28</v>
      </c>
      <c r="I1214" t="s">
        <v>213</v>
      </c>
      <c r="J1214" t="s">
        <v>27</v>
      </c>
      <c r="L1214" t="s">
        <v>62</v>
      </c>
    </row>
    <row r="1215" spans="1:32" ht="17.25" customHeight="1" x14ac:dyDescent="0.25">
      <c r="A1215">
        <v>338288</v>
      </c>
      <c r="B1215" t="s">
        <v>5095</v>
      </c>
      <c r="C1215" t="s">
        <v>5096</v>
      </c>
      <c r="D1215" t="s">
        <v>5097</v>
      </c>
      <c r="E1215" t="s">
        <v>88</v>
      </c>
      <c r="F1215">
        <v>36689</v>
      </c>
      <c r="G1215" t="s">
        <v>30</v>
      </c>
      <c r="H1215" t="s">
        <v>28</v>
      </c>
      <c r="I1215" t="s">
        <v>213</v>
      </c>
      <c r="J1215" t="s">
        <v>1370</v>
      </c>
      <c r="L1215" t="s">
        <v>30</v>
      </c>
    </row>
    <row r="1216" spans="1:32" ht="17.25" customHeight="1" x14ac:dyDescent="0.25">
      <c r="A1216">
        <v>334904</v>
      </c>
      <c r="B1216" t="s">
        <v>4773</v>
      </c>
      <c r="C1216" t="s">
        <v>1112</v>
      </c>
      <c r="D1216" t="s">
        <v>1195</v>
      </c>
      <c r="E1216" t="s">
        <v>88</v>
      </c>
      <c r="F1216">
        <v>35405</v>
      </c>
      <c r="G1216" t="s">
        <v>30</v>
      </c>
      <c r="H1216" t="s">
        <v>28</v>
      </c>
      <c r="I1216" t="s">
        <v>213</v>
      </c>
      <c r="J1216" t="s">
        <v>1370</v>
      </c>
      <c r="L1216" t="s">
        <v>85</v>
      </c>
    </row>
    <row r="1217" spans="1:32" ht="17.25" customHeight="1" x14ac:dyDescent="0.25">
      <c r="A1217">
        <v>331076</v>
      </c>
      <c r="B1217" t="s">
        <v>3513</v>
      </c>
      <c r="C1217" t="s">
        <v>388</v>
      </c>
      <c r="D1217" t="s">
        <v>464</v>
      </c>
      <c r="E1217" t="s">
        <v>88</v>
      </c>
      <c r="F1217">
        <v>35696</v>
      </c>
      <c r="G1217" t="s">
        <v>225</v>
      </c>
      <c r="H1217" t="s">
        <v>28</v>
      </c>
      <c r="I1217" t="s">
        <v>213</v>
      </c>
      <c r="J1217" t="s">
        <v>1370</v>
      </c>
      <c r="L1217" t="s">
        <v>30</v>
      </c>
    </row>
    <row r="1218" spans="1:32" ht="17.25" customHeight="1" x14ac:dyDescent="0.25">
      <c r="A1218">
        <v>336262</v>
      </c>
      <c r="B1218" t="s">
        <v>4956</v>
      </c>
      <c r="C1218" t="s">
        <v>223</v>
      </c>
      <c r="D1218" t="s">
        <v>405</v>
      </c>
      <c r="E1218" t="s">
        <v>88</v>
      </c>
      <c r="F1218">
        <v>30913</v>
      </c>
      <c r="G1218" t="s">
        <v>769</v>
      </c>
      <c r="H1218" t="s">
        <v>28</v>
      </c>
      <c r="I1218" t="s">
        <v>213</v>
      </c>
      <c r="J1218" t="s">
        <v>27</v>
      </c>
      <c r="L1218" t="s">
        <v>30</v>
      </c>
    </row>
    <row r="1219" spans="1:32" ht="17.25" customHeight="1" x14ac:dyDescent="0.25">
      <c r="A1219">
        <v>313753</v>
      </c>
      <c r="B1219" t="s">
        <v>1428</v>
      </c>
      <c r="C1219" t="s">
        <v>266</v>
      </c>
      <c r="D1219" t="s">
        <v>398</v>
      </c>
      <c r="E1219" t="s">
        <v>88</v>
      </c>
      <c r="F1219">
        <v>25333</v>
      </c>
      <c r="G1219" t="s">
        <v>225</v>
      </c>
      <c r="H1219" t="s">
        <v>28</v>
      </c>
      <c r="I1219" t="s">
        <v>213</v>
      </c>
      <c r="J1219" t="s">
        <v>1370</v>
      </c>
      <c r="L1219" t="s">
        <v>59</v>
      </c>
    </row>
    <row r="1220" spans="1:32" ht="17.25" customHeight="1" x14ac:dyDescent="0.25">
      <c r="A1220">
        <v>327812</v>
      </c>
      <c r="B1220" t="s">
        <v>4133</v>
      </c>
      <c r="C1220" t="s">
        <v>989</v>
      </c>
      <c r="D1220" t="s">
        <v>405</v>
      </c>
      <c r="E1220" t="s">
        <v>88</v>
      </c>
      <c r="F1220">
        <v>32705</v>
      </c>
      <c r="G1220" t="s">
        <v>30</v>
      </c>
      <c r="H1220" t="s">
        <v>28</v>
      </c>
      <c r="I1220" t="s">
        <v>213</v>
      </c>
      <c r="J1220" t="s">
        <v>27</v>
      </c>
      <c r="L1220" t="s">
        <v>30</v>
      </c>
    </row>
    <row r="1221" spans="1:32" ht="17.25" customHeight="1" x14ac:dyDescent="0.25">
      <c r="A1221">
        <v>330348</v>
      </c>
      <c r="B1221" t="s">
        <v>2680</v>
      </c>
      <c r="C1221" t="s">
        <v>404</v>
      </c>
      <c r="D1221" t="s">
        <v>2209</v>
      </c>
      <c r="E1221" t="s">
        <v>88</v>
      </c>
      <c r="F1221">
        <v>32510</v>
      </c>
      <c r="G1221" t="s">
        <v>30</v>
      </c>
      <c r="H1221" t="s">
        <v>28</v>
      </c>
      <c r="I1221" t="s">
        <v>213</v>
      </c>
      <c r="J1221" t="s">
        <v>1370</v>
      </c>
      <c r="L1221" t="s">
        <v>85</v>
      </c>
    </row>
    <row r="1222" spans="1:32" ht="17.25" customHeight="1" x14ac:dyDescent="0.25">
      <c r="A1222">
        <v>322674</v>
      </c>
      <c r="B1222" t="s">
        <v>728</v>
      </c>
      <c r="C1222" t="s">
        <v>338</v>
      </c>
      <c r="D1222" t="s">
        <v>414</v>
      </c>
      <c r="E1222" t="s">
        <v>88</v>
      </c>
      <c r="F1222">
        <v>34275</v>
      </c>
      <c r="G1222" t="s">
        <v>456</v>
      </c>
      <c r="H1222" t="s">
        <v>31</v>
      </c>
      <c r="I1222" t="s">
        <v>213</v>
      </c>
      <c r="V1222" t="s">
        <v>5723</v>
      </c>
      <c r="AC1222" t="s">
        <v>5700</v>
      </c>
      <c r="AD1222" t="s">
        <v>5700</v>
      </c>
      <c r="AE1222" t="s">
        <v>5700</v>
      </c>
      <c r="AF1222" t="s">
        <v>5700</v>
      </c>
    </row>
    <row r="1223" spans="1:32" ht="17.25" customHeight="1" x14ac:dyDescent="0.25">
      <c r="A1223">
        <v>336289</v>
      </c>
      <c r="B1223" t="s">
        <v>4960</v>
      </c>
      <c r="C1223" t="s">
        <v>226</v>
      </c>
      <c r="D1223" t="s">
        <v>447</v>
      </c>
      <c r="E1223" t="s">
        <v>88</v>
      </c>
      <c r="F1223">
        <v>31048</v>
      </c>
      <c r="G1223" t="s">
        <v>4961</v>
      </c>
      <c r="H1223" t="s">
        <v>28</v>
      </c>
      <c r="I1223" t="s">
        <v>213</v>
      </c>
      <c r="J1223" t="s">
        <v>27</v>
      </c>
      <c r="L1223" t="s">
        <v>52</v>
      </c>
    </row>
    <row r="1224" spans="1:32" ht="17.25" customHeight="1" x14ac:dyDescent="0.25">
      <c r="A1224">
        <v>336926</v>
      </c>
      <c r="B1224" t="s">
        <v>5039</v>
      </c>
      <c r="C1224" t="s">
        <v>421</v>
      </c>
      <c r="D1224" t="s">
        <v>245</v>
      </c>
      <c r="E1224" t="s">
        <v>88</v>
      </c>
      <c r="F1224">
        <v>36518</v>
      </c>
      <c r="G1224" t="s">
        <v>783</v>
      </c>
      <c r="H1224" t="s">
        <v>28</v>
      </c>
      <c r="I1224" t="s">
        <v>213</v>
      </c>
      <c r="J1224" t="s">
        <v>1370</v>
      </c>
      <c r="L1224" t="s">
        <v>30</v>
      </c>
    </row>
    <row r="1225" spans="1:32" ht="17.25" customHeight="1" x14ac:dyDescent="0.25">
      <c r="A1225">
        <v>334493</v>
      </c>
      <c r="B1225" t="s">
        <v>5326</v>
      </c>
      <c r="C1225" t="s">
        <v>1033</v>
      </c>
      <c r="D1225" t="s">
        <v>592</v>
      </c>
      <c r="E1225" t="s">
        <v>88</v>
      </c>
      <c r="F1225">
        <v>31985</v>
      </c>
      <c r="G1225" t="s">
        <v>225</v>
      </c>
      <c r="H1225" t="s">
        <v>28</v>
      </c>
      <c r="I1225" t="s">
        <v>213</v>
      </c>
      <c r="J1225" t="s">
        <v>27</v>
      </c>
      <c r="L1225" t="s">
        <v>42</v>
      </c>
    </row>
    <row r="1226" spans="1:32" ht="17.25" customHeight="1" x14ac:dyDescent="0.25">
      <c r="A1226">
        <v>330407</v>
      </c>
      <c r="B1226" t="s">
        <v>2738</v>
      </c>
      <c r="C1226" t="s">
        <v>791</v>
      </c>
      <c r="D1226" t="s">
        <v>326</v>
      </c>
      <c r="E1226" t="s">
        <v>88</v>
      </c>
      <c r="F1226">
        <v>29064</v>
      </c>
      <c r="G1226" t="s">
        <v>30</v>
      </c>
      <c r="H1226" t="s">
        <v>28</v>
      </c>
      <c r="I1226" t="s">
        <v>213</v>
      </c>
      <c r="J1226" t="s">
        <v>27</v>
      </c>
      <c r="L1226" t="s">
        <v>30</v>
      </c>
    </row>
    <row r="1227" spans="1:32" ht="17.25" customHeight="1" x14ac:dyDescent="0.25">
      <c r="A1227">
        <v>336273</v>
      </c>
      <c r="B1227" t="s">
        <v>1063</v>
      </c>
      <c r="C1227" t="s">
        <v>1557</v>
      </c>
      <c r="D1227" t="s">
        <v>636</v>
      </c>
      <c r="E1227" t="s">
        <v>88</v>
      </c>
      <c r="F1227">
        <v>35773</v>
      </c>
      <c r="G1227" t="s">
        <v>263</v>
      </c>
      <c r="H1227" t="s">
        <v>28</v>
      </c>
      <c r="I1227" t="s">
        <v>213</v>
      </c>
      <c r="J1227" t="s">
        <v>27</v>
      </c>
      <c r="L1227" t="s">
        <v>73</v>
      </c>
    </row>
    <row r="1228" spans="1:32" ht="17.25" customHeight="1" x14ac:dyDescent="0.25">
      <c r="A1228">
        <v>336953</v>
      </c>
      <c r="B1228" t="s">
        <v>5042</v>
      </c>
      <c r="C1228" t="s">
        <v>226</v>
      </c>
      <c r="D1228" t="s">
        <v>403</v>
      </c>
      <c r="E1228" t="s">
        <v>88</v>
      </c>
      <c r="F1228">
        <v>36526</v>
      </c>
      <c r="G1228" t="s">
        <v>918</v>
      </c>
      <c r="H1228" t="s">
        <v>28</v>
      </c>
      <c r="I1228" t="s">
        <v>213</v>
      </c>
      <c r="J1228" t="s">
        <v>1370</v>
      </c>
      <c r="L1228" t="s">
        <v>30</v>
      </c>
    </row>
    <row r="1229" spans="1:32" ht="17.25" customHeight="1" x14ac:dyDescent="0.25">
      <c r="A1229">
        <v>337249</v>
      </c>
      <c r="B1229" t="s">
        <v>3375</v>
      </c>
      <c r="C1229" t="s">
        <v>3376</v>
      </c>
      <c r="D1229" t="s">
        <v>245</v>
      </c>
      <c r="E1229" t="s">
        <v>88</v>
      </c>
      <c r="F1229">
        <v>36282</v>
      </c>
      <c r="G1229" t="s">
        <v>39</v>
      </c>
      <c r="H1229" t="s">
        <v>28</v>
      </c>
      <c r="I1229" t="s">
        <v>213</v>
      </c>
      <c r="J1229" t="s">
        <v>1370</v>
      </c>
      <c r="L1229" t="s">
        <v>30</v>
      </c>
    </row>
    <row r="1230" spans="1:32" ht="17.25" customHeight="1" x14ac:dyDescent="0.25">
      <c r="A1230">
        <v>322628</v>
      </c>
      <c r="B1230" t="s">
        <v>2335</v>
      </c>
      <c r="C1230" t="s">
        <v>311</v>
      </c>
      <c r="D1230" t="s">
        <v>1248</v>
      </c>
      <c r="E1230" t="s">
        <v>88</v>
      </c>
      <c r="F1230">
        <v>34252</v>
      </c>
      <c r="G1230" t="s">
        <v>385</v>
      </c>
      <c r="H1230" t="s">
        <v>28</v>
      </c>
      <c r="I1230" t="s">
        <v>213</v>
      </c>
      <c r="J1230" t="s">
        <v>27</v>
      </c>
      <c r="L1230" t="s">
        <v>42</v>
      </c>
      <c r="V1230" t="s">
        <v>5735</v>
      </c>
    </row>
    <row r="1231" spans="1:32" ht="17.25" customHeight="1" x14ac:dyDescent="0.25">
      <c r="A1231">
        <v>330428</v>
      </c>
      <c r="B1231" t="s">
        <v>1643</v>
      </c>
      <c r="C1231" t="s">
        <v>839</v>
      </c>
      <c r="D1231" t="s">
        <v>986</v>
      </c>
      <c r="E1231" t="s">
        <v>88</v>
      </c>
      <c r="F1231">
        <v>33970</v>
      </c>
      <c r="G1231" t="s">
        <v>52</v>
      </c>
      <c r="H1231" t="s">
        <v>28</v>
      </c>
      <c r="I1231" t="s">
        <v>213</v>
      </c>
      <c r="J1231" t="s">
        <v>1370</v>
      </c>
      <c r="L1231" t="s">
        <v>52</v>
      </c>
    </row>
    <row r="1232" spans="1:32" ht="17.25" customHeight="1" x14ac:dyDescent="0.25">
      <c r="A1232">
        <v>328795</v>
      </c>
      <c r="B1232" t="s">
        <v>1456</v>
      </c>
      <c r="C1232" t="s">
        <v>1123</v>
      </c>
      <c r="E1232" t="s">
        <v>88</v>
      </c>
      <c r="F1232">
        <v>34336</v>
      </c>
      <c r="G1232" t="s">
        <v>225</v>
      </c>
      <c r="H1232" t="s">
        <v>28</v>
      </c>
      <c r="I1232" t="s">
        <v>213</v>
      </c>
      <c r="V1232" t="s">
        <v>5723</v>
      </c>
      <c r="AC1232" t="s">
        <v>5700</v>
      </c>
      <c r="AD1232" t="s">
        <v>5700</v>
      </c>
      <c r="AE1232" t="s">
        <v>5700</v>
      </c>
      <c r="AF1232" t="s">
        <v>5700</v>
      </c>
    </row>
    <row r="1233" spans="1:32" ht="17.25" customHeight="1" x14ac:dyDescent="0.25">
      <c r="A1233">
        <v>332738</v>
      </c>
      <c r="B1233" t="s">
        <v>4537</v>
      </c>
      <c r="C1233" t="s">
        <v>358</v>
      </c>
      <c r="D1233" t="s">
        <v>464</v>
      </c>
      <c r="E1233" t="s">
        <v>89</v>
      </c>
      <c r="F1233">
        <v>36057</v>
      </c>
      <c r="G1233" t="s">
        <v>30</v>
      </c>
      <c r="H1233" t="s">
        <v>28</v>
      </c>
      <c r="I1233" t="s">
        <v>213</v>
      </c>
      <c r="J1233" t="s">
        <v>1370</v>
      </c>
      <c r="L1233" t="s">
        <v>30</v>
      </c>
    </row>
    <row r="1234" spans="1:32" ht="17.25" customHeight="1" x14ac:dyDescent="0.25">
      <c r="A1234">
        <v>331219</v>
      </c>
      <c r="B1234" t="s">
        <v>4373</v>
      </c>
      <c r="C1234" t="s">
        <v>647</v>
      </c>
      <c r="D1234" t="s">
        <v>829</v>
      </c>
      <c r="E1234" t="s">
        <v>88</v>
      </c>
      <c r="F1234">
        <v>34964</v>
      </c>
      <c r="G1234" t="s">
        <v>30</v>
      </c>
      <c r="H1234" t="s">
        <v>28</v>
      </c>
      <c r="I1234" t="s">
        <v>213</v>
      </c>
      <c r="J1234" t="s">
        <v>27</v>
      </c>
      <c r="L1234" t="s">
        <v>30</v>
      </c>
      <c r="V1234" t="s">
        <v>5822</v>
      </c>
    </row>
    <row r="1235" spans="1:32" ht="17.25" customHeight="1" x14ac:dyDescent="0.25">
      <c r="A1235">
        <v>338921</v>
      </c>
      <c r="B1235" t="s">
        <v>5678</v>
      </c>
      <c r="C1235" t="s">
        <v>266</v>
      </c>
      <c r="D1235" t="s">
        <v>5679</v>
      </c>
      <c r="E1235" t="s">
        <v>88</v>
      </c>
      <c r="F1235">
        <v>36671</v>
      </c>
      <c r="G1235" t="s">
        <v>30</v>
      </c>
      <c r="H1235" t="s">
        <v>28</v>
      </c>
      <c r="I1235" t="s">
        <v>213</v>
      </c>
      <c r="J1235" t="s">
        <v>27</v>
      </c>
      <c r="L1235" t="s">
        <v>30</v>
      </c>
    </row>
    <row r="1236" spans="1:32" ht="17.25" customHeight="1" x14ac:dyDescent="0.25">
      <c r="A1236">
        <v>336959</v>
      </c>
      <c r="B1236" t="s">
        <v>3099</v>
      </c>
      <c r="C1236" t="s">
        <v>308</v>
      </c>
      <c r="D1236" t="s">
        <v>1006</v>
      </c>
      <c r="E1236" t="s">
        <v>88</v>
      </c>
      <c r="F1236">
        <v>36482</v>
      </c>
      <c r="G1236" t="s">
        <v>5043</v>
      </c>
      <c r="H1236" t="s">
        <v>28</v>
      </c>
      <c r="I1236" t="s">
        <v>213</v>
      </c>
      <c r="J1236" t="s">
        <v>1370</v>
      </c>
      <c r="L1236" t="s">
        <v>42</v>
      </c>
    </row>
    <row r="1237" spans="1:32" ht="17.25" customHeight="1" x14ac:dyDescent="0.25">
      <c r="A1237">
        <v>336941</v>
      </c>
      <c r="B1237" t="s">
        <v>5040</v>
      </c>
      <c r="C1237" t="s">
        <v>594</v>
      </c>
      <c r="D1237" t="s">
        <v>335</v>
      </c>
      <c r="E1237" t="s">
        <v>88</v>
      </c>
      <c r="F1237">
        <v>36167</v>
      </c>
      <c r="G1237" t="s">
        <v>30</v>
      </c>
      <c r="H1237" t="s">
        <v>28</v>
      </c>
      <c r="I1237" t="s">
        <v>213</v>
      </c>
      <c r="J1237" t="s">
        <v>1370</v>
      </c>
      <c r="L1237" t="s">
        <v>30</v>
      </c>
    </row>
    <row r="1238" spans="1:32" ht="17.25" customHeight="1" x14ac:dyDescent="0.25">
      <c r="A1238">
        <v>325974</v>
      </c>
      <c r="B1238" t="s">
        <v>1842</v>
      </c>
      <c r="C1238" t="s">
        <v>1284</v>
      </c>
      <c r="D1238" t="s">
        <v>440</v>
      </c>
      <c r="E1238" t="s">
        <v>88</v>
      </c>
      <c r="F1238">
        <v>33994</v>
      </c>
      <c r="G1238" t="s">
        <v>937</v>
      </c>
      <c r="H1238" t="s">
        <v>28</v>
      </c>
      <c r="I1238" t="s">
        <v>213</v>
      </c>
      <c r="V1238" t="s">
        <v>5821</v>
      </c>
      <c r="AD1238" t="s">
        <v>5700</v>
      </c>
      <c r="AE1238" t="s">
        <v>5700</v>
      </c>
      <c r="AF1238" t="s">
        <v>5700</v>
      </c>
    </row>
    <row r="1239" spans="1:32" ht="17.25" customHeight="1" x14ac:dyDescent="0.25">
      <c r="A1239">
        <v>336295</v>
      </c>
      <c r="B1239" t="s">
        <v>5399</v>
      </c>
      <c r="C1239" t="s">
        <v>289</v>
      </c>
      <c r="D1239" t="s">
        <v>398</v>
      </c>
      <c r="E1239" t="s">
        <v>88</v>
      </c>
      <c r="F1239">
        <v>35084</v>
      </c>
      <c r="G1239" t="s">
        <v>1118</v>
      </c>
      <c r="H1239" t="s">
        <v>28</v>
      </c>
      <c r="I1239" t="s">
        <v>213</v>
      </c>
      <c r="J1239" t="s">
        <v>1370</v>
      </c>
      <c r="L1239" t="s">
        <v>85</v>
      </c>
    </row>
    <row r="1240" spans="1:32" ht="17.25" customHeight="1" x14ac:dyDescent="0.25">
      <c r="A1240">
        <v>334522</v>
      </c>
      <c r="B1240" t="s">
        <v>3524</v>
      </c>
      <c r="C1240" t="s">
        <v>3525</v>
      </c>
      <c r="D1240" t="s">
        <v>3169</v>
      </c>
      <c r="E1240" t="s">
        <v>88</v>
      </c>
      <c r="F1240">
        <v>30935</v>
      </c>
      <c r="G1240" t="s">
        <v>2650</v>
      </c>
      <c r="H1240" t="s">
        <v>28</v>
      </c>
      <c r="I1240" t="s">
        <v>213</v>
      </c>
      <c r="J1240" t="s">
        <v>27</v>
      </c>
      <c r="L1240" t="s">
        <v>42</v>
      </c>
    </row>
    <row r="1241" spans="1:32" ht="17.25" customHeight="1" x14ac:dyDescent="0.25">
      <c r="A1241">
        <v>336338</v>
      </c>
      <c r="B1241" t="s">
        <v>4964</v>
      </c>
      <c r="C1241" t="s">
        <v>484</v>
      </c>
      <c r="D1241" t="s">
        <v>253</v>
      </c>
      <c r="E1241" t="s">
        <v>88</v>
      </c>
      <c r="F1241">
        <v>30065</v>
      </c>
      <c r="G1241" t="s">
        <v>225</v>
      </c>
      <c r="H1241" t="s">
        <v>28</v>
      </c>
      <c r="I1241" t="s">
        <v>213</v>
      </c>
      <c r="J1241" t="s">
        <v>1370</v>
      </c>
      <c r="L1241" t="s">
        <v>30</v>
      </c>
    </row>
    <row r="1242" spans="1:32" ht="17.25" customHeight="1" x14ac:dyDescent="0.25">
      <c r="A1242">
        <v>332678</v>
      </c>
      <c r="B1242" t="s">
        <v>3651</v>
      </c>
      <c r="C1242" t="s">
        <v>268</v>
      </c>
      <c r="D1242" t="s">
        <v>532</v>
      </c>
      <c r="E1242" t="s">
        <v>88</v>
      </c>
      <c r="F1242">
        <v>35837</v>
      </c>
      <c r="G1242" t="s">
        <v>30</v>
      </c>
      <c r="H1242" t="s">
        <v>28</v>
      </c>
      <c r="I1242" t="s">
        <v>213</v>
      </c>
      <c r="J1242" t="s">
        <v>27</v>
      </c>
      <c r="L1242" t="s">
        <v>30</v>
      </c>
    </row>
    <row r="1243" spans="1:32" ht="17.25" customHeight="1" x14ac:dyDescent="0.25">
      <c r="A1243">
        <v>332709</v>
      </c>
      <c r="B1243" t="s">
        <v>4534</v>
      </c>
      <c r="C1243" t="s">
        <v>421</v>
      </c>
      <c r="D1243" t="s">
        <v>353</v>
      </c>
      <c r="E1243" t="s">
        <v>88</v>
      </c>
      <c r="F1243">
        <v>36170</v>
      </c>
      <c r="G1243" t="s">
        <v>30</v>
      </c>
      <c r="H1243" t="s">
        <v>28</v>
      </c>
      <c r="I1243" t="s">
        <v>213</v>
      </c>
      <c r="J1243" t="s">
        <v>1370</v>
      </c>
      <c r="L1243" t="s">
        <v>30</v>
      </c>
    </row>
    <row r="1244" spans="1:32" ht="17.25" customHeight="1" x14ac:dyDescent="0.25">
      <c r="A1244">
        <v>326538</v>
      </c>
      <c r="B1244" t="s">
        <v>4060</v>
      </c>
      <c r="C1244" t="s">
        <v>355</v>
      </c>
      <c r="D1244" t="s">
        <v>342</v>
      </c>
      <c r="E1244" t="s">
        <v>88</v>
      </c>
      <c r="F1244">
        <v>29252</v>
      </c>
      <c r="G1244" t="s">
        <v>39</v>
      </c>
      <c r="H1244" t="s">
        <v>28</v>
      </c>
      <c r="I1244" t="s">
        <v>213</v>
      </c>
      <c r="J1244" t="s">
        <v>1370</v>
      </c>
      <c r="L1244" t="s">
        <v>39</v>
      </c>
      <c r="V1244" t="s">
        <v>5822</v>
      </c>
    </row>
    <row r="1245" spans="1:32" ht="17.25" customHeight="1" x14ac:dyDescent="0.25">
      <c r="A1245">
        <v>333563</v>
      </c>
      <c r="B1245" t="s">
        <v>1139</v>
      </c>
      <c r="C1245" t="s">
        <v>4630</v>
      </c>
      <c r="D1245" t="s">
        <v>760</v>
      </c>
      <c r="E1245" t="s">
        <v>88</v>
      </c>
      <c r="F1245">
        <v>35820</v>
      </c>
      <c r="G1245" t="s">
        <v>30</v>
      </c>
      <c r="H1245" t="s">
        <v>28</v>
      </c>
      <c r="I1245" t="s">
        <v>213</v>
      </c>
      <c r="J1245" t="s">
        <v>1370</v>
      </c>
      <c r="L1245" t="s">
        <v>30</v>
      </c>
      <c r="V1245" t="s">
        <v>5822</v>
      </c>
      <c r="AE1245" t="s">
        <v>5700</v>
      </c>
      <c r="AF1245" t="s">
        <v>5700</v>
      </c>
    </row>
    <row r="1246" spans="1:32" ht="17.25" customHeight="1" x14ac:dyDescent="0.25">
      <c r="A1246">
        <v>322669</v>
      </c>
      <c r="B1246" t="s">
        <v>1179</v>
      </c>
      <c r="C1246" t="s">
        <v>660</v>
      </c>
      <c r="D1246" t="s">
        <v>392</v>
      </c>
      <c r="E1246" t="s">
        <v>88</v>
      </c>
      <c r="F1246">
        <v>34335</v>
      </c>
      <c r="G1246" t="s">
        <v>1823</v>
      </c>
      <c r="H1246" t="s">
        <v>28</v>
      </c>
      <c r="I1246" t="s">
        <v>213</v>
      </c>
      <c r="J1246" t="s">
        <v>1370</v>
      </c>
      <c r="L1246" t="s">
        <v>42</v>
      </c>
      <c r="V1246" t="s">
        <v>5735</v>
      </c>
    </row>
    <row r="1247" spans="1:32" ht="17.25" customHeight="1" x14ac:dyDescent="0.25">
      <c r="A1247">
        <v>310509</v>
      </c>
      <c r="B1247" t="s">
        <v>2158</v>
      </c>
      <c r="C1247" t="s">
        <v>1001</v>
      </c>
      <c r="D1247" t="s">
        <v>1189</v>
      </c>
      <c r="E1247" t="s">
        <v>88</v>
      </c>
      <c r="F1247">
        <v>31515</v>
      </c>
      <c r="G1247" t="s">
        <v>30</v>
      </c>
      <c r="H1247" t="s">
        <v>28</v>
      </c>
      <c r="I1247" t="s">
        <v>213</v>
      </c>
      <c r="J1247" t="s">
        <v>1370</v>
      </c>
      <c r="L1247" t="s">
        <v>30</v>
      </c>
      <c r="V1247" t="s">
        <v>5736</v>
      </c>
    </row>
    <row r="1248" spans="1:32" ht="17.25" customHeight="1" x14ac:dyDescent="0.25">
      <c r="A1248">
        <v>330473</v>
      </c>
      <c r="B1248" t="s">
        <v>2950</v>
      </c>
      <c r="C1248" t="s">
        <v>355</v>
      </c>
      <c r="D1248" t="s">
        <v>466</v>
      </c>
      <c r="E1248" t="s">
        <v>88</v>
      </c>
      <c r="F1248">
        <v>27033</v>
      </c>
      <c r="G1248" t="s">
        <v>30</v>
      </c>
      <c r="H1248" t="s">
        <v>28</v>
      </c>
      <c r="I1248" t="s">
        <v>213</v>
      </c>
      <c r="J1248" t="s">
        <v>27</v>
      </c>
      <c r="L1248" t="s">
        <v>42</v>
      </c>
    </row>
    <row r="1249" spans="1:22" ht="17.25" customHeight="1" x14ac:dyDescent="0.25">
      <c r="A1249">
        <v>333585</v>
      </c>
      <c r="B1249" t="s">
        <v>1767</v>
      </c>
      <c r="C1249" t="s">
        <v>223</v>
      </c>
      <c r="D1249" t="s">
        <v>288</v>
      </c>
      <c r="E1249" t="s">
        <v>88</v>
      </c>
      <c r="F1249">
        <v>35468</v>
      </c>
      <c r="G1249" t="s">
        <v>225</v>
      </c>
      <c r="H1249" t="s">
        <v>28</v>
      </c>
      <c r="I1249" t="s">
        <v>213</v>
      </c>
      <c r="J1249" t="s">
        <v>1370</v>
      </c>
      <c r="L1249" t="s">
        <v>85</v>
      </c>
      <c r="V1249" t="s">
        <v>5735</v>
      </c>
    </row>
    <row r="1250" spans="1:22" ht="17.25" customHeight="1" x14ac:dyDescent="0.25">
      <c r="A1250">
        <v>321310</v>
      </c>
      <c r="B1250" t="s">
        <v>1437</v>
      </c>
      <c r="C1250" t="s">
        <v>247</v>
      </c>
      <c r="D1250" t="s">
        <v>772</v>
      </c>
      <c r="E1250" t="s">
        <v>88</v>
      </c>
      <c r="F1250">
        <v>32341</v>
      </c>
      <c r="G1250" t="s">
        <v>229</v>
      </c>
      <c r="H1250" t="s">
        <v>28</v>
      </c>
      <c r="I1250" t="s">
        <v>213</v>
      </c>
      <c r="J1250" t="s">
        <v>1370</v>
      </c>
      <c r="L1250" t="s">
        <v>30</v>
      </c>
      <c r="V1250" t="s">
        <v>5734</v>
      </c>
    </row>
    <row r="1251" spans="1:22" ht="17.25" customHeight="1" x14ac:dyDescent="0.25">
      <c r="A1251">
        <v>332963</v>
      </c>
      <c r="B1251" t="s">
        <v>4554</v>
      </c>
      <c r="C1251" t="s">
        <v>242</v>
      </c>
      <c r="D1251" t="s">
        <v>245</v>
      </c>
      <c r="E1251" t="s">
        <v>88</v>
      </c>
      <c r="F1251">
        <v>29947</v>
      </c>
      <c r="G1251" t="s">
        <v>2616</v>
      </c>
      <c r="H1251" t="s">
        <v>28</v>
      </c>
      <c r="I1251" t="s">
        <v>213</v>
      </c>
      <c r="J1251" t="s">
        <v>1370</v>
      </c>
      <c r="L1251" t="s">
        <v>42</v>
      </c>
    </row>
    <row r="1252" spans="1:22" ht="17.25" customHeight="1" x14ac:dyDescent="0.25">
      <c r="A1252">
        <v>309769</v>
      </c>
      <c r="B1252" t="s">
        <v>1428</v>
      </c>
      <c r="C1252" t="s">
        <v>260</v>
      </c>
      <c r="D1252" t="s">
        <v>330</v>
      </c>
      <c r="E1252" t="s">
        <v>88</v>
      </c>
      <c r="F1252">
        <v>30552</v>
      </c>
      <c r="G1252" t="s">
        <v>972</v>
      </c>
      <c r="H1252" t="s">
        <v>28</v>
      </c>
      <c r="I1252" t="s">
        <v>213</v>
      </c>
      <c r="J1252" t="s">
        <v>1370</v>
      </c>
      <c r="L1252" t="s">
        <v>30</v>
      </c>
    </row>
    <row r="1253" spans="1:22" ht="17.25" customHeight="1" x14ac:dyDescent="0.25">
      <c r="A1253">
        <v>330537</v>
      </c>
      <c r="B1253" t="s">
        <v>1950</v>
      </c>
      <c r="C1253" t="s">
        <v>266</v>
      </c>
      <c r="D1253" t="s">
        <v>231</v>
      </c>
      <c r="E1253" t="s">
        <v>88</v>
      </c>
      <c r="F1253">
        <v>35709</v>
      </c>
      <c r="G1253" t="s">
        <v>538</v>
      </c>
      <c r="H1253" t="s">
        <v>31</v>
      </c>
      <c r="I1253" t="s">
        <v>213</v>
      </c>
      <c r="J1253" t="s">
        <v>1370</v>
      </c>
      <c r="L1253" t="s">
        <v>30</v>
      </c>
    </row>
    <row r="1254" spans="1:22" ht="17.25" customHeight="1" x14ac:dyDescent="0.25">
      <c r="A1254">
        <v>336337</v>
      </c>
      <c r="B1254" t="s">
        <v>5400</v>
      </c>
      <c r="C1254" t="s">
        <v>266</v>
      </c>
      <c r="D1254" t="s">
        <v>288</v>
      </c>
      <c r="E1254" t="s">
        <v>88</v>
      </c>
      <c r="F1254">
        <v>29654</v>
      </c>
      <c r="G1254" t="s">
        <v>30</v>
      </c>
      <c r="H1254" t="s">
        <v>31</v>
      </c>
      <c r="I1254" t="s">
        <v>213</v>
      </c>
      <c r="J1254" t="s">
        <v>1370</v>
      </c>
      <c r="L1254" t="s">
        <v>30</v>
      </c>
    </row>
    <row r="1255" spans="1:22" ht="17.25" customHeight="1" x14ac:dyDescent="0.25">
      <c r="A1255">
        <v>332724</v>
      </c>
      <c r="B1255" t="s">
        <v>4536</v>
      </c>
      <c r="C1255" t="s">
        <v>421</v>
      </c>
      <c r="D1255" t="s">
        <v>255</v>
      </c>
      <c r="E1255" t="s">
        <v>88</v>
      </c>
      <c r="F1255">
        <v>32290</v>
      </c>
      <c r="G1255" t="s">
        <v>30</v>
      </c>
      <c r="H1255" t="s">
        <v>28</v>
      </c>
      <c r="I1255" t="s">
        <v>213</v>
      </c>
      <c r="J1255" t="s">
        <v>1370</v>
      </c>
      <c r="L1255" t="s">
        <v>30</v>
      </c>
    </row>
    <row r="1256" spans="1:22" ht="17.25" customHeight="1" x14ac:dyDescent="0.25">
      <c r="A1256">
        <v>338922</v>
      </c>
      <c r="B1256" t="s">
        <v>996</v>
      </c>
      <c r="C1256" t="s">
        <v>244</v>
      </c>
      <c r="D1256" t="s">
        <v>224</v>
      </c>
      <c r="E1256" t="s">
        <v>88</v>
      </c>
      <c r="F1256">
        <v>30177</v>
      </c>
      <c r="G1256" t="s">
        <v>30</v>
      </c>
      <c r="H1256" t="s">
        <v>28</v>
      </c>
      <c r="I1256" t="s">
        <v>213</v>
      </c>
      <c r="J1256" t="s">
        <v>1370</v>
      </c>
      <c r="L1256" t="s">
        <v>30</v>
      </c>
    </row>
    <row r="1257" spans="1:22" ht="17.25" customHeight="1" x14ac:dyDescent="0.25">
      <c r="A1257">
        <v>337966</v>
      </c>
      <c r="B1257" t="s">
        <v>3457</v>
      </c>
      <c r="C1257" t="s">
        <v>266</v>
      </c>
      <c r="D1257" t="s">
        <v>273</v>
      </c>
      <c r="E1257" t="s">
        <v>88</v>
      </c>
      <c r="F1257">
        <v>28316</v>
      </c>
      <c r="G1257" t="s">
        <v>3458</v>
      </c>
      <c r="H1257" t="s">
        <v>28</v>
      </c>
      <c r="I1257" t="s">
        <v>213</v>
      </c>
      <c r="J1257" t="s">
        <v>1370</v>
      </c>
      <c r="L1257" t="s">
        <v>73</v>
      </c>
    </row>
    <row r="1258" spans="1:22" ht="17.25" customHeight="1" x14ac:dyDescent="0.25">
      <c r="A1258">
        <v>326761</v>
      </c>
      <c r="B1258" t="s">
        <v>4068</v>
      </c>
      <c r="C1258" t="s">
        <v>355</v>
      </c>
      <c r="D1258" t="s">
        <v>968</v>
      </c>
      <c r="E1258" t="s">
        <v>89</v>
      </c>
      <c r="F1258">
        <v>34700</v>
      </c>
      <c r="G1258" t="s">
        <v>469</v>
      </c>
      <c r="H1258" t="s">
        <v>28</v>
      </c>
      <c r="I1258" t="s">
        <v>213</v>
      </c>
      <c r="J1258" t="s">
        <v>1370</v>
      </c>
      <c r="L1258" t="s">
        <v>85</v>
      </c>
      <c r="V1258" t="s">
        <v>5822</v>
      </c>
    </row>
    <row r="1259" spans="1:22" ht="17.25" customHeight="1" x14ac:dyDescent="0.25">
      <c r="A1259">
        <v>334617</v>
      </c>
      <c r="B1259" t="s">
        <v>2768</v>
      </c>
      <c r="C1259" t="s">
        <v>289</v>
      </c>
      <c r="D1259" t="s">
        <v>593</v>
      </c>
      <c r="E1259" t="s">
        <v>89</v>
      </c>
      <c r="F1259">
        <v>36139</v>
      </c>
      <c r="G1259" t="s">
        <v>30</v>
      </c>
      <c r="H1259" t="s">
        <v>31</v>
      </c>
      <c r="I1259" t="s">
        <v>213</v>
      </c>
      <c r="J1259" t="s">
        <v>1370</v>
      </c>
      <c r="L1259" t="s">
        <v>42</v>
      </c>
    </row>
    <row r="1260" spans="1:22" ht="17.25" customHeight="1" x14ac:dyDescent="0.25">
      <c r="A1260">
        <v>321290</v>
      </c>
      <c r="B1260" t="s">
        <v>2353</v>
      </c>
      <c r="C1260" t="s">
        <v>242</v>
      </c>
      <c r="D1260" t="s">
        <v>1265</v>
      </c>
      <c r="E1260" t="s">
        <v>89</v>
      </c>
      <c r="F1260">
        <v>31780</v>
      </c>
      <c r="G1260" t="s">
        <v>30</v>
      </c>
      <c r="H1260" t="s">
        <v>28</v>
      </c>
      <c r="I1260" t="s">
        <v>213</v>
      </c>
      <c r="J1260" t="s">
        <v>1370</v>
      </c>
      <c r="L1260" t="s">
        <v>30</v>
      </c>
      <c r="V1260" t="s">
        <v>5723</v>
      </c>
    </row>
    <row r="1261" spans="1:22" ht="17.25" customHeight="1" x14ac:dyDescent="0.25">
      <c r="A1261">
        <v>328761</v>
      </c>
      <c r="B1261" t="s">
        <v>4196</v>
      </c>
      <c r="C1261" t="s">
        <v>4197</v>
      </c>
      <c r="D1261" t="s">
        <v>754</v>
      </c>
      <c r="E1261" t="s">
        <v>89</v>
      </c>
      <c r="F1261">
        <v>27760</v>
      </c>
      <c r="G1261" t="s">
        <v>30</v>
      </c>
      <c r="H1261" t="s">
        <v>28</v>
      </c>
      <c r="I1261" t="s">
        <v>213</v>
      </c>
      <c r="J1261" t="s">
        <v>1370</v>
      </c>
      <c r="L1261" t="s">
        <v>30</v>
      </c>
    </row>
    <row r="1262" spans="1:22" ht="17.25" customHeight="1" x14ac:dyDescent="0.25">
      <c r="A1262">
        <v>338042</v>
      </c>
      <c r="B1262" t="s">
        <v>5618</v>
      </c>
      <c r="C1262" t="s">
        <v>242</v>
      </c>
      <c r="D1262" t="s">
        <v>5508</v>
      </c>
      <c r="E1262" t="s">
        <v>89</v>
      </c>
      <c r="F1262">
        <v>34860</v>
      </c>
      <c r="G1262" t="s">
        <v>5619</v>
      </c>
      <c r="H1262" t="s">
        <v>28</v>
      </c>
      <c r="I1262" t="s">
        <v>213</v>
      </c>
      <c r="J1262" t="s">
        <v>1370</v>
      </c>
      <c r="L1262" t="s">
        <v>52</v>
      </c>
    </row>
    <row r="1263" spans="1:22" ht="17.25" customHeight="1" x14ac:dyDescent="0.25">
      <c r="A1263">
        <v>338037</v>
      </c>
      <c r="B1263" t="s">
        <v>5616</v>
      </c>
      <c r="C1263" t="s">
        <v>839</v>
      </c>
      <c r="D1263" t="s">
        <v>392</v>
      </c>
      <c r="E1263" t="s">
        <v>89</v>
      </c>
      <c r="F1263">
        <v>31458</v>
      </c>
      <c r="G1263" t="s">
        <v>478</v>
      </c>
      <c r="H1263" t="s">
        <v>28</v>
      </c>
      <c r="I1263" t="s">
        <v>213</v>
      </c>
      <c r="J1263" t="s">
        <v>27</v>
      </c>
      <c r="L1263" t="s">
        <v>30</v>
      </c>
    </row>
    <row r="1264" spans="1:22" ht="17.25" customHeight="1" x14ac:dyDescent="0.25">
      <c r="A1264">
        <v>336435</v>
      </c>
      <c r="B1264" t="s">
        <v>4980</v>
      </c>
      <c r="C1264" t="s">
        <v>4981</v>
      </c>
      <c r="D1264" t="s">
        <v>4982</v>
      </c>
      <c r="E1264" t="s">
        <v>89</v>
      </c>
      <c r="F1264">
        <v>29455</v>
      </c>
      <c r="G1264" t="s">
        <v>4983</v>
      </c>
      <c r="H1264" t="s">
        <v>28</v>
      </c>
      <c r="I1264" t="s">
        <v>213</v>
      </c>
      <c r="J1264" t="s">
        <v>1370</v>
      </c>
      <c r="L1264" t="s">
        <v>30</v>
      </c>
    </row>
    <row r="1265" spans="1:32" ht="17.25" customHeight="1" x14ac:dyDescent="0.25">
      <c r="A1265">
        <v>333582</v>
      </c>
      <c r="B1265" t="s">
        <v>4631</v>
      </c>
      <c r="C1265" t="s">
        <v>1073</v>
      </c>
      <c r="D1265" t="s">
        <v>291</v>
      </c>
      <c r="E1265" t="s">
        <v>88</v>
      </c>
      <c r="F1265">
        <v>32518</v>
      </c>
      <c r="G1265" t="s">
        <v>49</v>
      </c>
      <c r="H1265" t="s">
        <v>28</v>
      </c>
      <c r="I1265" t="s">
        <v>213</v>
      </c>
      <c r="J1265" t="s">
        <v>1370</v>
      </c>
      <c r="L1265" t="s">
        <v>49</v>
      </c>
    </row>
    <row r="1266" spans="1:32" ht="17.25" customHeight="1" x14ac:dyDescent="0.25">
      <c r="A1266">
        <v>331090</v>
      </c>
      <c r="B1266" t="s">
        <v>2894</v>
      </c>
      <c r="C1266" t="s">
        <v>260</v>
      </c>
      <c r="D1266" t="s">
        <v>234</v>
      </c>
      <c r="E1266" t="s">
        <v>88</v>
      </c>
      <c r="F1266">
        <v>33862</v>
      </c>
      <c r="G1266" t="s">
        <v>49</v>
      </c>
      <c r="H1266" t="s">
        <v>28</v>
      </c>
      <c r="I1266" t="s">
        <v>213</v>
      </c>
      <c r="J1266" t="s">
        <v>27</v>
      </c>
      <c r="L1266" t="s">
        <v>49</v>
      </c>
    </row>
    <row r="1267" spans="1:32" ht="17.25" customHeight="1" x14ac:dyDescent="0.25">
      <c r="A1267">
        <v>333663</v>
      </c>
      <c r="B1267" t="s">
        <v>1432</v>
      </c>
      <c r="C1267" t="s">
        <v>346</v>
      </c>
      <c r="D1267" t="s">
        <v>1497</v>
      </c>
      <c r="E1267" t="s">
        <v>88</v>
      </c>
      <c r="F1267">
        <v>33608</v>
      </c>
      <c r="G1267" t="s">
        <v>1965</v>
      </c>
      <c r="H1267" t="s">
        <v>28</v>
      </c>
      <c r="I1267" t="s">
        <v>213</v>
      </c>
      <c r="J1267" t="s">
        <v>1370</v>
      </c>
      <c r="L1267" t="s">
        <v>52</v>
      </c>
    </row>
    <row r="1268" spans="1:32" ht="17.25" customHeight="1" x14ac:dyDescent="0.25">
      <c r="A1268">
        <v>337127</v>
      </c>
      <c r="B1268" t="s">
        <v>5060</v>
      </c>
      <c r="C1268" t="s">
        <v>242</v>
      </c>
      <c r="D1268" t="s">
        <v>339</v>
      </c>
      <c r="E1268" t="s">
        <v>88</v>
      </c>
      <c r="F1268">
        <v>31347</v>
      </c>
      <c r="G1268" t="s">
        <v>2650</v>
      </c>
      <c r="H1268" t="s">
        <v>28</v>
      </c>
      <c r="I1268" t="s">
        <v>213</v>
      </c>
      <c r="J1268" t="s">
        <v>1370</v>
      </c>
      <c r="L1268" t="s">
        <v>59</v>
      </c>
    </row>
    <row r="1269" spans="1:32" ht="17.25" customHeight="1" x14ac:dyDescent="0.25">
      <c r="A1269">
        <v>330646</v>
      </c>
      <c r="B1269" t="s">
        <v>5220</v>
      </c>
      <c r="C1269" t="s">
        <v>226</v>
      </c>
      <c r="D1269" t="s">
        <v>806</v>
      </c>
      <c r="E1269" t="s">
        <v>88</v>
      </c>
      <c r="F1269">
        <v>34952</v>
      </c>
      <c r="G1269" t="s">
        <v>842</v>
      </c>
      <c r="H1269" t="s">
        <v>28</v>
      </c>
      <c r="I1269" t="s">
        <v>213</v>
      </c>
      <c r="J1269" t="s">
        <v>27</v>
      </c>
      <c r="L1269" t="s">
        <v>30</v>
      </c>
    </row>
    <row r="1270" spans="1:32" ht="17.25" customHeight="1" x14ac:dyDescent="0.25">
      <c r="A1270">
        <v>311352</v>
      </c>
      <c r="B1270" t="s">
        <v>5122</v>
      </c>
      <c r="C1270" t="s">
        <v>226</v>
      </c>
      <c r="D1270" t="s">
        <v>466</v>
      </c>
      <c r="E1270" t="s">
        <v>88</v>
      </c>
      <c r="F1270">
        <v>23012</v>
      </c>
      <c r="G1270" t="s">
        <v>49</v>
      </c>
      <c r="H1270" t="s">
        <v>28</v>
      </c>
      <c r="I1270" t="s">
        <v>213</v>
      </c>
      <c r="J1270" t="s">
        <v>1370</v>
      </c>
      <c r="L1270" t="s">
        <v>49</v>
      </c>
    </row>
    <row r="1271" spans="1:32" ht="17.25" customHeight="1" x14ac:dyDescent="0.25">
      <c r="A1271">
        <v>334588</v>
      </c>
      <c r="B1271" t="s">
        <v>4731</v>
      </c>
      <c r="C1271" t="s">
        <v>355</v>
      </c>
      <c r="D1271" t="s">
        <v>2063</v>
      </c>
      <c r="E1271" t="s">
        <v>88</v>
      </c>
      <c r="F1271">
        <v>34926</v>
      </c>
      <c r="G1271" t="s">
        <v>4732</v>
      </c>
      <c r="H1271" t="s">
        <v>28</v>
      </c>
      <c r="I1271" t="s">
        <v>213</v>
      </c>
      <c r="J1271" t="s">
        <v>27</v>
      </c>
      <c r="L1271" t="s">
        <v>30</v>
      </c>
    </row>
    <row r="1272" spans="1:32" ht="17.25" customHeight="1" x14ac:dyDescent="0.25">
      <c r="A1272">
        <v>326330</v>
      </c>
      <c r="B1272" t="s">
        <v>4054</v>
      </c>
      <c r="C1272" t="s">
        <v>652</v>
      </c>
      <c r="D1272" t="s">
        <v>285</v>
      </c>
      <c r="E1272" t="s">
        <v>88</v>
      </c>
      <c r="F1272">
        <v>30682</v>
      </c>
      <c r="G1272" t="s">
        <v>225</v>
      </c>
      <c r="H1272" t="s">
        <v>28</v>
      </c>
      <c r="I1272" t="s">
        <v>213</v>
      </c>
      <c r="J1272" t="s">
        <v>1370</v>
      </c>
      <c r="L1272" t="s">
        <v>30</v>
      </c>
    </row>
    <row r="1273" spans="1:32" ht="17.25" customHeight="1" x14ac:dyDescent="0.25">
      <c r="A1273">
        <v>318959</v>
      </c>
      <c r="B1273" t="s">
        <v>3909</v>
      </c>
      <c r="C1273" t="s">
        <v>223</v>
      </c>
      <c r="D1273" t="s">
        <v>294</v>
      </c>
      <c r="E1273" t="s">
        <v>88</v>
      </c>
      <c r="F1273">
        <v>30818</v>
      </c>
      <c r="G1273" t="s">
        <v>30</v>
      </c>
      <c r="H1273" t="s">
        <v>28</v>
      </c>
      <c r="I1273" t="s">
        <v>213</v>
      </c>
      <c r="V1273" t="s">
        <v>5822</v>
      </c>
      <c r="AD1273" t="s">
        <v>5700</v>
      </c>
      <c r="AE1273" t="s">
        <v>5700</v>
      </c>
      <c r="AF1273" t="s">
        <v>5700</v>
      </c>
    </row>
    <row r="1274" spans="1:32" ht="17.25" customHeight="1" x14ac:dyDescent="0.25">
      <c r="A1274">
        <v>331270</v>
      </c>
      <c r="B1274" t="s">
        <v>5230</v>
      </c>
      <c r="C1274" t="s">
        <v>388</v>
      </c>
      <c r="D1274" t="s">
        <v>324</v>
      </c>
      <c r="E1274" t="s">
        <v>88</v>
      </c>
      <c r="F1274">
        <v>35796</v>
      </c>
      <c r="G1274" t="s">
        <v>30</v>
      </c>
      <c r="H1274" t="s">
        <v>28</v>
      </c>
      <c r="I1274" t="s">
        <v>213</v>
      </c>
      <c r="J1274" t="s">
        <v>27</v>
      </c>
      <c r="L1274" t="s">
        <v>1928</v>
      </c>
    </row>
    <row r="1275" spans="1:32" ht="17.25" customHeight="1" x14ac:dyDescent="0.25">
      <c r="A1275">
        <v>334593</v>
      </c>
      <c r="B1275" t="s">
        <v>5328</v>
      </c>
      <c r="C1275" t="s">
        <v>226</v>
      </c>
      <c r="D1275" t="s">
        <v>917</v>
      </c>
      <c r="E1275" t="s">
        <v>88</v>
      </c>
      <c r="F1275">
        <v>34700</v>
      </c>
      <c r="G1275" t="s">
        <v>59</v>
      </c>
      <c r="H1275" t="s">
        <v>28</v>
      </c>
      <c r="I1275" t="s">
        <v>213</v>
      </c>
      <c r="J1275" t="s">
        <v>27</v>
      </c>
      <c r="L1275" t="s">
        <v>30</v>
      </c>
    </row>
    <row r="1276" spans="1:32" ht="17.25" customHeight="1" x14ac:dyDescent="0.25">
      <c r="A1276">
        <v>336240</v>
      </c>
      <c r="B1276" t="s">
        <v>2684</v>
      </c>
      <c r="C1276" t="s">
        <v>323</v>
      </c>
      <c r="D1276" t="s">
        <v>492</v>
      </c>
      <c r="E1276" t="s">
        <v>88</v>
      </c>
      <c r="F1276">
        <v>33839</v>
      </c>
      <c r="G1276" t="s">
        <v>49</v>
      </c>
      <c r="H1276" t="s">
        <v>28</v>
      </c>
      <c r="I1276" t="s">
        <v>213</v>
      </c>
      <c r="J1276" t="s">
        <v>1370</v>
      </c>
      <c r="L1276" t="s">
        <v>30</v>
      </c>
    </row>
    <row r="1277" spans="1:32" ht="17.25" customHeight="1" x14ac:dyDescent="0.25">
      <c r="A1277">
        <v>334511</v>
      </c>
      <c r="B1277" t="s">
        <v>4724</v>
      </c>
      <c r="C1277" t="s">
        <v>4725</v>
      </c>
      <c r="D1277" t="s">
        <v>532</v>
      </c>
      <c r="E1277" t="s">
        <v>88</v>
      </c>
      <c r="F1277">
        <v>29502</v>
      </c>
      <c r="G1277" t="s">
        <v>30</v>
      </c>
      <c r="H1277" t="s">
        <v>28</v>
      </c>
      <c r="I1277" t="s">
        <v>213</v>
      </c>
      <c r="J1277" t="s">
        <v>1370</v>
      </c>
      <c r="L1277" t="s">
        <v>30</v>
      </c>
      <c r="AE1277" t="s">
        <v>5700</v>
      </c>
      <c r="AF1277" t="s">
        <v>5700</v>
      </c>
    </row>
    <row r="1278" spans="1:32" ht="17.25" customHeight="1" x14ac:dyDescent="0.25">
      <c r="A1278">
        <v>338990</v>
      </c>
      <c r="B1278" t="s">
        <v>5112</v>
      </c>
      <c r="C1278" t="s">
        <v>277</v>
      </c>
      <c r="D1278" t="s">
        <v>527</v>
      </c>
      <c r="E1278" t="s">
        <v>88</v>
      </c>
      <c r="F1278">
        <v>32090</v>
      </c>
      <c r="G1278" t="s">
        <v>59</v>
      </c>
      <c r="H1278" t="s">
        <v>28</v>
      </c>
      <c r="I1278" t="s">
        <v>213</v>
      </c>
      <c r="J1278" t="s">
        <v>1370</v>
      </c>
      <c r="L1278" t="s">
        <v>59</v>
      </c>
    </row>
    <row r="1279" spans="1:32" ht="17.25" customHeight="1" x14ac:dyDescent="0.25">
      <c r="A1279">
        <v>327242</v>
      </c>
      <c r="B1279" t="s">
        <v>1738</v>
      </c>
      <c r="C1279" t="s">
        <v>1240</v>
      </c>
      <c r="D1279" t="s">
        <v>1006</v>
      </c>
      <c r="E1279" t="s">
        <v>88</v>
      </c>
      <c r="F1279">
        <v>35815</v>
      </c>
      <c r="G1279" t="s">
        <v>1739</v>
      </c>
      <c r="H1279" t="s">
        <v>28</v>
      </c>
      <c r="I1279" t="s">
        <v>213</v>
      </c>
      <c r="J1279" t="s">
        <v>1370</v>
      </c>
      <c r="L1279" t="s">
        <v>30</v>
      </c>
      <c r="V1279" t="s">
        <v>5734</v>
      </c>
    </row>
    <row r="1280" spans="1:32" ht="17.25" customHeight="1" x14ac:dyDescent="0.25">
      <c r="A1280">
        <v>338040</v>
      </c>
      <c r="B1280" t="s">
        <v>5617</v>
      </c>
      <c r="C1280" t="s">
        <v>226</v>
      </c>
      <c r="D1280" t="s">
        <v>228</v>
      </c>
      <c r="E1280" t="s">
        <v>89</v>
      </c>
      <c r="F1280">
        <v>30383</v>
      </c>
      <c r="G1280" t="s">
        <v>525</v>
      </c>
      <c r="H1280" t="s">
        <v>28</v>
      </c>
      <c r="I1280" t="s">
        <v>213</v>
      </c>
      <c r="J1280" t="s">
        <v>27</v>
      </c>
      <c r="L1280" t="s">
        <v>42</v>
      </c>
    </row>
    <row r="1281" spans="1:32" ht="17.25" customHeight="1" x14ac:dyDescent="0.25">
      <c r="A1281">
        <v>334941</v>
      </c>
      <c r="B1281" t="s">
        <v>4776</v>
      </c>
      <c r="C1281" t="s">
        <v>266</v>
      </c>
      <c r="D1281" t="s">
        <v>589</v>
      </c>
      <c r="E1281" t="s">
        <v>88</v>
      </c>
      <c r="F1281">
        <v>35065</v>
      </c>
      <c r="G1281" t="s">
        <v>578</v>
      </c>
      <c r="H1281" t="s">
        <v>28</v>
      </c>
      <c r="I1281" t="s">
        <v>213</v>
      </c>
      <c r="J1281" t="s">
        <v>1370</v>
      </c>
      <c r="L1281" t="s">
        <v>42</v>
      </c>
      <c r="V1281" t="s">
        <v>5822</v>
      </c>
    </row>
    <row r="1282" spans="1:32" ht="17.25" customHeight="1" x14ac:dyDescent="0.25">
      <c r="A1282">
        <v>325629</v>
      </c>
      <c r="B1282" t="s">
        <v>2227</v>
      </c>
      <c r="C1282" t="s">
        <v>1157</v>
      </c>
      <c r="D1282" t="s">
        <v>1489</v>
      </c>
      <c r="E1282" t="s">
        <v>88</v>
      </c>
      <c r="F1282">
        <v>34031</v>
      </c>
      <c r="G1282" t="s">
        <v>30</v>
      </c>
      <c r="H1282" t="s">
        <v>28</v>
      </c>
      <c r="I1282" t="s">
        <v>213</v>
      </c>
      <c r="V1282" t="s">
        <v>5723</v>
      </c>
      <c r="AD1282" t="s">
        <v>5700</v>
      </c>
      <c r="AE1282" t="s">
        <v>5700</v>
      </c>
      <c r="AF1282" t="s">
        <v>5700</v>
      </c>
    </row>
    <row r="1283" spans="1:32" ht="17.25" customHeight="1" x14ac:dyDescent="0.25">
      <c r="A1283">
        <v>327994</v>
      </c>
      <c r="B1283" t="s">
        <v>4148</v>
      </c>
      <c r="C1283" t="s">
        <v>266</v>
      </c>
      <c r="D1283" t="s">
        <v>642</v>
      </c>
      <c r="E1283" t="s">
        <v>88</v>
      </c>
      <c r="F1283">
        <v>34015</v>
      </c>
      <c r="G1283" t="s">
        <v>39</v>
      </c>
      <c r="H1283" t="s">
        <v>28</v>
      </c>
      <c r="I1283" t="s">
        <v>213</v>
      </c>
      <c r="J1283" t="s">
        <v>1370</v>
      </c>
      <c r="L1283" t="s">
        <v>39</v>
      </c>
    </row>
    <row r="1284" spans="1:32" ht="17.25" customHeight="1" x14ac:dyDescent="0.25">
      <c r="A1284">
        <v>338026</v>
      </c>
      <c r="B1284" t="s">
        <v>2873</v>
      </c>
      <c r="C1284" t="s">
        <v>404</v>
      </c>
      <c r="D1284" t="s">
        <v>540</v>
      </c>
      <c r="E1284" t="s">
        <v>89</v>
      </c>
      <c r="F1284">
        <v>33999</v>
      </c>
      <c r="G1284" t="s">
        <v>2874</v>
      </c>
      <c r="H1284" t="s">
        <v>28</v>
      </c>
      <c r="I1284" t="s">
        <v>213</v>
      </c>
      <c r="J1284" t="s">
        <v>1370</v>
      </c>
      <c r="L1284" t="s">
        <v>39</v>
      </c>
    </row>
    <row r="1285" spans="1:32" ht="17.25" customHeight="1" x14ac:dyDescent="0.25">
      <c r="A1285">
        <v>321164</v>
      </c>
      <c r="B1285" t="s">
        <v>5144</v>
      </c>
      <c r="C1285" t="s">
        <v>242</v>
      </c>
      <c r="D1285" t="s">
        <v>1263</v>
      </c>
      <c r="E1285" t="s">
        <v>88</v>
      </c>
      <c r="F1285">
        <v>30018</v>
      </c>
      <c r="G1285" t="s">
        <v>5145</v>
      </c>
      <c r="H1285" t="s">
        <v>28</v>
      </c>
      <c r="I1285" t="s">
        <v>213</v>
      </c>
      <c r="J1285" t="s">
        <v>1370</v>
      </c>
      <c r="L1285" t="s">
        <v>52</v>
      </c>
    </row>
    <row r="1286" spans="1:32" ht="17.25" customHeight="1" x14ac:dyDescent="0.25">
      <c r="A1286">
        <v>318593</v>
      </c>
      <c r="B1286" t="s">
        <v>3907</v>
      </c>
      <c r="C1286" t="s">
        <v>233</v>
      </c>
      <c r="D1286" t="s">
        <v>758</v>
      </c>
      <c r="E1286" t="s">
        <v>88</v>
      </c>
      <c r="F1286">
        <v>32674</v>
      </c>
      <c r="G1286" t="s">
        <v>30</v>
      </c>
      <c r="H1286" t="s">
        <v>28</v>
      </c>
      <c r="I1286" t="s">
        <v>213</v>
      </c>
      <c r="J1286" t="s">
        <v>1370</v>
      </c>
      <c r="L1286" t="s">
        <v>30</v>
      </c>
    </row>
    <row r="1287" spans="1:32" ht="17.25" customHeight="1" x14ac:dyDescent="0.25">
      <c r="A1287">
        <v>321229</v>
      </c>
      <c r="B1287" t="s">
        <v>3941</v>
      </c>
      <c r="C1287" t="s">
        <v>683</v>
      </c>
      <c r="D1287" t="s">
        <v>3942</v>
      </c>
      <c r="E1287" t="s">
        <v>88</v>
      </c>
      <c r="F1287">
        <v>33695</v>
      </c>
      <c r="G1287" t="s">
        <v>538</v>
      </c>
      <c r="H1287" t="s">
        <v>28</v>
      </c>
      <c r="I1287" t="s">
        <v>213</v>
      </c>
    </row>
    <row r="1288" spans="1:32" ht="17.25" customHeight="1" x14ac:dyDescent="0.25">
      <c r="A1288">
        <v>334626</v>
      </c>
      <c r="B1288" t="s">
        <v>4733</v>
      </c>
      <c r="C1288" t="s">
        <v>793</v>
      </c>
      <c r="D1288" t="s">
        <v>301</v>
      </c>
      <c r="E1288" t="s">
        <v>88</v>
      </c>
      <c r="F1288">
        <v>31533</v>
      </c>
      <c r="G1288" t="s">
        <v>30</v>
      </c>
      <c r="H1288" t="s">
        <v>28</v>
      </c>
      <c r="I1288" t="s">
        <v>213</v>
      </c>
      <c r="J1288" t="s">
        <v>1370</v>
      </c>
      <c r="L1288" t="s">
        <v>42</v>
      </c>
    </row>
    <row r="1289" spans="1:32" ht="17.25" customHeight="1" x14ac:dyDescent="0.25">
      <c r="A1289">
        <v>338024</v>
      </c>
      <c r="B1289" t="s">
        <v>5610</v>
      </c>
      <c r="C1289" t="s">
        <v>1284</v>
      </c>
      <c r="D1289" t="s">
        <v>5611</v>
      </c>
      <c r="E1289" t="s">
        <v>88</v>
      </c>
      <c r="F1289">
        <v>29281</v>
      </c>
      <c r="G1289" t="s">
        <v>30</v>
      </c>
      <c r="H1289" t="s">
        <v>28</v>
      </c>
      <c r="I1289" t="s">
        <v>213</v>
      </c>
      <c r="J1289" t="s">
        <v>27</v>
      </c>
      <c r="L1289" t="s">
        <v>30</v>
      </c>
    </row>
    <row r="1290" spans="1:32" ht="17.25" customHeight="1" x14ac:dyDescent="0.25">
      <c r="A1290">
        <v>332713</v>
      </c>
      <c r="B1290" t="s">
        <v>4535</v>
      </c>
      <c r="C1290" t="s">
        <v>396</v>
      </c>
      <c r="D1290" t="s">
        <v>224</v>
      </c>
      <c r="E1290" t="s">
        <v>88</v>
      </c>
      <c r="F1290">
        <v>36318</v>
      </c>
      <c r="G1290" t="s">
        <v>30</v>
      </c>
      <c r="H1290" t="s">
        <v>28</v>
      </c>
      <c r="I1290" t="s">
        <v>213</v>
      </c>
      <c r="J1290" t="s">
        <v>1370</v>
      </c>
      <c r="L1290" t="s">
        <v>30</v>
      </c>
    </row>
    <row r="1291" spans="1:32" ht="17.25" customHeight="1" x14ac:dyDescent="0.25">
      <c r="A1291">
        <v>330522</v>
      </c>
      <c r="B1291" t="s">
        <v>5217</v>
      </c>
      <c r="C1291" t="s">
        <v>223</v>
      </c>
      <c r="D1291" t="s">
        <v>806</v>
      </c>
      <c r="E1291" t="s">
        <v>88</v>
      </c>
      <c r="F1291">
        <v>34060</v>
      </c>
      <c r="G1291" t="s">
        <v>30</v>
      </c>
      <c r="H1291" t="s">
        <v>28</v>
      </c>
      <c r="I1291" t="s">
        <v>213</v>
      </c>
      <c r="J1291" t="s">
        <v>27</v>
      </c>
      <c r="L1291" t="s">
        <v>30</v>
      </c>
    </row>
    <row r="1292" spans="1:32" ht="17.25" customHeight="1" x14ac:dyDescent="0.25">
      <c r="A1292">
        <v>325516</v>
      </c>
      <c r="B1292" t="s">
        <v>4017</v>
      </c>
      <c r="C1292" t="s">
        <v>668</v>
      </c>
      <c r="D1292" t="s">
        <v>273</v>
      </c>
      <c r="E1292" t="s">
        <v>88</v>
      </c>
      <c r="F1292">
        <v>34243</v>
      </c>
      <c r="G1292" t="s">
        <v>30</v>
      </c>
      <c r="H1292" t="s">
        <v>28</v>
      </c>
      <c r="I1292" t="s">
        <v>213</v>
      </c>
      <c r="J1292" t="s">
        <v>1370</v>
      </c>
      <c r="L1292" t="s">
        <v>30</v>
      </c>
    </row>
    <row r="1293" spans="1:32" ht="17.25" customHeight="1" x14ac:dyDescent="0.25">
      <c r="A1293">
        <v>317414</v>
      </c>
      <c r="B1293" t="s">
        <v>2823</v>
      </c>
      <c r="C1293" t="s">
        <v>226</v>
      </c>
      <c r="D1293" t="s">
        <v>2824</v>
      </c>
      <c r="E1293" t="s">
        <v>88</v>
      </c>
      <c r="F1293">
        <v>33756</v>
      </c>
      <c r="G1293" t="s">
        <v>225</v>
      </c>
      <c r="H1293" t="s">
        <v>28</v>
      </c>
      <c r="I1293" t="s">
        <v>213</v>
      </c>
      <c r="J1293" t="s">
        <v>1370</v>
      </c>
      <c r="L1293" t="s">
        <v>30</v>
      </c>
    </row>
    <row r="1294" spans="1:32" ht="17.25" customHeight="1" x14ac:dyDescent="0.25">
      <c r="A1294">
        <v>324042</v>
      </c>
      <c r="B1294" t="s">
        <v>1732</v>
      </c>
      <c r="C1294" t="s">
        <v>1733</v>
      </c>
      <c r="D1294" t="s">
        <v>981</v>
      </c>
      <c r="E1294" t="s">
        <v>88</v>
      </c>
      <c r="F1294">
        <v>30091</v>
      </c>
      <c r="G1294" t="s">
        <v>1734</v>
      </c>
      <c r="H1294" t="s">
        <v>28</v>
      </c>
      <c r="I1294" t="s">
        <v>213</v>
      </c>
      <c r="J1294" t="s">
        <v>27</v>
      </c>
      <c r="L1294" t="s">
        <v>82</v>
      </c>
      <c r="V1294" t="s">
        <v>5734</v>
      </c>
    </row>
    <row r="1295" spans="1:32" ht="17.25" customHeight="1" x14ac:dyDescent="0.25">
      <c r="A1295">
        <v>332885</v>
      </c>
      <c r="B1295" t="s">
        <v>4546</v>
      </c>
      <c r="C1295" t="s">
        <v>314</v>
      </c>
      <c r="D1295" t="s">
        <v>288</v>
      </c>
      <c r="E1295" t="s">
        <v>88</v>
      </c>
      <c r="F1295">
        <v>35758</v>
      </c>
      <c r="G1295" t="s">
        <v>30</v>
      </c>
      <c r="H1295" t="s">
        <v>28</v>
      </c>
      <c r="I1295" t="s">
        <v>213</v>
      </c>
      <c r="J1295" t="s">
        <v>1370</v>
      </c>
      <c r="L1295" t="s">
        <v>30</v>
      </c>
    </row>
    <row r="1296" spans="1:32" ht="17.25" customHeight="1" x14ac:dyDescent="0.25">
      <c r="A1296">
        <v>330716</v>
      </c>
      <c r="B1296" t="s">
        <v>2646</v>
      </c>
      <c r="C1296" t="s">
        <v>260</v>
      </c>
      <c r="D1296" t="s">
        <v>589</v>
      </c>
      <c r="E1296" t="s">
        <v>89</v>
      </c>
      <c r="F1296">
        <v>33980</v>
      </c>
      <c r="G1296" t="s">
        <v>85</v>
      </c>
      <c r="H1296" t="s">
        <v>28</v>
      </c>
      <c r="I1296" t="s">
        <v>213</v>
      </c>
      <c r="J1296" t="s">
        <v>1370</v>
      </c>
      <c r="L1296" t="s">
        <v>85</v>
      </c>
    </row>
    <row r="1297" spans="1:32" ht="17.25" customHeight="1" x14ac:dyDescent="0.25">
      <c r="A1297">
        <v>334655</v>
      </c>
      <c r="B1297" t="s">
        <v>4736</v>
      </c>
      <c r="C1297" t="s">
        <v>4737</v>
      </c>
      <c r="D1297" t="s">
        <v>1006</v>
      </c>
      <c r="E1297" t="s">
        <v>88</v>
      </c>
      <c r="F1297">
        <v>33606</v>
      </c>
      <c r="G1297" t="s">
        <v>622</v>
      </c>
      <c r="H1297" t="s">
        <v>28</v>
      </c>
      <c r="I1297" t="s">
        <v>213</v>
      </c>
      <c r="J1297" t="s">
        <v>27</v>
      </c>
      <c r="L1297" t="s">
        <v>30</v>
      </c>
    </row>
    <row r="1298" spans="1:32" ht="17.25" customHeight="1" x14ac:dyDescent="0.25">
      <c r="A1298">
        <v>336504</v>
      </c>
      <c r="B1298" t="s">
        <v>4993</v>
      </c>
      <c r="C1298" t="s">
        <v>260</v>
      </c>
      <c r="D1298" t="s">
        <v>1019</v>
      </c>
      <c r="E1298" t="s">
        <v>89</v>
      </c>
      <c r="F1298">
        <v>33320</v>
      </c>
      <c r="G1298" t="s">
        <v>225</v>
      </c>
      <c r="H1298" t="s">
        <v>28</v>
      </c>
      <c r="I1298" t="s">
        <v>213</v>
      </c>
      <c r="J1298" t="s">
        <v>1370</v>
      </c>
      <c r="L1298" t="s">
        <v>30</v>
      </c>
    </row>
    <row r="1299" spans="1:32" ht="17.25" customHeight="1" x14ac:dyDescent="0.25">
      <c r="A1299">
        <v>333592</v>
      </c>
      <c r="B1299" t="s">
        <v>5308</v>
      </c>
      <c r="C1299" t="s">
        <v>869</v>
      </c>
      <c r="D1299" t="s">
        <v>442</v>
      </c>
      <c r="E1299" t="s">
        <v>89</v>
      </c>
      <c r="F1299">
        <v>33898</v>
      </c>
      <c r="G1299" t="s">
        <v>259</v>
      </c>
      <c r="H1299" t="s">
        <v>28</v>
      </c>
      <c r="I1299" t="s">
        <v>213</v>
      </c>
      <c r="J1299" t="s">
        <v>1370</v>
      </c>
      <c r="L1299" t="s">
        <v>42</v>
      </c>
    </row>
    <row r="1300" spans="1:32" ht="17.25" customHeight="1" x14ac:dyDescent="0.25">
      <c r="A1300">
        <v>338334</v>
      </c>
      <c r="B1300" t="s">
        <v>5105</v>
      </c>
      <c r="C1300" t="s">
        <v>893</v>
      </c>
      <c r="D1300" t="s">
        <v>5106</v>
      </c>
      <c r="E1300" t="s">
        <v>89</v>
      </c>
      <c r="F1300">
        <v>33019</v>
      </c>
      <c r="G1300" t="s">
        <v>5107</v>
      </c>
      <c r="H1300" t="s">
        <v>28</v>
      </c>
      <c r="I1300" t="s">
        <v>213</v>
      </c>
      <c r="J1300" t="s">
        <v>1370</v>
      </c>
      <c r="L1300" t="s">
        <v>70</v>
      </c>
      <c r="V1300" t="s">
        <v>5822</v>
      </c>
    </row>
    <row r="1301" spans="1:32" ht="17.25" customHeight="1" x14ac:dyDescent="0.25">
      <c r="A1301">
        <v>328794</v>
      </c>
      <c r="B1301" t="s">
        <v>4198</v>
      </c>
      <c r="C1301" t="s">
        <v>373</v>
      </c>
      <c r="D1301" t="s">
        <v>324</v>
      </c>
      <c r="E1301" t="s">
        <v>89</v>
      </c>
      <c r="F1301">
        <v>33530</v>
      </c>
      <c r="G1301" t="s">
        <v>30</v>
      </c>
      <c r="H1301" t="s">
        <v>28</v>
      </c>
      <c r="I1301" t="s">
        <v>213</v>
      </c>
      <c r="J1301" t="s">
        <v>1370</v>
      </c>
      <c r="L1301" t="s">
        <v>30</v>
      </c>
      <c r="AF1301" t="s">
        <v>5700</v>
      </c>
    </row>
    <row r="1302" spans="1:32" ht="17.25" customHeight="1" x14ac:dyDescent="0.25">
      <c r="A1302">
        <v>333590</v>
      </c>
      <c r="B1302" t="s">
        <v>1816</v>
      </c>
      <c r="C1302" t="s">
        <v>1538</v>
      </c>
      <c r="D1302" t="s">
        <v>649</v>
      </c>
      <c r="E1302" t="s">
        <v>89</v>
      </c>
      <c r="F1302">
        <v>33235</v>
      </c>
      <c r="G1302" t="s">
        <v>82</v>
      </c>
      <c r="H1302" t="s">
        <v>28</v>
      </c>
      <c r="I1302" t="s">
        <v>213</v>
      </c>
      <c r="J1302" t="s">
        <v>1370</v>
      </c>
      <c r="L1302" t="s">
        <v>82</v>
      </c>
      <c r="V1302" t="s">
        <v>5736</v>
      </c>
    </row>
    <row r="1303" spans="1:32" ht="17.25" customHeight="1" x14ac:dyDescent="0.25">
      <c r="A1303">
        <v>330747</v>
      </c>
      <c r="B1303" t="s">
        <v>4333</v>
      </c>
      <c r="C1303" t="s">
        <v>268</v>
      </c>
      <c r="D1303" t="s">
        <v>462</v>
      </c>
      <c r="E1303" t="s">
        <v>88</v>
      </c>
      <c r="F1303">
        <v>35806</v>
      </c>
      <c r="G1303" t="s">
        <v>30</v>
      </c>
      <c r="H1303" t="s">
        <v>28</v>
      </c>
      <c r="I1303" t="s">
        <v>213</v>
      </c>
      <c r="J1303" t="s">
        <v>1370</v>
      </c>
      <c r="L1303" t="s">
        <v>30</v>
      </c>
      <c r="V1303" t="s">
        <v>5822</v>
      </c>
    </row>
    <row r="1304" spans="1:32" ht="17.25" customHeight="1" x14ac:dyDescent="0.25">
      <c r="A1304">
        <v>332991</v>
      </c>
      <c r="B1304" t="s">
        <v>2818</v>
      </c>
      <c r="C1304" t="s">
        <v>1097</v>
      </c>
      <c r="D1304" t="s">
        <v>392</v>
      </c>
      <c r="E1304" t="s">
        <v>88</v>
      </c>
      <c r="F1304">
        <v>35076</v>
      </c>
      <c r="G1304" t="s">
        <v>2302</v>
      </c>
      <c r="H1304" t="s">
        <v>28</v>
      </c>
      <c r="I1304" t="s">
        <v>213</v>
      </c>
      <c r="J1304" t="s">
        <v>1370</v>
      </c>
      <c r="L1304" t="s">
        <v>82</v>
      </c>
      <c r="AF1304" t="s">
        <v>5700</v>
      </c>
    </row>
    <row r="1305" spans="1:32" ht="17.25" customHeight="1" x14ac:dyDescent="0.25">
      <c r="A1305">
        <v>336478</v>
      </c>
      <c r="B1305" t="s">
        <v>4987</v>
      </c>
      <c r="C1305" t="s">
        <v>638</v>
      </c>
      <c r="D1305" t="s">
        <v>2053</v>
      </c>
      <c r="E1305" t="s">
        <v>89</v>
      </c>
      <c r="F1305">
        <v>34062</v>
      </c>
      <c r="G1305" t="s">
        <v>30</v>
      </c>
      <c r="H1305" t="s">
        <v>28</v>
      </c>
      <c r="I1305" t="s">
        <v>213</v>
      </c>
      <c r="J1305" t="s">
        <v>1370</v>
      </c>
      <c r="L1305" t="s">
        <v>42</v>
      </c>
    </row>
    <row r="1306" spans="1:32" ht="17.25" customHeight="1" x14ac:dyDescent="0.25">
      <c r="A1306">
        <v>326821</v>
      </c>
      <c r="B1306" t="s">
        <v>3808</v>
      </c>
      <c r="C1306" t="s">
        <v>3809</v>
      </c>
      <c r="D1306" t="s">
        <v>326</v>
      </c>
      <c r="E1306" t="s">
        <v>88</v>
      </c>
      <c r="F1306">
        <v>32143</v>
      </c>
      <c r="G1306" t="s">
        <v>79</v>
      </c>
      <c r="H1306" t="s">
        <v>28</v>
      </c>
      <c r="I1306" t="s">
        <v>213</v>
      </c>
      <c r="J1306" t="s">
        <v>1370</v>
      </c>
      <c r="L1306" t="s">
        <v>30</v>
      </c>
    </row>
    <row r="1307" spans="1:32" ht="17.25" customHeight="1" x14ac:dyDescent="0.25">
      <c r="A1307">
        <v>333030</v>
      </c>
      <c r="B1307" t="s">
        <v>3214</v>
      </c>
      <c r="C1307" t="s">
        <v>242</v>
      </c>
      <c r="D1307" t="s">
        <v>790</v>
      </c>
      <c r="E1307" t="s">
        <v>89</v>
      </c>
      <c r="F1307">
        <v>31153</v>
      </c>
      <c r="G1307" t="s">
        <v>30</v>
      </c>
      <c r="H1307" t="s">
        <v>28</v>
      </c>
      <c r="I1307" t="s">
        <v>213</v>
      </c>
      <c r="J1307" t="s">
        <v>1370</v>
      </c>
      <c r="L1307" t="s">
        <v>30</v>
      </c>
    </row>
    <row r="1308" spans="1:32" ht="17.25" customHeight="1" x14ac:dyDescent="0.25">
      <c r="A1308">
        <v>324109</v>
      </c>
      <c r="B1308" t="s">
        <v>2371</v>
      </c>
      <c r="C1308" t="s">
        <v>967</v>
      </c>
      <c r="D1308" t="s">
        <v>910</v>
      </c>
      <c r="E1308" t="s">
        <v>89</v>
      </c>
      <c r="F1308">
        <v>26323</v>
      </c>
      <c r="G1308" t="s">
        <v>901</v>
      </c>
      <c r="H1308" t="s">
        <v>28</v>
      </c>
      <c r="I1308" t="s">
        <v>213</v>
      </c>
      <c r="J1308" t="s">
        <v>1370</v>
      </c>
      <c r="L1308" t="s">
        <v>79</v>
      </c>
      <c r="V1308" t="s">
        <v>5735</v>
      </c>
    </row>
    <row r="1309" spans="1:32" ht="17.25" customHeight="1" x14ac:dyDescent="0.25">
      <c r="A1309">
        <v>330772</v>
      </c>
      <c r="B1309" t="s">
        <v>4339</v>
      </c>
      <c r="C1309" t="s">
        <v>407</v>
      </c>
      <c r="D1309" t="s">
        <v>4340</v>
      </c>
      <c r="E1309" t="s">
        <v>89</v>
      </c>
      <c r="F1309">
        <v>36012</v>
      </c>
      <c r="G1309" t="s">
        <v>302</v>
      </c>
      <c r="H1309" t="s">
        <v>28</v>
      </c>
      <c r="I1309" t="s">
        <v>213</v>
      </c>
    </row>
    <row r="1310" spans="1:32" ht="17.25" customHeight="1" x14ac:dyDescent="0.25">
      <c r="A1310">
        <v>334657</v>
      </c>
      <c r="B1310" t="s">
        <v>4738</v>
      </c>
      <c r="C1310" t="s">
        <v>396</v>
      </c>
      <c r="D1310" t="s">
        <v>380</v>
      </c>
      <c r="E1310" t="s">
        <v>89</v>
      </c>
      <c r="F1310">
        <v>30438</v>
      </c>
      <c r="G1310" t="s">
        <v>82</v>
      </c>
      <c r="H1310" t="s">
        <v>28</v>
      </c>
      <c r="I1310" t="s">
        <v>213</v>
      </c>
      <c r="J1310" t="s">
        <v>1370</v>
      </c>
      <c r="L1310" t="s">
        <v>82</v>
      </c>
    </row>
    <row r="1311" spans="1:32" ht="17.25" customHeight="1" x14ac:dyDescent="0.25">
      <c r="A1311">
        <v>312316</v>
      </c>
      <c r="B1311" t="s">
        <v>2307</v>
      </c>
      <c r="C1311" t="s">
        <v>1110</v>
      </c>
      <c r="E1311" t="s">
        <v>89</v>
      </c>
      <c r="F1311">
        <v>32143</v>
      </c>
      <c r="G1311" t="s">
        <v>456</v>
      </c>
      <c r="H1311" t="s">
        <v>28</v>
      </c>
      <c r="I1311" t="s">
        <v>213</v>
      </c>
      <c r="V1311" t="s">
        <v>5723</v>
      </c>
      <c r="AD1311" t="s">
        <v>5700</v>
      </c>
      <c r="AE1311" t="s">
        <v>5700</v>
      </c>
      <c r="AF1311" t="s">
        <v>5700</v>
      </c>
    </row>
    <row r="1312" spans="1:32" ht="17.25" customHeight="1" x14ac:dyDescent="0.25">
      <c r="A1312">
        <v>327956</v>
      </c>
      <c r="B1312" t="s">
        <v>4145</v>
      </c>
      <c r="C1312" t="s">
        <v>1883</v>
      </c>
      <c r="D1312" t="s">
        <v>520</v>
      </c>
      <c r="E1312" t="s">
        <v>89</v>
      </c>
      <c r="F1312">
        <v>34357</v>
      </c>
      <c r="G1312" t="s">
        <v>82</v>
      </c>
      <c r="H1312" t="s">
        <v>28</v>
      </c>
      <c r="I1312" t="s">
        <v>213</v>
      </c>
      <c r="J1312" t="s">
        <v>1370</v>
      </c>
      <c r="L1312" t="s">
        <v>42</v>
      </c>
    </row>
    <row r="1313" spans="1:22" ht="17.25" customHeight="1" x14ac:dyDescent="0.25">
      <c r="A1313">
        <v>334647</v>
      </c>
      <c r="B1313" t="s">
        <v>4735</v>
      </c>
      <c r="C1313" t="s">
        <v>700</v>
      </c>
      <c r="D1313" t="s">
        <v>1992</v>
      </c>
      <c r="E1313" t="s">
        <v>89</v>
      </c>
      <c r="F1313">
        <v>32018</v>
      </c>
      <c r="G1313" t="s">
        <v>225</v>
      </c>
      <c r="H1313" t="s">
        <v>28</v>
      </c>
      <c r="I1313" t="s">
        <v>213</v>
      </c>
      <c r="J1313" t="s">
        <v>1370</v>
      </c>
      <c r="L1313" t="s">
        <v>30</v>
      </c>
    </row>
    <row r="1314" spans="1:22" ht="17.25" customHeight="1" x14ac:dyDescent="0.25">
      <c r="A1314">
        <v>333375</v>
      </c>
      <c r="B1314" t="s">
        <v>5299</v>
      </c>
      <c r="C1314" t="s">
        <v>2715</v>
      </c>
      <c r="D1314" t="s">
        <v>657</v>
      </c>
      <c r="E1314" t="s">
        <v>89</v>
      </c>
      <c r="F1314">
        <v>30271</v>
      </c>
      <c r="G1314" t="s">
        <v>537</v>
      </c>
      <c r="H1314" t="s">
        <v>28</v>
      </c>
      <c r="I1314" t="s">
        <v>213</v>
      </c>
      <c r="J1314" t="s">
        <v>1370</v>
      </c>
      <c r="L1314" t="s">
        <v>30</v>
      </c>
    </row>
    <row r="1315" spans="1:22" ht="17.25" customHeight="1" x14ac:dyDescent="0.25">
      <c r="A1315">
        <v>336485</v>
      </c>
      <c r="B1315" t="s">
        <v>3529</v>
      </c>
      <c r="C1315" t="s">
        <v>1077</v>
      </c>
      <c r="D1315" t="s">
        <v>988</v>
      </c>
      <c r="E1315" t="s">
        <v>89</v>
      </c>
      <c r="F1315">
        <v>32322</v>
      </c>
      <c r="G1315" t="s">
        <v>82</v>
      </c>
      <c r="H1315" t="s">
        <v>28</v>
      </c>
      <c r="I1315" t="s">
        <v>213</v>
      </c>
      <c r="J1315" t="s">
        <v>1370</v>
      </c>
      <c r="L1315" t="s">
        <v>82</v>
      </c>
    </row>
    <row r="1316" spans="1:22" ht="17.25" customHeight="1" x14ac:dyDescent="0.25">
      <c r="A1316">
        <v>334643</v>
      </c>
      <c r="B1316" t="s">
        <v>4734</v>
      </c>
      <c r="C1316" t="s">
        <v>242</v>
      </c>
      <c r="D1316" t="s">
        <v>1015</v>
      </c>
      <c r="E1316" t="s">
        <v>89</v>
      </c>
      <c r="F1316">
        <v>34090</v>
      </c>
      <c r="G1316" t="s">
        <v>30</v>
      </c>
      <c r="H1316" t="s">
        <v>31</v>
      </c>
      <c r="I1316" t="s">
        <v>213</v>
      </c>
      <c r="J1316" t="s">
        <v>27</v>
      </c>
      <c r="L1316" t="s">
        <v>42</v>
      </c>
    </row>
    <row r="1317" spans="1:22" ht="17.25" customHeight="1" x14ac:dyDescent="0.25">
      <c r="A1317">
        <v>330733</v>
      </c>
      <c r="B1317" t="s">
        <v>4329</v>
      </c>
      <c r="C1317" t="s">
        <v>1400</v>
      </c>
      <c r="D1317" t="s">
        <v>301</v>
      </c>
      <c r="E1317" t="s">
        <v>89</v>
      </c>
      <c r="F1317">
        <v>34700</v>
      </c>
      <c r="G1317" t="s">
        <v>4330</v>
      </c>
      <c r="H1317" t="s">
        <v>28</v>
      </c>
      <c r="I1317" t="s">
        <v>213</v>
      </c>
      <c r="J1317" t="s">
        <v>1370</v>
      </c>
      <c r="L1317" t="s">
        <v>42</v>
      </c>
    </row>
    <row r="1318" spans="1:22" ht="17.25" customHeight="1" x14ac:dyDescent="0.25">
      <c r="A1318">
        <v>338304</v>
      </c>
      <c r="B1318" t="s">
        <v>5666</v>
      </c>
      <c r="C1318" t="s">
        <v>411</v>
      </c>
      <c r="D1318" t="s">
        <v>1170</v>
      </c>
      <c r="E1318" t="s">
        <v>89</v>
      </c>
      <c r="F1318">
        <v>29245</v>
      </c>
      <c r="G1318" t="s">
        <v>49</v>
      </c>
      <c r="H1318" t="s">
        <v>28</v>
      </c>
      <c r="I1318" t="s">
        <v>213</v>
      </c>
      <c r="J1318" t="s">
        <v>1370</v>
      </c>
      <c r="L1318" t="s">
        <v>49</v>
      </c>
    </row>
    <row r="1319" spans="1:22" ht="17.25" customHeight="1" x14ac:dyDescent="0.25">
      <c r="A1319">
        <v>338114</v>
      </c>
      <c r="B1319" t="s">
        <v>5638</v>
      </c>
      <c r="C1319" t="s">
        <v>226</v>
      </c>
      <c r="D1319" t="s">
        <v>627</v>
      </c>
      <c r="E1319" t="s">
        <v>89</v>
      </c>
      <c r="F1319">
        <v>30935</v>
      </c>
      <c r="G1319" t="s">
        <v>5639</v>
      </c>
      <c r="H1319" t="s">
        <v>28</v>
      </c>
      <c r="I1319" t="s">
        <v>213</v>
      </c>
      <c r="J1319" t="s">
        <v>27</v>
      </c>
      <c r="L1319" t="s">
        <v>42</v>
      </c>
    </row>
    <row r="1320" spans="1:22" ht="17.25" customHeight="1" x14ac:dyDescent="0.25">
      <c r="A1320">
        <v>333076</v>
      </c>
      <c r="B1320" t="s">
        <v>4565</v>
      </c>
      <c r="C1320" t="s">
        <v>226</v>
      </c>
      <c r="D1320" t="s">
        <v>398</v>
      </c>
      <c r="E1320" t="s">
        <v>89</v>
      </c>
      <c r="F1320">
        <v>28126</v>
      </c>
      <c r="G1320" t="s">
        <v>3167</v>
      </c>
      <c r="H1320" t="s">
        <v>28</v>
      </c>
      <c r="I1320" t="s">
        <v>213</v>
      </c>
      <c r="J1320" t="s">
        <v>27</v>
      </c>
      <c r="L1320" t="s">
        <v>30</v>
      </c>
    </row>
    <row r="1321" spans="1:22" ht="17.25" customHeight="1" x14ac:dyDescent="0.25">
      <c r="A1321">
        <v>327862</v>
      </c>
      <c r="B1321" t="s">
        <v>4138</v>
      </c>
      <c r="C1321" t="s">
        <v>363</v>
      </c>
      <c r="D1321" t="s">
        <v>589</v>
      </c>
      <c r="E1321" t="s">
        <v>89</v>
      </c>
      <c r="F1321">
        <v>31844</v>
      </c>
      <c r="G1321" t="s">
        <v>4139</v>
      </c>
      <c r="H1321" t="s">
        <v>28</v>
      </c>
      <c r="I1321" t="s">
        <v>213</v>
      </c>
      <c r="J1321" t="s">
        <v>1370</v>
      </c>
      <c r="L1321" t="s">
        <v>30</v>
      </c>
    </row>
    <row r="1322" spans="1:22" ht="17.25" customHeight="1" x14ac:dyDescent="0.25">
      <c r="A1322">
        <v>338094</v>
      </c>
      <c r="B1322" t="s">
        <v>5634</v>
      </c>
      <c r="C1322" t="s">
        <v>226</v>
      </c>
      <c r="D1322" t="s">
        <v>812</v>
      </c>
      <c r="E1322" t="s">
        <v>89</v>
      </c>
      <c r="F1322">
        <v>30344</v>
      </c>
      <c r="G1322" t="s">
        <v>868</v>
      </c>
      <c r="H1322" t="s">
        <v>28</v>
      </c>
      <c r="I1322" t="s">
        <v>213</v>
      </c>
      <c r="J1322" t="s">
        <v>1370</v>
      </c>
      <c r="L1322" t="s">
        <v>52</v>
      </c>
    </row>
    <row r="1323" spans="1:22" ht="17.25" customHeight="1" x14ac:dyDescent="0.25">
      <c r="A1323">
        <v>333014</v>
      </c>
      <c r="B1323" t="s">
        <v>5283</v>
      </c>
      <c r="C1323" t="s">
        <v>544</v>
      </c>
      <c r="D1323" t="s">
        <v>499</v>
      </c>
      <c r="E1323" t="s">
        <v>88</v>
      </c>
      <c r="F1323">
        <v>36061</v>
      </c>
      <c r="G1323" t="s">
        <v>602</v>
      </c>
      <c r="H1323" t="s">
        <v>28</v>
      </c>
      <c r="I1323" t="s">
        <v>213</v>
      </c>
      <c r="J1323" t="s">
        <v>1370</v>
      </c>
      <c r="L1323" t="s">
        <v>30</v>
      </c>
    </row>
    <row r="1324" spans="1:22" ht="17.25" customHeight="1" x14ac:dyDescent="0.25">
      <c r="A1324">
        <v>330727</v>
      </c>
      <c r="B1324" t="s">
        <v>5221</v>
      </c>
      <c r="C1324" t="s">
        <v>260</v>
      </c>
      <c r="D1324" t="s">
        <v>2813</v>
      </c>
      <c r="E1324" t="s">
        <v>88</v>
      </c>
      <c r="F1324">
        <v>25781</v>
      </c>
      <c r="G1324" t="s">
        <v>278</v>
      </c>
      <c r="H1324" t="s">
        <v>28</v>
      </c>
      <c r="I1324" t="s">
        <v>213</v>
      </c>
      <c r="J1324" t="s">
        <v>1370</v>
      </c>
      <c r="L1324" t="s">
        <v>42</v>
      </c>
    </row>
    <row r="1325" spans="1:22" ht="17.25" customHeight="1" x14ac:dyDescent="0.25">
      <c r="A1325">
        <v>333013</v>
      </c>
      <c r="B1325" t="s">
        <v>5282</v>
      </c>
      <c r="C1325" t="s">
        <v>869</v>
      </c>
      <c r="D1325" t="s">
        <v>380</v>
      </c>
      <c r="E1325" t="s">
        <v>89</v>
      </c>
      <c r="F1325">
        <v>36647</v>
      </c>
      <c r="G1325" t="s">
        <v>30</v>
      </c>
      <c r="H1325" t="s">
        <v>28</v>
      </c>
      <c r="I1325" t="s">
        <v>213</v>
      </c>
      <c r="J1325" t="s">
        <v>27</v>
      </c>
      <c r="L1325" t="s">
        <v>42</v>
      </c>
    </row>
    <row r="1326" spans="1:22" ht="17.25" customHeight="1" x14ac:dyDescent="0.25">
      <c r="A1326">
        <v>336484</v>
      </c>
      <c r="B1326" t="s">
        <v>5404</v>
      </c>
      <c r="C1326" t="s">
        <v>5405</v>
      </c>
      <c r="D1326" t="s">
        <v>251</v>
      </c>
      <c r="E1326" t="s">
        <v>89</v>
      </c>
      <c r="F1326">
        <v>31071</v>
      </c>
      <c r="G1326" t="s">
        <v>225</v>
      </c>
      <c r="H1326" t="s">
        <v>28</v>
      </c>
      <c r="I1326" t="s">
        <v>213</v>
      </c>
      <c r="J1326" t="s">
        <v>1370</v>
      </c>
      <c r="L1326" t="s">
        <v>30</v>
      </c>
    </row>
    <row r="1327" spans="1:22" ht="17.25" customHeight="1" x14ac:dyDescent="0.25">
      <c r="A1327">
        <v>334992</v>
      </c>
      <c r="B1327" t="s">
        <v>3431</v>
      </c>
      <c r="C1327" t="s">
        <v>260</v>
      </c>
      <c r="D1327" t="s">
        <v>795</v>
      </c>
      <c r="E1327" t="s">
        <v>89</v>
      </c>
      <c r="F1327">
        <v>32874</v>
      </c>
      <c r="G1327" t="s">
        <v>3432</v>
      </c>
      <c r="H1327" t="s">
        <v>28</v>
      </c>
      <c r="I1327" t="s">
        <v>213</v>
      </c>
      <c r="J1327" t="s">
        <v>1370</v>
      </c>
      <c r="L1327" t="s">
        <v>30</v>
      </c>
    </row>
    <row r="1328" spans="1:22" ht="17.25" customHeight="1" x14ac:dyDescent="0.25">
      <c r="A1328">
        <v>317449</v>
      </c>
      <c r="B1328" t="s">
        <v>3902</v>
      </c>
      <c r="C1328" t="s">
        <v>382</v>
      </c>
      <c r="D1328" t="s">
        <v>245</v>
      </c>
      <c r="E1328" t="s">
        <v>89</v>
      </c>
      <c r="F1328">
        <v>28083</v>
      </c>
      <c r="G1328" t="s">
        <v>30</v>
      </c>
      <c r="H1328" t="s">
        <v>28</v>
      </c>
      <c r="I1328" t="s">
        <v>213</v>
      </c>
      <c r="J1328" t="s">
        <v>1370</v>
      </c>
      <c r="L1328" t="s">
        <v>30</v>
      </c>
      <c r="V1328" t="s">
        <v>5822</v>
      </c>
    </row>
    <row r="1329" spans="1:32" ht="17.25" customHeight="1" x14ac:dyDescent="0.25">
      <c r="A1329">
        <v>321408</v>
      </c>
      <c r="B1329" t="s">
        <v>3945</v>
      </c>
      <c r="C1329" t="s">
        <v>1192</v>
      </c>
      <c r="D1329" t="s">
        <v>899</v>
      </c>
      <c r="E1329" t="s">
        <v>88</v>
      </c>
      <c r="F1329">
        <v>29443</v>
      </c>
      <c r="G1329" t="s">
        <v>378</v>
      </c>
      <c r="H1329" t="s">
        <v>28</v>
      </c>
      <c r="I1329" t="s">
        <v>213</v>
      </c>
      <c r="J1329" t="s">
        <v>1370</v>
      </c>
      <c r="L1329" t="s">
        <v>30</v>
      </c>
    </row>
    <row r="1330" spans="1:32" ht="17.25" customHeight="1" x14ac:dyDescent="0.25">
      <c r="A1330">
        <v>338107</v>
      </c>
      <c r="B1330" t="s">
        <v>5636</v>
      </c>
      <c r="C1330" t="s">
        <v>1402</v>
      </c>
      <c r="D1330" t="s">
        <v>462</v>
      </c>
      <c r="E1330" t="s">
        <v>88</v>
      </c>
      <c r="F1330">
        <v>29252</v>
      </c>
      <c r="G1330" t="s">
        <v>5637</v>
      </c>
      <c r="H1330" t="s">
        <v>28</v>
      </c>
      <c r="I1330" t="s">
        <v>213</v>
      </c>
      <c r="J1330" t="s">
        <v>27</v>
      </c>
      <c r="L1330" t="s">
        <v>73</v>
      </c>
    </row>
    <row r="1331" spans="1:32" ht="17.25" customHeight="1" x14ac:dyDescent="0.25">
      <c r="A1331">
        <v>327274</v>
      </c>
      <c r="B1331" t="s">
        <v>2837</v>
      </c>
      <c r="C1331" t="s">
        <v>547</v>
      </c>
      <c r="D1331" t="s">
        <v>477</v>
      </c>
      <c r="E1331" t="s">
        <v>88</v>
      </c>
      <c r="F1331">
        <v>35815</v>
      </c>
      <c r="G1331" t="s">
        <v>82</v>
      </c>
      <c r="H1331" t="s">
        <v>28</v>
      </c>
      <c r="I1331" t="s">
        <v>213</v>
      </c>
      <c r="J1331" t="s">
        <v>1370</v>
      </c>
      <c r="L1331" t="s">
        <v>82</v>
      </c>
    </row>
    <row r="1332" spans="1:32" ht="17.25" customHeight="1" x14ac:dyDescent="0.25">
      <c r="A1332">
        <v>324106</v>
      </c>
      <c r="B1332" t="s">
        <v>3985</v>
      </c>
      <c r="C1332" t="s">
        <v>233</v>
      </c>
      <c r="D1332" t="s">
        <v>1275</v>
      </c>
      <c r="E1332" t="s">
        <v>88</v>
      </c>
      <c r="F1332">
        <v>31472</v>
      </c>
      <c r="G1332" t="s">
        <v>59</v>
      </c>
      <c r="H1332" t="s">
        <v>28</v>
      </c>
      <c r="I1332" t="s">
        <v>213</v>
      </c>
      <c r="J1332" t="s">
        <v>27</v>
      </c>
      <c r="L1332" t="s">
        <v>59</v>
      </c>
    </row>
    <row r="1333" spans="1:32" ht="17.25" customHeight="1" x14ac:dyDescent="0.25">
      <c r="A1333">
        <v>318644</v>
      </c>
      <c r="B1333" t="s">
        <v>1602</v>
      </c>
      <c r="C1333" t="s">
        <v>415</v>
      </c>
      <c r="D1333" t="s">
        <v>224</v>
      </c>
      <c r="E1333" t="s">
        <v>88</v>
      </c>
      <c r="F1333">
        <v>22046</v>
      </c>
      <c r="G1333" t="s">
        <v>962</v>
      </c>
      <c r="H1333" t="s">
        <v>28</v>
      </c>
      <c r="I1333" t="s">
        <v>213</v>
      </c>
      <c r="J1333" t="s">
        <v>1370</v>
      </c>
      <c r="L1333" t="s">
        <v>30</v>
      </c>
      <c r="V1333" t="s">
        <v>5734</v>
      </c>
    </row>
    <row r="1334" spans="1:32" ht="17.25" customHeight="1" x14ac:dyDescent="0.25">
      <c r="A1334">
        <v>334653</v>
      </c>
      <c r="B1334" t="s">
        <v>3672</v>
      </c>
      <c r="C1334" t="s">
        <v>594</v>
      </c>
      <c r="D1334" t="s">
        <v>758</v>
      </c>
      <c r="E1334" t="s">
        <v>88</v>
      </c>
      <c r="F1334">
        <v>31805</v>
      </c>
      <c r="G1334" t="s">
        <v>942</v>
      </c>
      <c r="H1334" t="s">
        <v>28</v>
      </c>
      <c r="I1334" t="s">
        <v>213</v>
      </c>
      <c r="J1334" t="s">
        <v>1370</v>
      </c>
      <c r="L1334" t="s">
        <v>82</v>
      </c>
    </row>
    <row r="1335" spans="1:32" ht="17.25" customHeight="1" x14ac:dyDescent="0.25">
      <c r="A1335">
        <v>325722</v>
      </c>
      <c r="B1335" t="s">
        <v>5162</v>
      </c>
      <c r="C1335" t="s">
        <v>5163</v>
      </c>
      <c r="D1335" t="s">
        <v>5164</v>
      </c>
      <c r="E1335" t="s">
        <v>88</v>
      </c>
      <c r="F1335">
        <v>26454</v>
      </c>
      <c r="G1335" t="s">
        <v>1534</v>
      </c>
      <c r="H1335" t="s">
        <v>31</v>
      </c>
      <c r="I1335" t="s">
        <v>213</v>
      </c>
      <c r="J1335" t="s">
        <v>1370</v>
      </c>
      <c r="L1335" t="s">
        <v>1928</v>
      </c>
    </row>
    <row r="1336" spans="1:32" ht="17.25" customHeight="1" x14ac:dyDescent="0.25">
      <c r="A1336">
        <v>312377</v>
      </c>
      <c r="B1336" t="s">
        <v>1588</v>
      </c>
      <c r="C1336" t="s">
        <v>1589</v>
      </c>
      <c r="D1336" t="s">
        <v>1582</v>
      </c>
      <c r="E1336" t="s">
        <v>88</v>
      </c>
      <c r="F1336">
        <v>26301</v>
      </c>
      <c r="G1336" t="s">
        <v>762</v>
      </c>
      <c r="H1336" t="s">
        <v>28</v>
      </c>
      <c r="I1336" t="s">
        <v>213</v>
      </c>
      <c r="J1336" t="s">
        <v>27</v>
      </c>
      <c r="L1336" t="s">
        <v>82</v>
      </c>
      <c r="V1336" t="s">
        <v>5734</v>
      </c>
    </row>
    <row r="1337" spans="1:32" ht="17.25" customHeight="1" x14ac:dyDescent="0.25">
      <c r="A1337">
        <v>325751</v>
      </c>
      <c r="B1337" t="s">
        <v>4028</v>
      </c>
      <c r="C1337" t="s">
        <v>242</v>
      </c>
      <c r="D1337" t="s">
        <v>4029</v>
      </c>
      <c r="E1337" t="s">
        <v>89</v>
      </c>
      <c r="F1337">
        <v>31493</v>
      </c>
      <c r="G1337" t="s">
        <v>1407</v>
      </c>
      <c r="H1337" t="s">
        <v>28</v>
      </c>
      <c r="I1337" t="s">
        <v>213</v>
      </c>
      <c r="J1337" t="s">
        <v>27</v>
      </c>
      <c r="L1337" t="s">
        <v>73</v>
      </c>
    </row>
    <row r="1338" spans="1:32" ht="17.25" customHeight="1" x14ac:dyDescent="0.25">
      <c r="A1338">
        <v>331238</v>
      </c>
      <c r="B1338" t="s">
        <v>4376</v>
      </c>
      <c r="C1338" t="s">
        <v>234</v>
      </c>
      <c r="D1338" t="s">
        <v>4377</v>
      </c>
      <c r="E1338" t="s">
        <v>89</v>
      </c>
      <c r="F1338">
        <v>32170</v>
      </c>
      <c r="G1338" t="s">
        <v>354</v>
      </c>
      <c r="H1338" t="s">
        <v>28</v>
      </c>
      <c r="I1338" t="s">
        <v>213</v>
      </c>
      <c r="J1338" t="s">
        <v>1370</v>
      </c>
      <c r="L1338" t="s">
        <v>30</v>
      </c>
    </row>
    <row r="1339" spans="1:32" ht="17.25" customHeight="1" x14ac:dyDescent="0.25">
      <c r="A1339">
        <v>333374</v>
      </c>
      <c r="B1339" t="s">
        <v>4601</v>
      </c>
      <c r="C1339" t="s">
        <v>446</v>
      </c>
      <c r="D1339" t="s">
        <v>236</v>
      </c>
      <c r="E1339" t="s">
        <v>89</v>
      </c>
      <c r="F1339">
        <v>29974</v>
      </c>
      <c r="G1339" t="s">
        <v>30</v>
      </c>
      <c r="H1339" t="s">
        <v>28</v>
      </c>
      <c r="I1339" t="s">
        <v>213</v>
      </c>
      <c r="J1339" t="s">
        <v>1370</v>
      </c>
      <c r="L1339" t="s">
        <v>30</v>
      </c>
    </row>
    <row r="1340" spans="1:32" ht="17.25" customHeight="1" x14ac:dyDescent="0.25">
      <c r="A1340">
        <v>312054</v>
      </c>
      <c r="B1340" t="s">
        <v>1486</v>
      </c>
      <c r="C1340" t="s">
        <v>242</v>
      </c>
      <c r="D1340" t="s">
        <v>1487</v>
      </c>
      <c r="E1340" t="s">
        <v>88</v>
      </c>
      <c r="F1340">
        <v>28668</v>
      </c>
      <c r="G1340" t="s">
        <v>30</v>
      </c>
      <c r="H1340" t="s">
        <v>28</v>
      </c>
      <c r="I1340" t="s">
        <v>213</v>
      </c>
      <c r="V1340" t="s">
        <v>5735</v>
      </c>
      <c r="AC1340" t="s">
        <v>5700</v>
      </c>
      <c r="AD1340" t="s">
        <v>5700</v>
      </c>
      <c r="AE1340" t="s">
        <v>5700</v>
      </c>
      <c r="AF1340" t="s">
        <v>5700</v>
      </c>
    </row>
    <row r="1341" spans="1:32" ht="17.25" customHeight="1" x14ac:dyDescent="0.25">
      <c r="A1341">
        <v>336490</v>
      </c>
      <c r="B1341" t="s">
        <v>3208</v>
      </c>
      <c r="C1341" t="s">
        <v>730</v>
      </c>
      <c r="D1341" t="s">
        <v>879</v>
      </c>
      <c r="E1341" t="s">
        <v>89</v>
      </c>
      <c r="F1341">
        <v>34148</v>
      </c>
      <c r="G1341" t="s">
        <v>457</v>
      </c>
      <c r="H1341" t="s">
        <v>28</v>
      </c>
      <c r="I1341" t="s">
        <v>213</v>
      </c>
      <c r="J1341" t="s">
        <v>27</v>
      </c>
      <c r="L1341" t="s">
        <v>42</v>
      </c>
    </row>
    <row r="1342" spans="1:32" ht="17.25" customHeight="1" x14ac:dyDescent="0.25">
      <c r="A1342">
        <v>312083</v>
      </c>
      <c r="B1342" t="s">
        <v>3872</v>
      </c>
      <c r="C1342" t="s">
        <v>325</v>
      </c>
      <c r="D1342" t="s">
        <v>333</v>
      </c>
      <c r="E1342" t="s">
        <v>88</v>
      </c>
      <c r="F1342">
        <v>29254</v>
      </c>
      <c r="G1342" t="s">
        <v>456</v>
      </c>
      <c r="H1342" t="s">
        <v>28</v>
      </c>
      <c r="I1342" t="s">
        <v>213</v>
      </c>
      <c r="J1342" t="s">
        <v>1370</v>
      </c>
      <c r="L1342" t="s">
        <v>42</v>
      </c>
    </row>
    <row r="1343" spans="1:32" ht="17.25" customHeight="1" x14ac:dyDescent="0.25">
      <c r="A1343">
        <v>336492</v>
      </c>
      <c r="B1343" t="s">
        <v>5406</v>
      </c>
      <c r="C1343" t="s">
        <v>260</v>
      </c>
      <c r="D1343" t="s">
        <v>343</v>
      </c>
      <c r="E1343" t="s">
        <v>88</v>
      </c>
      <c r="F1343">
        <v>34318</v>
      </c>
      <c r="G1343" t="s">
        <v>1855</v>
      </c>
      <c r="H1343" t="s">
        <v>28</v>
      </c>
      <c r="I1343" t="s">
        <v>213</v>
      </c>
      <c r="J1343" t="s">
        <v>27</v>
      </c>
      <c r="L1343" t="s">
        <v>59</v>
      </c>
    </row>
    <row r="1344" spans="1:32" ht="17.25" customHeight="1" x14ac:dyDescent="0.25">
      <c r="A1344">
        <v>324092</v>
      </c>
      <c r="B1344" t="s">
        <v>5155</v>
      </c>
      <c r="C1344" t="s">
        <v>242</v>
      </c>
      <c r="D1344" t="s">
        <v>245</v>
      </c>
      <c r="E1344" t="s">
        <v>89</v>
      </c>
      <c r="F1344">
        <v>35012</v>
      </c>
      <c r="G1344" t="s">
        <v>30</v>
      </c>
      <c r="H1344" t="s">
        <v>28</v>
      </c>
      <c r="I1344" t="s">
        <v>213</v>
      </c>
      <c r="J1344" t="s">
        <v>1370</v>
      </c>
      <c r="L1344" t="s">
        <v>30</v>
      </c>
    </row>
    <row r="1345" spans="1:32" ht="17.25" customHeight="1" x14ac:dyDescent="0.25">
      <c r="A1345">
        <v>317618</v>
      </c>
      <c r="B1345" t="s">
        <v>1853</v>
      </c>
      <c r="C1345" t="s">
        <v>363</v>
      </c>
      <c r="D1345" t="s">
        <v>474</v>
      </c>
      <c r="E1345" t="s">
        <v>88</v>
      </c>
      <c r="F1345">
        <v>30333</v>
      </c>
      <c r="G1345" t="s">
        <v>79</v>
      </c>
      <c r="H1345" t="s">
        <v>28</v>
      </c>
      <c r="I1345" t="s">
        <v>213</v>
      </c>
      <c r="J1345" t="s">
        <v>27</v>
      </c>
      <c r="L1345" t="s">
        <v>30</v>
      </c>
      <c r="V1345" t="s">
        <v>5734</v>
      </c>
    </row>
    <row r="1346" spans="1:32" ht="17.25" customHeight="1" x14ac:dyDescent="0.25">
      <c r="A1346">
        <v>336997</v>
      </c>
      <c r="B1346" t="s">
        <v>5431</v>
      </c>
      <c r="C1346" t="s">
        <v>242</v>
      </c>
      <c r="D1346" t="s">
        <v>750</v>
      </c>
      <c r="E1346" t="s">
        <v>89</v>
      </c>
      <c r="F1346">
        <v>34269</v>
      </c>
      <c r="G1346" t="s">
        <v>30</v>
      </c>
      <c r="H1346" t="s">
        <v>28</v>
      </c>
      <c r="I1346" t="s">
        <v>213</v>
      </c>
      <c r="J1346" t="s">
        <v>1370</v>
      </c>
      <c r="L1346" t="s">
        <v>30</v>
      </c>
    </row>
    <row r="1347" spans="1:32" ht="17.25" customHeight="1" x14ac:dyDescent="0.25">
      <c r="A1347">
        <v>336576</v>
      </c>
      <c r="B1347" t="s">
        <v>5409</v>
      </c>
      <c r="C1347" t="s">
        <v>309</v>
      </c>
      <c r="D1347" t="s">
        <v>1170</v>
      </c>
      <c r="E1347" t="s">
        <v>89</v>
      </c>
      <c r="F1347">
        <v>30996</v>
      </c>
      <c r="G1347" t="s">
        <v>30</v>
      </c>
      <c r="H1347" t="s">
        <v>28</v>
      </c>
      <c r="I1347" t="s">
        <v>213</v>
      </c>
      <c r="J1347" t="s">
        <v>1370</v>
      </c>
      <c r="L1347" t="s">
        <v>30</v>
      </c>
    </row>
    <row r="1348" spans="1:32" ht="17.25" customHeight="1" x14ac:dyDescent="0.25">
      <c r="A1348">
        <v>326237</v>
      </c>
      <c r="B1348" t="s">
        <v>1921</v>
      </c>
      <c r="C1348" t="s">
        <v>233</v>
      </c>
      <c r="D1348" t="s">
        <v>301</v>
      </c>
      <c r="E1348" t="s">
        <v>89</v>
      </c>
      <c r="F1348">
        <v>31787</v>
      </c>
      <c r="G1348" t="s">
        <v>1922</v>
      </c>
      <c r="H1348" t="s">
        <v>28</v>
      </c>
      <c r="I1348" t="s">
        <v>213</v>
      </c>
      <c r="J1348" t="s">
        <v>1370</v>
      </c>
      <c r="L1348" t="s">
        <v>42</v>
      </c>
      <c r="V1348" t="s">
        <v>5736</v>
      </c>
    </row>
    <row r="1349" spans="1:32" ht="17.25" customHeight="1" x14ac:dyDescent="0.25">
      <c r="A1349">
        <v>328419</v>
      </c>
      <c r="B1349" t="s">
        <v>4178</v>
      </c>
      <c r="C1349" t="s">
        <v>712</v>
      </c>
      <c r="D1349" t="s">
        <v>1622</v>
      </c>
      <c r="E1349" t="s">
        <v>89</v>
      </c>
      <c r="F1349">
        <v>35137</v>
      </c>
      <c r="G1349" t="s">
        <v>2247</v>
      </c>
      <c r="H1349" t="s">
        <v>28</v>
      </c>
      <c r="I1349" t="s">
        <v>213</v>
      </c>
      <c r="J1349" t="s">
        <v>1370</v>
      </c>
      <c r="L1349" t="s">
        <v>30</v>
      </c>
    </row>
    <row r="1350" spans="1:32" ht="17.25" customHeight="1" x14ac:dyDescent="0.25">
      <c r="A1350">
        <v>326900</v>
      </c>
      <c r="B1350" t="s">
        <v>3497</v>
      </c>
      <c r="C1350" t="s">
        <v>617</v>
      </c>
      <c r="D1350" t="s">
        <v>353</v>
      </c>
      <c r="E1350" t="s">
        <v>89</v>
      </c>
      <c r="F1350">
        <v>31072</v>
      </c>
      <c r="G1350" t="s">
        <v>30</v>
      </c>
      <c r="H1350" t="s">
        <v>28</v>
      </c>
      <c r="I1350" t="s">
        <v>213</v>
      </c>
      <c r="V1350" t="s">
        <v>5822</v>
      </c>
    </row>
    <row r="1351" spans="1:32" ht="17.25" customHeight="1" x14ac:dyDescent="0.25">
      <c r="A1351">
        <v>333594</v>
      </c>
      <c r="B1351" t="s">
        <v>5309</v>
      </c>
      <c r="C1351" t="s">
        <v>391</v>
      </c>
      <c r="D1351" t="s">
        <v>669</v>
      </c>
      <c r="E1351" t="s">
        <v>88</v>
      </c>
      <c r="F1351">
        <v>33161</v>
      </c>
      <c r="G1351" t="s">
        <v>3277</v>
      </c>
      <c r="H1351" t="s">
        <v>28</v>
      </c>
      <c r="I1351" t="s">
        <v>213</v>
      </c>
      <c r="J1351" t="s">
        <v>1370</v>
      </c>
      <c r="L1351" t="s">
        <v>73</v>
      </c>
    </row>
    <row r="1352" spans="1:32" ht="17.25" customHeight="1" x14ac:dyDescent="0.25">
      <c r="A1352">
        <v>330751</v>
      </c>
      <c r="B1352" t="s">
        <v>3323</v>
      </c>
      <c r="C1352" t="s">
        <v>238</v>
      </c>
      <c r="D1352" t="s">
        <v>517</v>
      </c>
      <c r="E1352" t="s">
        <v>88</v>
      </c>
      <c r="F1352">
        <v>30762</v>
      </c>
      <c r="G1352" t="s">
        <v>703</v>
      </c>
      <c r="H1352" t="s">
        <v>28</v>
      </c>
      <c r="I1352" t="s">
        <v>213</v>
      </c>
      <c r="J1352" t="s">
        <v>1370</v>
      </c>
      <c r="L1352" t="s">
        <v>30</v>
      </c>
    </row>
    <row r="1353" spans="1:32" ht="17.25" customHeight="1" x14ac:dyDescent="0.25">
      <c r="A1353">
        <v>330752</v>
      </c>
      <c r="B1353" t="s">
        <v>4334</v>
      </c>
      <c r="C1353" t="s">
        <v>223</v>
      </c>
      <c r="D1353" t="s">
        <v>332</v>
      </c>
      <c r="E1353" t="s">
        <v>89</v>
      </c>
      <c r="F1353">
        <v>28679</v>
      </c>
      <c r="G1353" t="s">
        <v>70</v>
      </c>
      <c r="H1353" t="s">
        <v>28</v>
      </c>
      <c r="I1353" t="s">
        <v>213</v>
      </c>
      <c r="J1353" t="s">
        <v>1370</v>
      </c>
      <c r="L1353" t="s">
        <v>70</v>
      </c>
    </row>
    <row r="1354" spans="1:32" ht="17.25" customHeight="1" x14ac:dyDescent="0.25">
      <c r="A1354">
        <v>338105</v>
      </c>
      <c r="B1354" t="s">
        <v>5635</v>
      </c>
      <c r="C1354" t="s">
        <v>242</v>
      </c>
      <c r="D1354" t="s">
        <v>570</v>
      </c>
      <c r="E1354" t="s">
        <v>89</v>
      </c>
      <c r="F1354">
        <v>32708</v>
      </c>
      <c r="G1354" t="s">
        <v>30</v>
      </c>
      <c r="H1354" t="s">
        <v>28</v>
      </c>
      <c r="I1354" t="s">
        <v>213</v>
      </c>
      <c r="J1354" t="s">
        <v>27</v>
      </c>
      <c r="L1354" t="s">
        <v>30</v>
      </c>
    </row>
    <row r="1355" spans="1:32" ht="17.25" customHeight="1" x14ac:dyDescent="0.25">
      <c r="A1355">
        <v>336516</v>
      </c>
      <c r="B1355" t="s">
        <v>4995</v>
      </c>
      <c r="C1355" t="s">
        <v>811</v>
      </c>
      <c r="D1355" t="s">
        <v>1209</v>
      </c>
      <c r="E1355" t="s">
        <v>89</v>
      </c>
      <c r="F1355">
        <v>29800</v>
      </c>
      <c r="G1355" t="s">
        <v>30</v>
      </c>
      <c r="H1355" t="s">
        <v>28</v>
      </c>
      <c r="I1355" t="s">
        <v>213</v>
      </c>
      <c r="J1355" t="s">
        <v>1370</v>
      </c>
      <c r="L1355" t="s">
        <v>30</v>
      </c>
    </row>
    <row r="1356" spans="1:32" ht="17.25" customHeight="1" x14ac:dyDescent="0.25">
      <c r="A1356">
        <v>333074</v>
      </c>
      <c r="B1356" t="s">
        <v>5284</v>
      </c>
      <c r="C1356" t="s">
        <v>534</v>
      </c>
      <c r="D1356" t="s">
        <v>251</v>
      </c>
      <c r="E1356" t="s">
        <v>89</v>
      </c>
      <c r="F1356">
        <v>35655</v>
      </c>
      <c r="G1356" t="s">
        <v>30</v>
      </c>
      <c r="H1356" t="s">
        <v>28</v>
      </c>
      <c r="I1356" t="s">
        <v>213</v>
      </c>
      <c r="J1356" t="s">
        <v>1370</v>
      </c>
      <c r="L1356" t="s">
        <v>42</v>
      </c>
    </row>
    <row r="1357" spans="1:32" ht="17.25" customHeight="1" x14ac:dyDescent="0.25">
      <c r="A1357">
        <v>336986</v>
      </c>
      <c r="B1357" t="s">
        <v>3686</v>
      </c>
      <c r="C1357" t="s">
        <v>297</v>
      </c>
      <c r="D1357" t="s">
        <v>294</v>
      </c>
      <c r="E1357" t="s">
        <v>89</v>
      </c>
      <c r="F1357">
        <v>29505</v>
      </c>
      <c r="G1357" t="s">
        <v>30</v>
      </c>
      <c r="H1357" t="s">
        <v>31</v>
      </c>
      <c r="I1357" t="s">
        <v>213</v>
      </c>
      <c r="J1357" t="s">
        <v>1370</v>
      </c>
      <c r="L1357" t="s">
        <v>30</v>
      </c>
    </row>
    <row r="1358" spans="1:32" ht="17.25" customHeight="1" x14ac:dyDescent="0.25">
      <c r="A1358">
        <v>338116</v>
      </c>
      <c r="B1358" t="s">
        <v>5640</v>
      </c>
      <c r="C1358" t="s">
        <v>266</v>
      </c>
      <c r="D1358" t="s">
        <v>285</v>
      </c>
      <c r="E1358" t="s">
        <v>89</v>
      </c>
      <c r="F1358">
        <v>33248</v>
      </c>
      <c r="G1358" t="s">
        <v>716</v>
      </c>
      <c r="H1358" t="s">
        <v>28</v>
      </c>
      <c r="I1358" t="s">
        <v>213</v>
      </c>
      <c r="J1358" t="s">
        <v>1370</v>
      </c>
      <c r="L1358" t="s">
        <v>42</v>
      </c>
    </row>
    <row r="1359" spans="1:32" ht="17.25" customHeight="1" x14ac:dyDescent="0.25">
      <c r="A1359">
        <v>331242</v>
      </c>
      <c r="B1359" t="s">
        <v>2631</v>
      </c>
      <c r="C1359" t="s">
        <v>582</v>
      </c>
      <c r="D1359" t="s">
        <v>2632</v>
      </c>
      <c r="E1359" t="s">
        <v>89</v>
      </c>
      <c r="F1359">
        <v>32733</v>
      </c>
      <c r="G1359" t="s">
        <v>30</v>
      </c>
      <c r="H1359" t="s">
        <v>28</v>
      </c>
      <c r="I1359" t="s">
        <v>213</v>
      </c>
      <c r="AD1359" t="s">
        <v>5700</v>
      </c>
      <c r="AE1359" t="s">
        <v>5700</v>
      </c>
      <c r="AF1359" t="s">
        <v>5700</v>
      </c>
    </row>
    <row r="1360" spans="1:32" ht="17.25" customHeight="1" x14ac:dyDescent="0.25">
      <c r="A1360">
        <v>338301</v>
      </c>
      <c r="B1360" t="s">
        <v>5102</v>
      </c>
      <c r="C1360" t="s">
        <v>1160</v>
      </c>
      <c r="D1360" t="s">
        <v>5103</v>
      </c>
      <c r="E1360" t="s">
        <v>88</v>
      </c>
      <c r="F1360">
        <v>33038</v>
      </c>
      <c r="G1360" t="s">
        <v>5104</v>
      </c>
      <c r="H1360" t="s">
        <v>28</v>
      </c>
      <c r="I1360" t="s">
        <v>213</v>
      </c>
      <c r="J1360" t="s">
        <v>1370</v>
      </c>
      <c r="L1360" t="s">
        <v>59</v>
      </c>
    </row>
    <row r="1361" spans="1:32" ht="17.25" customHeight="1" x14ac:dyDescent="0.25">
      <c r="A1361">
        <v>327890</v>
      </c>
      <c r="B1361" t="s">
        <v>2315</v>
      </c>
      <c r="C1361" t="s">
        <v>260</v>
      </c>
      <c r="D1361" t="s">
        <v>301</v>
      </c>
      <c r="E1361" t="s">
        <v>89</v>
      </c>
      <c r="F1361">
        <v>32972</v>
      </c>
      <c r="G1361" t="s">
        <v>400</v>
      </c>
      <c r="H1361" t="s">
        <v>28</v>
      </c>
      <c r="I1361" t="s">
        <v>213</v>
      </c>
      <c r="J1361" t="s">
        <v>1370</v>
      </c>
      <c r="L1361" t="s">
        <v>42</v>
      </c>
      <c r="V1361" t="s">
        <v>5723</v>
      </c>
      <c r="AF1361" t="s">
        <v>5700</v>
      </c>
    </row>
    <row r="1362" spans="1:32" ht="17.25" customHeight="1" x14ac:dyDescent="0.25">
      <c r="A1362">
        <v>331247</v>
      </c>
      <c r="B1362" t="s">
        <v>2395</v>
      </c>
      <c r="C1362" t="s">
        <v>873</v>
      </c>
      <c r="D1362" t="s">
        <v>288</v>
      </c>
      <c r="E1362" t="s">
        <v>89</v>
      </c>
      <c r="F1362">
        <v>34341</v>
      </c>
      <c r="G1362" t="s">
        <v>225</v>
      </c>
      <c r="H1362" t="s">
        <v>28</v>
      </c>
      <c r="I1362" t="s">
        <v>213</v>
      </c>
      <c r="J1362" t="s">
        <v>1370</v>
      </c>
      <c r="L1362" t="s">
        <v>30</v>
      </c>
      <c r="V1362" t="s">
        <v>5723</v>
      </c>
    </row>
    <row r="1363" spans="1:32" ht="17.25" customHeight="1" x14ac:dyDescent="0.25">
      <c r="A1363">
        <v>331097</v>
      </c>
      <c r="B1363" t="s">
        <v>5226</v>
      </c>
      <c r="C1363" t="s">
        <v>488</v>
      </c>
      <c r="D1363" t="s">
        <v>474</v>
      </c>
      <c r="E1363" t="s">
        <v>89</v>
      </c>
      <c r="F1363">
        <v>32309</v>
      </c>
      <c r="G1363" t="s">
        <v>52</v>
      </c>
      <c r="H1363" t="s">
        <v>28</v>
      </c>
      <c r="I1363" t="s">
        <v>213</v>
      </c>
      <c r="J1363" t="s">
        <v>1370</v>
      </c>
      <c r="L1363" t="s">
        <v>52</v>
      </c>
    </row>
    <row r="1364" spans="1:32" ht="17.25" customHeight="1" x14ac:dyDescent="0.25">
      <c r="A1364">
        <v>337144</v>
      </c>
      <c r="B1364" t="s">
        <v>5061</v>
      </c>
      <c r="C1364" t="s">
        <v>594</v>
      </c>
      <c r="D1364" t="s">
        <v>2203</v>
      </c>
      <c r="E1364" t="s">
        <v>88</v>
      </c>
      <c r="F1364">
        <v>33239</v>
      </c>
      <c r="G1364" t="s">
        <v>225</v>
      </c>
      <c r="H1364" t="s">
        <v>28</v>
      </c>
      <c r="I1364" t="s">
        <v>213</v>
      </c>
      <c r="J1364" t="s">
        <v>1370</v>
      </c>
      <c r="L1364" t="s">
        <v>30</v>
      </c>
    </row>
    <row r="1365" spans="1:32" ht="17.25" customHeight="1" x14ac:dyDescent="0.25">
      <c r="A1365">
        <v>336564</v>
      </c>
      <c r="B1365" t="s">
        <v>4999</v>
      </c>
      <c r="C1365" t="s">
        <v>260</v>
      </c>
      <c r="D1365" t="s">
        <v>245</v>
      </c>
      <c r="E1365" t="s">
        <v>89</v>
      </c>
      <c r="F1365">
        <v>33610</v>
      </c>
      <c r="G1365" t="s">
        <v>30</v>
      </c>
      <c r="H1365" t="s">
        <v>28</v>
      </c>
      <c r="I1365" t="s">
        <v>213</v>
      </c>
      <c r="J1365" t="s">
        <v>27</v>
      </c>
      <c r="L1365" t="s">
        <v>42</v>
      </c>
    </row>
    <row r="1366" spans="1:32" ht="17.25" customHeight="1" x14ac:dyDescent="0.25">
      <c r="A1366">
        <v>336990</v>
      </c>
      <c r="B1366" t="s">
        <v>5045</v>
      </c>
      <c r="C1366" t="s">
        <v>226</v>
      </c>
      <c r="D1366" t="s">
        <v>1004</v>
      </c>
      <c r="E1366" t="s">
        <v>89</v>
      </c>
      <c r="F1366">
        <v>36914</v>
      </c>
      <c r="G1366" t="s">
        <v>5046</v>
      </c>
      <c r="H1366" t="s">
        <v>28</v>
      </c>
      <c r="I1366" t="s">
        <v>213</v>
      </c>
      <c r="J1366" t="s">
        <v>1418</v>
      </c>
      <c r="L1366" t="s">
        <v>30</v>
      </c>
    </row>
    <row r="1367" spans="1:32" ht="17.25" customHeight="1" x14ac:dyDescent="0.25">
      <c r="A1367">
        <v>318661</v>
      </c>
      <c r="B1367" t="s">
        <v>3614</v>
      </c>
      <c r="C1367" t="s">
        <v>391</v>
      </c>
      <c r="D1367" t="s">
        <v>806</v>
      </c>
      <c r="E1367" t="s">
        <v>89</v>
      </c>
      <c r="F1367">
        <v>32436</v>
      </c>
      <c r="G1367" t="s">
        <v>456</v>
      </c>
      <c r="H1367" t="s">
        <v>28</v>
      </c>
      <c r="I1367" t="s">
        <v>213</v>
      </c>
      <c r="J1367" t="s">
        <v>1370</v>
      </c>
      <c r="L1367" t="s">
        <v>30</v>
      </c>
    </row>
    <row r="1368" spans="1:32" ht="17.25" customHeight="1" x14ac:dyDescent="0.25">
      <c r="A1368">
        <v>333054</v>
      </c>
      <c r="B1368" t="s">
        <v>3744</v>
      </c>
      <c r="C1368" t="s">
        <v>607</v>
      </c>
      <c r="D1368" t="s">
        <v>755</v>
      </c>
      <c r="E1368" t="s">
        <v>89</v>
      </c>
      <c r="F1368">
        <v>36526</v>
      </c>
      <c r="G1368" t="s">
        <v>30</v>
      </c>
      <c r="H1368" t="s">
        <v>28</v>
      </c>
      <c r="I1368" t="s">
        <v>213</v>
      </c>
      <c r="J1368" t="s">
        <v>1370</v>
      </c>
      <c r="L1368" t="s">
        <v>30</v>
      </c>
    </row>
    <row r="1369" spans="1:32" ht="17.25" customHeight="1" x14ac:dyDescent="0.25">
      <c r="A1369">
        <v>334667</v>
      </c>
      <c r="B1369" t="s">
        <v>3526</v>
      </c>
      <c r="C1369" t="s">
        <v>223</v>
      </c>
      <c r="D1369" t="s">
        <v>447</v>
      </c>
      <c r="E1369" t="s">
        <v>89</v>
      </c>
      <c r="F1369">
        <v>33740</v>
      </c>
      <c r="G1369" t="s">
        <v>30</v>
      </c>
      <c r="H1369" t="s">
        <v>28</v>
      </c>
      <c r="I1369" t="s">
        <v>213</v>
      </c>
      <c r="J1369" t="s">
        <v>1370</v>
      </c>
      <c r="L1369" t="s">
        <v>42</v>
      </c>
    </row>
    <row r="1370" spans="1:32" ht="17.25" customHeight="1" x14ac:dyDescent="0.25">
      <c r="A1370">
        <v>333382</v>
      </c>
      <c r="B1370" t="s">
        <v>3179</v>
      </c>
      <c r="C1370" t="s">
        <v>242</v>
      </c>
      <c r="D1370" t="s">
        <v>891</v>
      </c>
      <c r="E1370" t="s">
        <v>89</v>
      </c>
      <c r="F1370">
        <v>33868</v>
      </c>
      <c r="G1370" t="s">
        <v>30</v>
      </c>
      <c r="H1370" t="s">
        <v>28</v>
      </c>
      <c r="I1370" t="s">
        <v>213</v>
      </c>
      <c r="J1370" t="s">
        <v>1370</v>
      </c>
      <c r="L1370" t="s">
        <v>30</v>
      </c>
    </row>
    <row r="1371" spans="1:32" ht="17.25" customHeight="1" x14ac:dyDescent="0.25">
      <c r="A1371">
        <v>333069</v>
      </c>
      <c r="B1371" t="s">
        <v>4563</v>
      </c>
      <c r="C1371" t="s">
        <v>226</v>
      </c>
      <c r="D1371" t="s">
        <v>479</v>
      </c>
      <c r="E1371" t="s">
        <v>89</v>
      </c>
      <c r="F1371">
        <v>34339</v>
      </c>
      <c r="G1371" t="s">
        <v>30</v>
      </c>
      <c r="H1371" t="s">
        <v>28</v>
      </c>
      <c r="I1371" t="s">
        <v>213</v>
      </c>
      <c r="J1371" t="s">
        <v>1370</v>
      </c>
      <c r="L1371" t="s">
        <v>30</v>
      </c>
      <c r="AE1371" t="s">
        <v>5700</v>
      </c>
      <c r="AF1371" t="s">
        <v>5700</v>
      </c>
    </row>
    <row r="1372" spans="1:32" ht="17.25" customHeight="1" x14ac:dyDescent="0.25">
      <c r="A1372">
        <v>338137</v>
      </c>
      <c r="B1372" t="s">
        <v>2888</v>
      </c>
      <c r="C1372" t="s">
        <v>233</v>
      </c>
      <c r="D1372" t="s">
        <v>282</v>
      </c>
      <c r="E1372" t="s">
        <v>89</v>
      </c>
      <c r="F1372">
        <v>35205</v>
      </c>
      <c r="G1372" t="s">
        <v>710</v>
      </c>
      <c r="H1372" t="s">
        <v>28</v>
      </c>
      <c r="I1372" t="s">
        <v>213</v>
      </c>
      <c r="J1372" t="s">
        <v>27</v>
      </c>
      <c r="L1372" t="s">
        <v>52</v>
      </c>
    </row>
    <row r="1373" spans="1:32" ht="17.25" customHeight="1" x14ac:dyDescent="0.25">
      <c r="A1373">
        <v>327455</v>
      </c>
      <c r="B1373" t="s">
        <v>2926</v>
      </c>
      <c r="C1373" t="s">
        <v>260</v>
      </c>
      <c r="D1373" t="s">
        <v>512</v>
      </c>
      <c r="E1373" t="s">
        <v>89</v>
      </c>
      <c r="F1373">
        <v>26038</v>
      </c>
      <c r="G1373" t="s">
        <v>572</v>
      </c>
      <c r="H1373" t="s">
        <v>28</v>
      </c>
      <c r="I1373" t="s">
        <v>213</v>
      </c>
      <c r="J1373" t="s">
        <v>1370</v>
      </c>
      <c r="L1373" t="s">
        <v>30</v>
      </c>
    </row>
    <row r="1374" spans="1:32" ht="17.25" customHeight="1" x14ac:dyDescent="0.25">
      <c r="A1374">
        <v>338135</v>
      </c>
      <c r="B1374" t="s">
        <v>3147</v>
      </c>
      <c r="C1374" t="s">
        <v>791</v>
      </c>
      <c r="D1374" t="s">
        <v>245</v>
      </c>
      <c r="E1374" t="s">
        <v>89</v>
      </c>
      <c r="F1374">
        <v>34338</v>
      </c>
      <c r="G1374" t="s">
        <v>927</v>
      </c>
      <c r="H1374" t="s">
        <v>28</v>
      </c>
      <c r="I1374" t="s">
        <v>213</v>
      </c>
      <c r="J1374" t="s">
        <v>1370</v>
      </c>
      <c r="L1374" t="s">
        <v>39</v>
      </c>
    </row>
    <row r="1375" spans="1:32" ht="17.25" customHeight="1" x14ac:dyDescent="0.25">
      <c r="A1375">
        <v>336987</v>
      </c>
      <c r="B1375" t="s">
        <v>5044</v>
      </c>
      <c r="C1375" t="s">
        <v>363</v>
      </c>
      <c r="D1375" t="s">
        <v>1185</v>
      </c>
      <c r="E1375" t="s">
        <v>89</v>
      </c>
      <c r="F1375">
        <v>32152</v>
      </c>
      <c r="G1375" t="s">
        <v>49</v>
      </c>
      <c r="H1375" t="s">
        <v>28</v>
      </c>
      <c r="I1375" t="s">
        <v>213</v>
      </c>
      <c r="J1375" t="s">
        <v>1370</v>
      </c>
      <c r="L1375" t="s">
        <v>39</v>
      </c>
    </row>
    <row r="1376" spans="1:32" ht="17.25" customHeight="1" x14ac:dyDescent="0.25">
      <c r="A1376">
        <v>334673</v>
      </c>
      <c r="B1376" t="s">
        <v>732</v>
      </c>
      <c r="C1376" t="s">
        <v>352</v>
      </c>
      <c r="D1376" t="s">
        <v>405</v>
      </c>
      <c r="E1376" t="s">
        <v>89</v>
      </c>
      <c r="F1376">
        <v>31778</v>
      </c>
      <c r="G1376" t="s">
        <v>4740</v>
      </c>
      <c r="H1376" t="s">
        <v>28</v>
      </c>
      <c r="I1376" t="s">
        <v>213</v>
      </c>
      <c r="J1376" t="s">
        <v>1370</v>
      </c>
      <c r="L1376" t="s">
        <v>59</v>
      </c>
    </row>
    <row r="1377" spans="1:32" ht="17.25" customHeight="1" x14ac:dyDescent="0.25">
      <c r="A1377">
        <v>330800</v>
      </c>
      <c r="B1377" t="s">
        <v>3644</v>
      </c>
      <c r="C1377" t="s">
        <v>346</v>
      </c>
      <c r="D1377" t="s">
        <v>1628</v>
      </c>
      <c r="E1377" t="s">
        <v>89</v>
      </c>
      <c r="F1377">
        <v>32143</v>
      </c>
      <c r="G1377" t="s">
        <v>2640</v>
      </c>
      <c r="H1377" t="s">
        <v>28</v>
      </c>
      <c r="I1377" t="s">
        <v>213</v>
      </c>
      <c r="J1377" t="s">
        <v>1370</v>
      </c>
      <c r="L1377" t="s">
        <v>49</v>
      </c>
    </row>
    <row r="1378" spans="1:32" ht="17.25" customHeight="1" x14ac:dyDescent="0.25">
      <c r="A1378">
        <v>324127</v>
      </c>
      <c r="B1378" t="s">
        <v>2329</v>
      </c>
      <c r="C1378" t="s">
        <v>566</v>
      </c>
      <c r="D1378" t="s">
        <v>916</v>
      </c>
      <c r="E1378" t="s">
        <v>89</v>
      </c>
      <c r="F1378">
        <v>34967</v>
      </c>
      <c r="G1378" t="s">
        <v>30</v>
      </c>
      <c r="H1378" t="s">
        <v>28</v>
      </c>
      <c r="I1378" t="s">
        <v>213</v>
      </c>
      <c r="J1378" t="s">
        <v>1370</v>
      </c>
      <c r="L1378" t="s">
        <v>42</v>
      </c>
      <c r="V1378" t="s">
        <v>5734</v>
      </c>
    </row>
    <row r="1379" spans="1:32" ht="17.25" customHeight="1" x14ac:dyDescent="0.25">
      <c r="A1379">
        <v>333063</v>
      </c>
      <c r="B1379" t="s">
        <v>4560</v>
      </c>
      <c r="C1379" t="s">
        <v>1433</v>
      </c>
      <c r="D1379" t="s">
        <v>224</v>
      </c>
      <c r="E1379" t="s">
        <v>89</v>
      </c>
      <c r="F1379">
        <v>34191</v>
      </c>
      <c r="G1379" t="s">
        <v>3607</v>
      </c>
      <c r="H1379" t="s">
        <v>28</v>
      </c>
      <c r="I1379" t="s">
        <v>213</v>
      </c>
      <c r="J1379" t="s">
        <v>1370</v>
      </c>
      <c r="L1379" t="s">
        <v>30</v>
      </c>
    </row>
    <row r="1380" spans="1:32" ht="17.25" customHeight="1" x14ac:dyDescent="0.25">
      <c r="A1380">
        <v>336554</v>
      </c>
      <c r="B1380" t="s">
        <v>4998</v>
      </c>
      <c r="C1380" t="s">
        <v>242</v>
      </c>
      <c r="D1380" t="s">
        <v>968</v>
      </c>
      <c r="E1380" t="s">
        <v>89</v>
      </c>
      <c r="F1380">
        <v>36168</v>
      </c>
      <c r="G1380" t="s">
        <v>737</v>
      </c>
      <c r="H1380" t="s">
        <v>28</v>
      </c>
      <c r="I1380" t="s">
        <v>213</v>
      </c>
      <c r="J1380" t="s">
        <v>27</v>
      </c>
      <c r="L1380" t="s">
        <v>42</v>
      </c>
    </row>
    <row r="1381" spans="1:32" ht="17.25" customHeight="1" x14ac:dyDescent="0.25">
      <c r="A1381">
        <v>337145</v>
      </c>
      <c r="B1381" t="s">
        <v>5062</v>
      </c>
      <c r="C1381" t="s">
        <v>242</v>
      </c>
      <c r="D1381" t="s">
        <v>523</v>
      </c>
      <c r="E1381" t="s">
        <v>88</v>
      </c>
      <c r="F1381">
        <v>36342</v>
      </c>
      <c r="G1381" t="s">
        <v>225</v>
      </c>
      <c r="H1381" t="s">
        <v>28</v>
      </c>
      <c r="I1381" t="s">
        <v>213</v>
      </c>
      <c r="J1381" t="s">
        <v>1370</v>
      </c>
      <c r="L1381" t="s">
        <v>30</v>
      </c>
    </row>
    <row r="1382" spans="1:32" ht="17.25" customHeight="1" x14ac:dyDescent="0.25">
      <c r="A1382">
        <v>330783</v>
      </c>
      <c r="B1382" t="s">
        <v>4341</v>
      </c>
      <c r="C1382" t="s">
        <v>573</v>
      </c>
      <c r="D1382" t="s">
        <v>392</v>
      </c>
      <c r="E1382" t="s">
        <v>89</v>
      </c>
      <c r="F1382">
        <v>36162</v>
      </c>
      <c r="G1382" t="s">
        <v>30</v>
      </c>
      <c r="H1382" t="s">
        <v>28</v>
      </c>
      <c r="I1382" t="s">
        <v>213</v>
      </c>
      <c r="J1382" t="s">
        <v>27</v>
      </c>
      <c r="L1382" t="s">
        <v>30</v>
      </c>
    </row>
    <row r="1383" spans="1:32" ht="17.25" customHeight="1" x14ac:dyDescent="0.25">
      <c r="A1383">
        <v>334676</v>
      </c>
      <c r="B1383" t="s">
        <v>4741</v>
      </c>
      <c r="C1383" t="s">
        <v>603</v>
      </c>
      <c r="D1383" t="s">
        <v>4742</v>
      </c>
      <c r="E1383" t="s">
        <v>88</v>
      </c>
      <c r="F1383">
        <v>33262</v>
      </c>
      <c r="G1383" t="s">
        <v>30</v>
      </c>
      <c r="H1383" t="s">
        <v>28</v>
      </c>
      <c r="I1383" t="s">
        <v>213</v>
      </c>
      <c r="J1383" t="s">
        <v>27</v>
      </c>
      <c r="L1383" t="s">
        <v>30</v>
      </c>
    </row>
    <row r="1384" spans="1:32" ht="17.25" customHeight="1" x14ac:dyDescent="0.25">
      <c r="A1384">
        <v>327133</v>
      </c>
      <c r="B1384" t="s">
        <v>4096</v>
      </c>
      <c r="C1384" t="s">
        <v>1433</v>
      </c>
      <c r="D1384" t="s">
        <v>1606</v>
      </c>
      <c r="E1384" t="s">
        <v>89</v>
      </c>
      <c r="F1384">
        <v>34637</v>
      </c>
      <c r="G1384" t="s">
        <v>30</v>
      </c>
      <c r="H1384" t="s">
        <v>28</v>
      </c>
      <c r="I1384" t="s">
        <v>213</v>
      </c>
      <c r="J1384" t="s">
        <v>1370</v>
      </c>
      <c r="L1384" t="s">
        <v>42</v>
      </c>
      <c r="AE1384" t="s">
        <v>5700</v>
      </c>
      <c r="AF1384" t="s">
        <v>5700</v>
      </c>
    </row>
    <row r="1385" spans="1:32" ht="17.25" customHeight="1" x14ac:dyDescent="0.25">
      <c r="A1385">
        <v>328667</v>
      </c>
      <c r="B1385" t="s">
        <v>2080</v>
      </c>
      <c r="C1385" t="s">
        <v>580</v>
      </c>
      <c r="D1385" t="s">
        <v>899</v>
      </c>
      <c r="E1385" t="s">
        <v>89</v>
      </c>
      <c r="F1385">
        <v>33216</v>
      </c>
      <c r="G1385" t="s">
        <v>30</v>
      </c>
      <c r="H1385" t="s">
        <v>28</v>
      </c>
      <c r="I1385" t="s">
        <v>213</v>
      </c>
    </row>
    <row r="1386" spans="1:32" ht="17.25" customHeight="1" x14ac:dyDescent="0.25">
      <c r="A1386">
        <v>328574</v>
      </c>
      <c r="B1386" t="s">
        <v>5187</v>
      </c>
      <c r="C1386" t="s">
        <v>1826</v>
      </c>
      <c r="D1386" t="s">
        <v>322</v>
      </c>
      <c r="E1386" t="s">
        <v>89</v>
      </c>
      <c r="F1386">
        <v>33808</v>
      </c>
      <c r="G1386" t="s">
        <v>30</v>
      </c>
      <c r="H1386" t="s">
        <v>28</v>
      </c>
      <c r="I1386" t="s">
        <v>213</v>
      </c>
      <c r="J1386" t="s">
        <v>1370</v>
      </c>
      <c r="L1386" t="s">
        <v>30</v>
      </c>
    </row>
    <row r="1387" spans="1:32" ht="17.25" customHeight="1" x14ac:dyDescent="0.25">
      <c r="A1387">
        <v>337146</v>
      </c>
      <c r="B1387" t="s">
        <v>5435</v>
      </c>
      <c r="C1387" t="s">
        <v>1114</v>
      </c>
      <c r="D1387" t="s">
        <v>414</v>
      </c>
      <c r="E1387" t="s">
        <v>89</v>
      </c>
      <c r="F1387">
        <v>32723</v>
      </c>
      <c r="G1387" t="s">
        <v>225</v>
      </c>
      <c r="H1387" t="s">
        <v>28</v>
      </c>
      <c r="I1387" t="s">
        <v>213</v>
      </c>
      <c r="J1387" t="s">
        <v>1370</v>
      </c>
      <c r="L1387" t="s">
        <v>42</v>
      </c>
    </row>
    <row r="1388" spans="1:32" ht="17.25" customHeight="1" x14ac:dyDescent="0.25">
      <c r="A1388">
        <v>338253</v>
      </c>
      <c r="B1388" t="s">
        <v>5088</v>
      </c>
      <c r="C1388" t="s">
        <v>2712</v>
      </c>
      <c r="D1388" t="s">
        <v>5089</v>
      </c>
      <c r="E1388" t="s">
        <v>89</v>
      </c>
      <c r="F1388">
        <v>35290</v>
      </c>
      <c r="G1388" t="s">
        <v>850</v>
      </c>
      <c r="H1388" t="s">
        <v>28</v>
      </c>
      <c r="I1388" t="s">
        <v>213</v>
      </c>
      <c r="J1388" t="s">
        <v>27</v>
      </c>
      <c r="L1388" t="s">
        <v>1928</v>
      </c>
    </row>
    <row r="1389" spans="1:32" ht="17.25" customHeight="1" x14ac:dyDescent="0.25">
      <c r="A1389">
        <v>333057</v>
      </c>
      <c r="B1389" t="s">
        <v>2975</v>
      </c>
      <c r="C1389" t="s">
        <v>435</v>
      </c>
      <c r="D1389" t="s">
        <v>651</v>
      </c>
      <c r="E1389" t="s">
        <v>89</v>
      </c>
      <c r="F1389">
        <v>36223</v>
      </c>
      <c r="G1389" t="s">
        <v>30</v>
      </c>
      <c r="H1389" t="s">
        <v>28</v>
      </c>
      <c r="I1389" t="s">
        <v>213</v>
      </c>
      <c r="J1389" t="s">
        <v>1370</v>
      </c>
      <c r="L1389" t="s">
        <v>30</v>
      </c>
    </row>
    <row r="1390" spans="1:32" ht="17.25" customHeight="1" x14ac:dyDescent="0.25">
      <c r="A1390">
        <v>328965</v>
      </c>
      <c r="B1390" t="s">
        <v>1876</v>
      </c>
      <c r="C1390" t="s">
        <v>1877</v>
      </c>
      <c r="D1390" t="s">
        <v>1878</v>
      </c>
      <c r="E1390" t="s">
        <v>89</v>
      </c>
      <c r="F1390">
        <v>34363</v>
      </c>
      <c r="G1390" t="s">
        <v>49</v>
      </c>
      <c r="H1390" t="s">
        <v>28</v>
      </c>
      <c r="I1390" t="s">
        <v>213</v>
      </c>
      <c r="J1390" t="s">
        <v>1370</v>
      </c>
      <c r="L1390" t="s">
        <v>30</v>
      </c>
      <c r="V1390" t="s">
        <v>5735</v>
      </c>
    </row>
    <row r="1391" spans="1:32" ht="17.25" customHeight="1" x14ac:dyDescent="0.25">
      <c r="A1391">
        <v>336991</v>
      </c>
      <c r="B1391" t="s">
        <v>3410</v>
      </c>
      <c r="C1391" t="s">
        <v>751</v>
      </c>
      <c r="D1391" t="s">
        <v>330</v>
      </c>
      <c r="E1391" t="s">
        <v>89</v>
      </c>
      <c r="F1391">
        <v>32549</v>
      </c>
      <c r="G1391" t="s">
        <v>504</v>
      </c>
      <c r="H1391" t="s">
        <v>28</v>
      </c>
      <c r="I1391" t="s">
        <v>213</v>
      </c>
      <c r="J1391" t="s">
        <v>1370</v>
      </c>
      <c r="L1391" t="s">
        <v>30</v>
      </c>
    </row>
    <row r="1392" spans="1:32" ht="17.25" customHeight="1" x14ac:dyDescent="0.25">
      <c r="A1392">
        <v>318796</v>
      </c>
      <c r="B1392" t="s">
        <v>3696</v>
      </c>
      <c r="C1392" t="s">
        <v>374</v>
      </c>
      <c r="D1392" t="s">
        <v>698</v>
      </c>
      <c r="E1392" t="s">
        <v>89</v>
      </c>
      <c r="F1392">
        <v>32220</v>
      </c>
      <c r="G1392" t="s">
        <v>30</v>
      </c>
      <c r="H1392" t="s">
        <v>28</v>
      </c>
      <c r="I1392" t="s">
        <v>213</v>
      </c>
      <c r="J1392" t="s">
        <v>27</v>
      </c>
      <c r="L1392" t="s">
        <v>30</v>
      </c>
    </row>
    <row r="1393" spans="1:32" ht="17.25" customHeight="1" x14ac:dyDescent="0.25">
      <c r="A1393">
        <v>336992</v>
      </c>
      <c r="B1393" t="s">
        <v>5430</v>
      </c>
      <c r="C1393" t="s">
        <v>321</v>
      </c>
      <c r="D1393" t="s">
        <v>265</v>
      </c>
      <c r="E1393" t="s">
        <v>89</v>
      </c>
      <c r="F1393">
        <v>36550</v>
      </c>
      <c r="G1393" t="s">
        <v>30</v>
      </c>
      <c r="H1393" t="s">
        <v>28</v>
      </c>
      <c r="I1393" t="s">
        <v>213</v>
      </c>
      <c r="J1393" t="s">
        <v>1370</v>
      </c>
      <c r="L1393" t="s">
        <v>42</v>
      </c>
    </row>
    <row r="1394" spans="1:32" ht="17.25" customHeight="1" x14ac:dyDescent="0.25">
      <c r="A1394">
        <v>312452</v>
      </c>
      <c r="B1394" t="s">
        <v>3694</v>
      </c>
      <c r="C1394" t="s">
        <v>3695</v>
      </c>
      <c r="D1394" t="s">
        <v>1276</v>
      </c>
      <c r="E1394" t="s">
        <v>89</v>
      </c>
      <c r="F1394">
        <v>30972</v>
      </c>
      <c r="G1394" t="s">
        <v>30</v>
      </c>
      <c r="H1394" t="s">
        <v>28</v>
      </c>
      <c r="I1394" t="s">
        <v>213</v>
      </c>
      <c r="J1394" t="s">
        <v>1370</v>
      </c>
      <c r="L1394" t="s">
        <v>42</v>
      </c>
    </row>
    <row r="1395" spans="1:32" ht="17.25" customHeight="1" x14ac:dyDescent="0.25">
      <c r="A1395">
        <v>334665</v>
      </c>
      <c r="B1395" t="s">
        <v>4739</v>
      </c>
      <c r="C1395" t="s">
        <v>280</v>
      </c>
      <c r="D1395" t="s">
        <v>823</v>
      </c>
      <c r="E1395" t="s">
        <v>89</v>
      </c>
      <c r="F1395">
        <v>34700</v>
      </c>
      <c r="G1395" t="s">
        <v>2106</v>
      </c>
      <c r="H1395" t="s">
        <v>28</v>
      </c>
      <c r="I1395" t="s">
        <v>213</v>
      </c>
      <c r="J1395" t="s">
        <v>1418</v>
      </c>
      <c r="L1395" t="s">
        <v>30</v>
      </c>
    </row>
    <row r="1396" spans="1:32" ht="17.25" customHeight="1" x14ac:dyDescent="0.25">
      <c r="A1396">
        <v>330799</v>
      </c>
      <c r="B1396" t="s">
        <v>5222</v>
      </c>
      <c r="C1396" t="s">
        <v>242</v>
      </c>
      <c r="D1396" t="s">
        <v>394</v>
      </c>
      <c r="E1396" t="s">
        <v>89</v>
      </c>
      <c r="F1396">
        <v>34514</v>
      </c>
      <c r="G1396" t="s">
        <v>581</v>
      </c>
      <c r="H1396" t="s">
        <v>40</v>
      </c>
      <c r="I1396" t="s">
        <v>213</v>
      </c>
      <c r="J1396" t="s">
        <v>1370</v>
      </c>
      <c r="L1396" t="s">
        <v>30</v>
      </c>
    </row>
    <row r="1397" spans="1:32" ht="17.25" customHeight="1" x14ac:dyDescent="0.25">
      <c r="A1397">
        <v>330802</v>
      </c>
      <c r="B1397" t="s">
        <v>4342</v>
      </c>
      <c r="C1397" t="s">
        <v>691</v>
      </c>
      <c r="D1397" t="s">
        <v>231</v>
      </c>
      <c r="E1397" t="s">
        <v>89</v>
      </c>
      <c r="F1397">
        <v>35989</v>
      </c>
      <c r="G1397" t="s">
        <v>30</v>
      </c>
      <c r="H1397" t="s">
        <v>28</v>
      </c>
      <c r="I1397" t="s">
        <v>213</v>
      </c>
      <c r="J1397" t="s">
        <v>1370</v>
      </c>
      <c r="L1397" t="s">
        <v>30</v>
      </c>
    </row>
    <row r="1398" spans="1:32" ht="17.25" customHeight="1" x14ac:dyDescent="0.25">
      <c r="A1398">
        <v>321445</v>
      </c>
      <c r="B1398" t="s">
        <v>1971</v>
      </c>
      <c r="C1398" t="s">
        <v>266</v>
      </c>
      <c r="D1398" t="s">
        <v>343</v>
      </c>
      <c r="E1398" t="s">
        <v>89</v>
      </c>
      <c r="F1398">
        <v>33693</v>
      </c>
      <c r="G1398" t="s">
        <v>30</v>
      </c>
      <c r="H1398" t="s">
        <v>28</v>
      </c>
      <c r="I1398" t="s">
        <v>213</v>
      </c>
      <c r="J1398" t="s">
        <v>1370</v>
      </c>
      <c r="L1398" t="s">
        <v>30</v>
      </c>
      <c r="V1398" t="s">
        <v>5821</v>
      </c>
    </row>
    <row r="1399" spans="1:32" ht="17.25" customHeight="1" x14ac:dyDescent="0.25">
      <c r="A1399">
        <v>328670</v>
      </c>
      <c r="B1399" t="s">
        <v>4192</v>
      </c>
      <c r="C1399" t="s">
        <v>547</v>
      </c>
      <c r="D1399" t="s">
        <v>294</v>
      </c>
      <c r="E1399" t="s">
        <v>89</v>
      </c>
      <c r="F1399">
        <v>32876</v>
      </c>
      <c r="G1399" t="s">
        <v>30</v>
      </c>
      <c r="H1399" t="s">
        <v>28</v>
      </c>
      <c r="I1399" t="s">
        <v>213</v>
      </c>
      <c r="J1399" t="s">
        <v>1370</v>
      </c>
      <c r="L1399" t="s">
        <v>30</v>
      </c>
      <c r="V1399" t="s">
        <v>5822</v>
      </c>
    </row>
    <row r="1400" spans="1:32" ht="17.25" customHeight="1" x14ac:dyDescent="0.25">
      <c r="A1400">
        <v>330807</v>
      </c>
      <c r="B1400" t="s">
        <v>5223</v>
      </c>
      <c r="C1400" t="s">
        <v>311</v>
      </c>
      <c r="D1400" t="s">
        <v>588</v>
      </c>
      <c r="E1400" t="s">
        <v>89</v>
      </c>
      <c r="F1400">
        <v>35956</v>
      </c>
      <c r="G1400" t="s">
        <v>3133</v>
      </c>
      <c r="H1400" t="s">
        <v>28</v>
      </c>
      <c r="I1400" t="s">
        <v>213</v>
      </c>
      <c r="J1400" t="s">
        <v>1370</v>
      </c>
      <c r="L1400" t="s">
        <v>82</v>
      </c>
    </row>
    <row r="1401" spans="1:32" ht="17.25" customHeight="1" x14ac:dyDescent="0.25">
      <c r="A1401">
        <v>326388</v>
      </c>
      <c r="B1401" t="s">
        <v>1882</v>
      </c>
      <c r="C1401" t="s">
        <v>1883</v>
      </c>
      <c r="D1401" t="s">
        <v>1728</v>
      </c>
      <c r="E1401" t="s">
        <v>89</v>
      </c>
      <c r="F1401">
        <v>31051</v>
      </c>
      <c r="G1401" t="s">
        <v>1251</v>
      </c>
      <c r="H1401" t="s">
        <v>28</v>
      </c>
      <c r="I1401" t="s">
        <v>213</v>
      </c>
      <c r="J1401" t="s">
        <v>27</v>
      </c>
      <c r="L1401" t="s">
        <v>82</v>
      </c>
      <c r="V1401" t="s">
        <v>5735</v>
      </c>
    </row>
    <row r="1402" spans="1:32" ht="17.25" customHeight="1" x14ac:dyDescent="0.25">
      <c r="A1402">
        <v>330808</v>
      </c>
      <c r="B1402" t="s">
        <v>2148</v>
      </c>
      <c r="C1402" t="s">
        <v>252</v>
      </c>
      <c r="D1402" t="s">
        <v>408</v>
      </c>
      <c r="E1402" t="s">
        <v>89</v>
      </c>
      <c r="F1402">
        <v>34269</v>
      </c>
      <c r="G1402" t="s">
        <v>30</v>
      </c>
      <c r="H1402" t="s">
        <v>28</v>
      </c>
      <c r="I1402" t="s">
        <v>213</v>
      </c>
      <c r="J1402" t="s">
        <v>27</v>
      </c>
      <c r="L1402" t="s">
        <v>30</v>
      </c>
      <c r="V1402" t="s">
        <v>5735</v>
      </c>
    </row>
    <row r="1403" spans="1:32" ht="17.25" customHeight="1" x14ac:dyDescent="0.25">
      <c r="A1403">
        <v>338131</v>
      </c>
      <c r="B1403" t="s">
        <v>2848</v>
      </c>
      <c r="C1403" t="s">
        <v>363</v>
      </c>
      <c r="D1403" t="s">
        <v>1423</v>
      </c>
      <c r="E1403" t="s">
        <v>89</v>
      </c>
      <c r="F1403">
        <v>35065</v>
      </c>
      <c r="G1403" t="s">
        <v>2849</v>
      </c>
      <c r="H1403" t="s">
        <v>28</v>
      </c>
      <c r="I1403" t="s">
        <v>213</v>
      </c>
      <c r="J1403" t="s">
        <v>27</v>
      </c>
      <c r="L1403" t="s">
        <v>59</v>
      </c>
    </row>
    <row r="1404" spans="1:32" ht="17.25" customHeight="1" x14ac:dyDescent="0.25">
      <c r="A1404">
        <v>326655</v>
      </c>
      <c r="B1404" t="s">
        <v>2000</v>
      </c>
      <c r="C1404" t="s">
        <v>764</v>
      </c>
      <c r="D1404" t="s">
        <v>512</v>
      </c>
      <c r="E1404" t="s">
        <v>89</v>
      </c>
      <c r="F1404">
        <v>32304</v>
      </c>
      <c r="G1404" t="s">
        <v>596</v>
      </c>
      <c r="H1404" t="s">
        <v>28</v>
      </c>
      <c r="I1404" t="s">
        <v>213</v>
      </c>
      <c r="J1404" t="s">
        <v>1370</v>
      </c>
      <c r="L1404" t="s">
        <v>42</v>
      </c>
      <c r="V1404" t="s">
        <v>5735</v>
      </c>
    </row>
    <row r="1405" spans="1:32" ht="17.25" customHeight="1" x14ac:dyDescent="0.25">
      <c r="A1405">
        <v>327550</v>
      </c>
      <c r="B1405" t="s">
        <v>4116</v>
      </c>
      <c r="C1405" t="s">
        <v>223</v>
      </c>
      <c r="D1405" t="s">
        <v>1419</v>
      </c>
      <c r="E1405" t="s">
        <v>88</v>
      </c>
      <c r="F1405">
        <v>35806</v>
      </c>
      <c r="G1405" t="s">
        <v>42</v>
      </c>
      <c r="H1405" t="s">
        <v>28</v>
      </c>
      <c r="I1405" t="s">
        <v>213</v>
      </c>
      <c r="J1405" t="s">
        <v>1370</v>
      </c>
      <c r="L1405" t="s">
        <v>42</v>
      </c>
    </row>
    <row r="1406" spans="1:32" ht="17.25" customHeight="1" x14ac:dyDescent="0.25">
      <c r="A1406">
        <v>338128</v>
      </c>
      <c r="B1406" t="s">
        <v>3121</v>
      </c>
      <c r="C1406" t="s">
        <v>630</v>
      </c>
      <c r="D1406" t="s">
        <v>621</v>
      </c>
      <c r="E1406" t="s">
        <v>89</v>
      </c>
      <c r="F1406">
        <v>32411</v>
      </c>
      <c r="G1406" t="s">
        <v>30</v>
      </c>
      <c r="H1406" t="s">
        <v>28</v>
      </c>
      <c r="I1406" t="s">
        <v>213</v>
      </c>
      <c r="J1406" t="s">
        <v>1370</v>
      </c>
      <c r="L1406" t="s">
        <v>30</v>
      </c>
    </row>
    <row r="1407" spans="1:32" ht="17.25" customHeight="1" x14ac:dyDescent="0.25">
      <c r="A1407">
        <v>328349</v>
      </c>
      <c r="B1407" t="s">
        <v>4172</v>
      </c>
      <c r="C1407" t="s">
        <v>487</v>
      </c>
      <c r="D1407" t="s">
        <v>681</v>
      </c>
      <c r="E1407" t="s">
        <v>89</v>
      </c>
      <c r="F1407">
        <v>35644</v>
      </c>
      <c r="G1407" t="s">
        <v>4173</v>
      </c>
      <c r="H1407" t="s">
        <v>28</v>
      </c>
      <c r="I1407" t="s">
        <v>213</v>
      </c>
      <c r="J1407" t="s">
        <v>27</v>
      </c>
      <c r="L1407" t="s">
        <v>30</v>
      </c>
    </row>
    <row r="1408" spans="1:32" ht="17.25" customHeight="1" x14ac:dyDescent="0.25">
      <c r="A1408">
        <v>337148</v>
      </c>
      <c r="B1408" t="s">
        <v>2842</v>
      </c>
      <c r="C1408" t="s">
        <v>1026</v>
      </c>
      <c r="D1408" t="s">
        <v>227</v>
      </c>
      <c r="E1408" t="s">
        <v>89</v>
      </c>
      <c r="F1408">
        <v>35620</v>
      </c>
      <c r="G1408" t="s">
        <v>30</v>
      </c>
      <c r="H1408" t="s">
        <v>28</v>
      </c>
      <c r="I1408" t="s">
        <v>213</v>
      </c>
      <c r="J1408" t="s">
        <v>1370</v>
      </c>
      <c r="L1408" t="s">
        <v>30</v>
      </c>
      <c r="AF1408" t="s">
        <v>5700</v>
      </c>
    </row>
    <row r="1409" spans="1:32" ht="17.25" customHeight="1" x14ac:dyDescent="0.25">
      <c r="A1409">
        <v>330819</v>
      </c>
      <c r="B1409" t="s">
        <v>2954</v>
      </c>
      <c r="C1409" t="s">
        <v>346</v>
      </c>
      <c r="D1409" t="s">
        <v>1909</v>
      </c>
      <c r="E1409" t="s">
        <v>89</v>
      </c>
      <c r="F1409">
        <v>27865</v>
      </c>
      <c r="G1409" t="s">
        <v>2230</v>
      </c>
      <c r="H1409" t="s">
        <v>28</v>
      </c>
      <c r="I1409" t="s">
        <v>213</v>
      </c>
      <c r="J1409" t="s">
        <v>27</v>
      </c>
      <c r="L1409" t="s">
        <v>59</v>
      </c>
    </row>
    <row r="1410" spans="1:32" ht="17.25" customHeight="1" x14ac:dyDescent="0.25">
      <c r="A1410">
        <v>334921</v>
      </c>
      <c r="B1410" t="s">
        <v>3675</v>
      </c>
      <c r="C1410" t="s">
        <v>413</v>
      </c>
      <c r="D1410" t="s">
        <v>301</v>
      </c>
      <c r="E1410" t="s">
        <v>89</v>
      </c>
      <c r="F1410">
        <v>31786</v>
      </c>
      <c r="G1410" t="s">
        <v>225</v>
      </c>
      <c r="H1410" t="s">
        <v>28</v>
      </c>
      <c r="I1410" t="s">
        <v>213</v>
      </c>
      <c r="J1410" t="s">
        <v>1370</v>
      </c>
      <c r="L1410" t="s">
        <v>30</v>
      </c>
    </row>
    <row r="1411" spans="1:32" ht="17.25" customHeight="1" x14ac:dyDescent="0.25">
      <c r="A1411">
        <v>334969</v>
      </c>
      <c r="B1411" t="s">
        <v>4784</v>
      </c>
      <c r="C1411" t="s">
        <v>1284</v>
      </c>
      <c r="D1411" t="s">
        <v>4785</v>
      </c>
      <c r="E1411" t="s">
        <v>88</v>
      </c>
      <c r="F1411">
        <v>28246</v>
      </c>
      <c r="G1411" t="s">
        <v>59</v>
      </c>
      <c r="H1411" t="s">
        <v>28</v>
      </c>
      <c r="I1411" t="s">
        <v>213</v>
      </c>
    </row>
    <row r="1412" spans="1:32" ht="17.25" customHeight="1" x14ac:dyDescent="0.25">
      <c r="A1412">
        <v>330764</v>
      </c>
      <c r="B1412" t="s">
        <v>4337</v>
      </c>
      <c r="C1412" t="s">
        <v>2993</v>
      </c>
      <c r="D1412" t="s">
        <v>390</v>
      </c>
      <c r="E1412" t="s">
        <v>89</v>
      </c>
      <c r="F1412">
        <v>33358</v>
      </c>
      <c r="G1412" t="s">
        <v>30</v>
      </c>
      <c r="H1412" t="s">
        <v>28</v>
      </c>
      <c r="I1412" t="s">
        <v>213</v>
      </c>
      <c r="J1412" t="s">
        <v>1370</v>
      </c>
      <c r="L1412" t="s">
        <v>30</v>
      </c>
    </row>
    <row r="1413" spans="1:32" ht="17.25" customHeight="1" x14ac:dyDescent="0.25">
      <c r="A1413">
        <v>329970</v>
      </c>
      <c r="B1413" t="s">
        <v>3182</v>
      </c>
      <c r="C1413" t="s">
        <v>3183</v>
      </c>
      <c r="D1413" t="s">
        <v>431</v>
      </c>
      <c r="E1413" t="s">
        <v>88</v>
      </c>
      <c r="F1413">
        <v>36161</v>
      </c>
      <c r="G1413" t="s">
        <v>30</v>
      </c>
      <c r="H1413" t="s">
        <v>28</v>
      </c>
      <c r="I1413" t="s">
        <v>213</v>
      </c>
      <c r="J1413" t="s">
        <v>1370</v>
      </c>
      <c r="L1413" t="s">
        <v>85</v>
      </c>
    </row>
    <row r="1414" spans="1:32" ht="17.25" customHeight="1" x14ac:dyDescent="0.25">
      <c r="A1414">
        <v>323615</v>
      </c>
      <c r="B1414" t="s">
        <v>3056</v>
      </c>
      <c r="C1414" t="s">
        <v>341</v>
      </c>
      <c r="D1414" t="s">
        <v>345</v>
      </c>
      <c r="E1414" t="s">
        <v>88</v>
      </c>
      <c r="F1414">
        <v>34700</v>
      </c>
      <c r="G1414" t="s">
        <v>1135</v>
      </c>
      <c r="H1414" t="s">
        <v>28</v>
      </c>
      <c r="I1414" t="s">
        <v>213</v>
      </c>
      <c r="J1414" t="s">
        <v>1370</v>
      </c>
      <c r="L1414" t="s">
        <v>42</v>
      </c>
    </row>
    <row r="1415" spans="1:32" ht="17.25" customHeight="1" x14ac:dyDescent="0.25">
      <c r="A1415">
        <v>332312</v>
      </c>
      <c r="B1415" t="s">
        <v>4495</v>
      </c>
      <c r="C1415" t="s">
        <v>544</v>
      </c>
      <c r="D1415" t="s">
        <v>345</v>
      </c>
      <c r="E1415" t="s">
        <v>89</v>
      </c>
      <c r="F1415">
        <v>36526</v>
      </c>
      <c r="G1415" t="s">
        <v>30</v>
      </c>
      <c r="H1415" t="s">
        <v>28</v>
      </c>
      <c r="I1415" t="s">
        <v>213</v>
      </c>
      <c r="J1415" t="s">
        <v>27</v>
      </c>
      <c r="L1415" t="s">
        <v>42</v>
      </c>
      <c r="AE1415" t="s">
        <v>5700</v>
      </c>
      <c r="AF1415" t="s">
        <v>5700</v>
      </c>
    </row>
    <row r="1416" spans="1:32" ht="17.25" customHeight="1" x14ac:dyDescent="0.25">
      <c r="A1416">
        <v>327334</v>
      </c>
      <c r="B1416" t="s">
        <v>2730</v>
      </c>
      <c r="C1416" t="s">
        <v>315</v>
      </c>
      <c r="D1416" t="s">
        <v>310</v>
      </c>
      <c r="E1416" t="s">
        <v>89</v>
      </c>
      <c r="F1416">
        <v>33891</v>
      </c>
      <c r="G1416" t="s">
        <v>229</v>
      </c>
      <c r="H1416" t="s">
        <v>28</v>
      </c>
      <c r="I1416" t="s">
        <v>213</v>
      </c>
      <c r="J1416" t="s">
        <v>1370</v>
      </c>
      <c r="L1416" t="s">
        <v>85</v>
      </c>
    </row>
    <row r="1417" spans="1:32" ht="17.25" customHeight="1" x14ac:dyDescent="0.25">
      <c r="A1417">
        <v>334292</v>
      </c>
      <c r="B1417" t="s">
        <v>3666</v>
      </c>
      <c r="C1417" t="s">
        <v>268</v>
      </c>
      <c r="D1417" t="s">
        <v>405</v>
      </c>
      <c r="E1417" t="s">
        <v>89</v>
      </c>
      <c r="F1417">
        <v>34427</v>
      </c>
      <c r="G1417" t="s">
        <v>30</v>
      </c>
      <c r="H1417" t="s">
        <v>28</v>
      </c>
      <c r="I1417" t="s">
        <v>213</v>
      </c>
      <c r="J1417" t="s">
        <v>1370</v>
      </c>
      <c r="L1417" t="s">
        <v>85</v>
      </c>
    </row>
    <row r="1418" spans="1:32" ht="17.25" customHeight="1" x14ac:dyDescent="0.25">
      <c r="A1418">
        <v>327111</v>
      </c>
      <c r="B1418" t="s">
        <v>3060</v>
      </c>
      <c r="C1418" t="s">
        <v>406</v>
      </c>
      <c r="D1418" t="s">
        <v>293</v>
      </c>
      <c r="E1418" t="s">
        <v>89</v>
      </c>
      <c r="F1418">
        <v>35261</v>
      </c>
      <c r="G1418" t="s">
        <v>30</v>
      </c>
      <c r="H1418" t="s">
        <v>28</v>
      </c>
      <c r="I1418" t="s">
        <v>213</v>
      </c>
      <c r="J1418" t="s">
        <v>1370</v>
      </c>
      <c r="L1418" t="s">
        <v>30</v>
      </c>
      <c r="V1418" t="s">
        <v>5822</v>
      </c>
    </row>
    <row r="1419" spans="1:32" ht="17.25" customHeight="1" x14ac:dyDescent="0.25">
      <c r="A1419">
        <v>333509</v>
      </c>
      <c r="B1419" t="s">
        <v>4620</v>
      </c>
      <c r="C1419" t="s">
        <v>226</v>
      </c>
      <c r="D1419" t="s">
        <v>248</v>
      </c>
      <c r="E1419" t="s">
        <v>89</v>
      </c>
      <c r="F1419">
        <v>32876</v>
      </c>
      <c r="G1419" t="s">
        <v>30</v>
      </c>
      <c r="H1419" t="s">
        <v>28</v>
      </c>
      <c r="I1419" t="s">
        <v>213</v>
      </c>
      <c r="J1419" t="s">
        <v>1370</v>
      </c>
      <c r="L1419" t="s">
        <v>30</v>
      </c>
    </row>
    <row r="1420" spans="1:32" ht="17.25" customHeight="1" x14ac:dyDescent="0.25">
      <c r="A1420">
        <v>332314</v>
      </c>
      <c r="B1420" t="s">
        <v>4496</v>
      </c>
      <c r="C1420" t="s">
        <v>688</v>
      </c>
      <c r="D1420" t="s">
        <v>2258</v>
      </c>
      <c r="E1420" t="s">
        <v>89</v>
      </c>
      <c r="F1420">
        <v>36526</v>
      </c>
      <c r="G1420" t="s">
        <v>30</v>
      </c>
      <c r="H1420" t="s">
        <v>28</v>
      </c>
      <c r="I1420" t="s">
        <v>213</v>
      </c>
      <c r="J1420" t="s">
        <v>1370</v>
      </c>
      <c r="L1420" t="s">
        <v>30</v>
      </c>
    </row>
    <row r="1421" spans="1:32" ht="17.25" customHeight="1" x14ac:dyDescent="0.25">
      <c r="A1421">
        <v>335922</v>
      </c>
      <c r="B1421" t="s">
        <v>3373</v>
      </c>
      <c r="C1421" t="s">
        <v>1028</v>
      </c>
      <c r="D1421" t="s">
        <v>339</v>
      </c>
      <c r="E1421" t="s">
        <v>89</v>
      </c>
      <c r="F1421">
        <v>32163</v>
      </c>
      <c r="G1421" t="s">
        <v>30</v>
      </c>
      <c r="H1421" t="s">
        <v>28</v>
      </c>
      <c r="I1421" t="s">
        <v>213</v>
      </c>
      <c r="J1421" t="s">
        <v>27</v>
      </c>
      <c r="L1421" t="s">
        <v>30</v>
      </c>
    </row>
    <row r="1422" spans="1:32" ht="17.25" customHeight="1" x14ac:dyDescent="0.25">
      <c r="A1422">
        <v>337772</v>
      </c>
      <c r="B1422" t="s">
        <v>5553</v>
      </c>
      <c r="C1422" t="s">
        <v>1433</v>
      </c>
      <c r="D1422" t="s">
        <v>1434</v>
      </c>
      <c r="E1422" t="s">
        <v>89</v>
      </c>
      <c r="F1422">
        <v>32393</v>
      </c>
      <c r="G1422" t="s">
        <v>5474</v>
      </c>
      <c r="H1422" t="s">
        <v>28</v>
      </c>
      <c r="I1422" t="s">
        <v>213</v>
      </c>
      <c r="J1422" t="s">
        <v>1370</v>
      </c>
      <c r="L1422" t="s">
        <v>42</v>
      </c>
    </row>
    <row r="1423" spans="1:32" ht="17.25" customHeight="1" x14ac:dyDescent="0.25">
      <c r="A1423">
        <v>335923</v>
      </c>
      <c r="B1423" t="s">
        <v>5379</v>
      </c>
      <c r="C1423" t="s">
        <v>242</v>
      </c>
      <c r="D1423" t="s">
        <v>755</v>
      </c>
      <c r="E1423" t="s">
        <v>89</v>
      </c>
      <c r="F1423">
        <v>35750</v>
      </c>
      <c r="G1423" t="s">
        <v>30</v>
      </c>
      <c r="H1423" t="s">
        <v>28</v>
      </c>
      <c r="I1423" t="s">
        <v>213</v>
      </c>
      <c r="J1423" t="s">
        <v>1370</v>
      </c>
      <c r="L1423" t="s">
        <v>30</v>
      </c>
    </row>
    <row r="1424" spans="1:32" ht="17.25" customHeight="1" x14ac:dyDescent="0.25">
      <c r="A1424">
        <v>332315</v>
      </c>
      <c r="B1424" t="s">
        <v>3739</v>
      </c>
      <c r="C1424" t="s">
        <v>1692</v>
      </c>
      <c r="D1424" t="s">
        <v>298</v>
      </c>
      <c r="E1424" t="s">
        <v>89</v>
      </c>
      <c r="F1424">
        <v>34935</v>
      </c>
      <c r="G1424" t="s">
        <v>30</v>
      </c>
      <c r="H1424" t="s">
        <v>28</v>
      </c>
      <c r="I1424" t="s">
        <v>213</v>
      </c>
      <c r="J1424" t="s">
        <v>1370</v>
      </c>
      <c r="L1424" t="s">
        <v>85</v>
      </c>
    </row>
    <row r="1425" spans="1:32" ht="17.25" customHeight="1" x14ac:dyDescent="0.25">
      <c r="A1425">
        <v>326946</v>
      </c>
      <c r="B1425" t="s">
        <v>4082</v>
      </c>
      <c r="C1425" t="s">
        <v>4083</v>
      </c>
      <c r="D1425" t="s">
        <v>943</v>
      </c>
      <c r="E1425" t="s">
        <v>88</v>
      </c>
      <c r="F1425">
        <v>35820</v>
      </c>
      <c r="G1425" t="s">
        <v>225</v>
      </c>
      <c r="H1425" t="s">
        <v>28</v>
      </c>
      <c r="I1425" t="s">
        <v>213</v>
      </c>
      <c r="J1425" t="s">
        <v>1370</v>
      </c>
      <c r="L1425" t="s">
        <v>30</v>
      </c>
    </row>
    <row r="1426" spans="1:32" ht="17.25" customHeight="1" x14ac:dyDescent="0.25">
      <c r="A1426">
        <v>330104</v>
      </c>
      <c r="B1426" t="s">
        <v>5210</v>
      </c>
      <c r="C1426" t="s">
        <v>226</v>
      </c>
      <c r="D1426" t="s">
        <v>462</v>
      </c>
      <c r="E1426" t="s">
        <v>88</v>
      </c>
      <c r="F1426">
        <v>34796</v>
      </c>
      <c r="G1426" t="s">
        <v>225</v>
      </c>
      <c r="H1426" t="s">
        <v>28</v>
      </c>
      <c r="I1426" t="s">
        <v>213</v>
      </c>
      <c r="J1426" t="s">
        <v>27</v>
      </c>
      <c r="L1426" t="s">
        <v>30</v>
      </c>
    </row>
    <row r="1427" spans="1:32" ht="17.25" customHeight="1" x14ac:dyDescent="0.25">
      <c r="A1427">
        <v>333650</v>
      </c>
      <c r="B1427" t="s">
        <v>1999</v>
      </c>
      <c r="C1427" t="s">
        <v>997</v>
      </c>
      <c r="D1427" t="s">
        <v>968</v>
      </c>
      <c r="E1427" t="s">
        <v>88</v>
      </c>
      <c r="F1427">
        <v>36015</v>
      </c>
      <c r="G1427" t="s">
        <v>225</v>
      </c>
      <c r="H1427" t="s">
        <v>28</v>
      </c>
      <c r="I1427" t="s">
        <v>213</v>
      </c>
      <c r="J1427" t="s">
        <v>1370</v>
      </c>
      <c r="L1427" t="s">
        <v>85</v>
      </c>
      <c r="V1427" t="s">
        <v>5735</v>
      </c>
    </row>
    <row r="1428" spans="1:32" ht="17.25" customHeight="1" x14ac:dyDescent="0.25">
      <c r="A1428">
        <v>332406</v>
      </c>
      <c r="B1428" t="s">
        <v>2758</v>
      </c>
      <c r="C1428" t="s">
        <v>467</v>
      </c>
      <c r="D1428" t="s">
        <v>924</v>
      </c>
      <c r="E1428" t="s">
        <v>88</v>
      </c>
      <c r="F1428">
        <v>35806</v>
      </c>
      <c r="G1428" t="s">
        <v>30</v>
      </c>
      <c r="H1428" t="s">
        <v>28</v>
      </c>
      <c r="I1428" t="s">
        <v>213</v>
      </c>
      <c r="J1428" t="s">
        <v>1370</v>
      </c>
      <c r="L1428" t="s">
        <v>30</v>
      </c>
    </row>
    <row r="1429" spans="1:32" ht="17.25" customHeight="1" x14ac:dyDescent="0.25">
      <c r="A1429">
        <v>332402</v>
      </c>
      <c r="B1429" t="s">
        <v>4500</v>
      </c>
      <c r="C1429" t="s">
        <v>242</v>
      </c>
      <c r="D1429" t="s">
        <v>345</v>
      </c>
      <c r="E1429" t="s">
        <v>88</v>
      </c>
      <c r="F1429">
        <v>36526</v>
      </c>
      <c r="G1429" t="s">
        <v>1029</v>
      </c>
      <c r="H1429" t="s">
        <v>28</v>
      </c>
      <c r="I1429" t="s">
        <v>213</v>
      </c>
      <c r="J1429" t="s">
        <v>1370</v>
      </c>
      <c r="L1429" t="s">
        <v>85</v>
      </c>
    </row>
    <row r="1430" spans="1:32" ht="17.25" customHeight="1" x14ac:dyDescent="0.25">
      <c r="A1430">
        <v>332398</v>
      </c>
      <c r="B1430" t="s">
        <v>1811</v>
      </c>
      <c r="C1430" t="s">
        <v>550</v>
      </c>
      <c r="D1430" t="s">
        <v>282</v>
      </c>
      <c r="E1430" t="s">
        <v>88</v>
      </c>
      <c r="F1430">
        <v>33544</v>
      </c>
      <c r="G1430" t="s">
        <v>1009</v>
      </c>
      <c r="H1430" t="s">
        <v>28</v>
      </c>
      <c r="I1430" t="s">
        <v>213</v>
      </c>
      <c r="J1430" t="s">
        <v>1370</v>
      </c>
      <c r="L1430" t="s">
        <v>82</v>
      </c>
      <c r="V1430" t="s">
        <v>5736</v>
      </c>
    </row>
    <row r="1431" spans="1:32" ht="17.25" customHeight="1" x14ac:dyDescent="0.25">
      <c r="A1431">
        <v>332404</v>
      </c>
      <c r="B1431" t="s">
        <v>805</v>
      </c>
      <c r="C1431" t="s">
        <v>242</v>
      </c>
      <c r="D1431" t="s">
        <v>434</v>
      </c>
      <c r="E1431" t="s">
        <v>88</v>
      </c>
      <c r="F1431">
        <v>35431</v>
      </c>
      <c r="G1431" t="s">
        <v>30</v>
      </c>
      <c r="H1431" t="s">
        <v>28</v>
      </c>
      <c r="I1431" t="s">
        <v>213</v>
      </c>
      <c r="J1431" t="s">
        <v>27</v>
      </c>
      <c r="L1431" t="s">
        <v>30</v>
      </c>
    </row>
    <row r="1432" spans="1:32" ht="17.25" customHeight="1" x14ac:dyDescent="0.25">
      <c r="A1432">
        <v>337818</v>
      </c>
      <c r="B1432" t="s">
        <v>2688</v>
      </c>
      <c r="C1432" t="s">
        <v>242</v>
      </c>
      <c r="D1432" t="s">
        <v>968</v>
      </c>
      <c r="E1432" t="s">
        <v>88</v>
      </c>
      <c r="F1432">
        <v>32212</v>
      </c>
      <c r="G1432" t="s">
        <v>30</v>
      </c>
      <c r="H1432" t="s">
        <v>28</v>
      </c>
      <c r="I1432" t="s">
        <v>213</v>
      </c>
      <c r="J1432" t="s">
        <v>1370</v>
      </c>
      <c r="L1432" t="s">
        <v>42</v>
      </c>
    </row>
    <row r="1433" spans="1:32" ht="17.25" customHeight="1" x14ac:dyDescent="0.25">
      <c r="A1433">
        <v>336006</v>
      </c>
      <c r="B1433" t="s">
        <v>5382</v>
      </c>
      <c r="C1433" t="s">
        <v>242</v>
      </c>
      <c r="D1433" t="s">
        <v>2832</v>
      </c>
      <c r="E1433" t="s">
        <v>88</v>
      </c>
      <c r="F1433">
        <v>29179</v>
      </c>
      <c r="G1433" t="s">
        <v>587</v>
      </c>
      <c r="H1433" t="s">
        <v>28</v>
      </c>
      <c r="I1433" t="s">
        <v>213</v>
      </c>
      <c r="J1433" t="s">
        <v>27</v>
      </c>
      <c r="L1433" t="s">
        <v>42</v>
      </c>
    </row>
    <row r="1434" spans="1:32" ht="17.25" customHeight="1" x14ac:dyDescent="0.25">
      <c r="A1434">
        <v>332408</v>
      </c>
      <c r="B1434" t="s">
        <v>4501</v>
      </c>
      <c r="C1434" t="s">
        <v>223</v>
      </c>
      <c r="D1434" t="s">
        <v>254</v>
      </c>
      <c r="E1434" t="s">
        <v>88</v>
      </c>
      <c r="F1434">
        <v>36071</v>
      </c>
      <c r="G1434" t="s">
        <v>259</v>
      </c>
      <c r="H1434" t="s">
        <v>28</v>
      </c>
      <c r="I1434" t="s">
        <v>213</v>
      </c>
      <c r="J1434" t="s">
        <v>27</v>
      </c>
      <c r="L1434" t="s">
        <v>42</v>
      </c>
      <c r="AF1434" t="s">
        <v>5700</v>
      </c>
    </row>
    <row r="1435" spans="1:32" ht="17.25" customHeight="1" x14ac:dyDescent="0.25">
      <c r="A1435">
        <v>334361</v>
      </c>
      <c r="B1435" t="s">
        <v>4708</v>
      </c>
      <c r="C1435" t="s">
        <v>2059</v>
      </c>
      <c r="D1435" t="s">
        <v>752</v>
      </c>
      <c r="E1435" t="s">
        <v>88</v>
      </c>
      <c r="F1435">
        <v>30333</v>
      </c>
      <c r="G1435" t="s">
        <v>70</v>
      </c>
      <c r="H1435" t="s">
        <v>28</v>
      </c>
      <c r="I1435" t="s">
        <v>213</v>
      </c>
      <c r="J1435" t="s">
        <v>1370</v>
      </c>
      <c r="L1435" t="s">
        <v>70</v>
      </c>
    </row>
    <row r="1436" spans="1:32" ht="17.25" customHeight="1" x14ac:dyDescent="0.25">
      <c r="A1436">
        <v>329963</v>
      </c>
      <c r="B1436" t="s">
        <v>5209</v>
      </c>
      <c r="C1436" t="s">
        <v>315</v>
      </c>
      <c r="D1436" t="s">
        <v>228</v>
      </c>
      <c r="E1436" t="s">
        <v>88</v>
      </c>
      <c r="F1436">
        <v>36178</v>
      </c>
      <c r="G1436" t="s">
        <v>229</v>
      </c>
      <c r="H1436" t="s">
        <v>28</v>
      </c>
      <c r="I1436" t="s">
        <v>213</v>
      </c>
      <c r="J1436" t="s">
        <v>1370</v>
      </c>
      <c r="L1436" t="s">
        <v>30</v>
      </c>
    </row>
    <row r="1437" spans="1:32" ht="17.25" customHeight="1" x14ac:dyDescent="0.25">
      <c r="A1437">
        <v>329108</v>
      </c>
      <c r="B1437" t="s">
        <v>3068</v>
      </c>
      <c r="C1437" t="s">
        <v>242</v>
      </c>
      <c r="D1437" t="s">
        <v>1070</v>
      </c>
      <c r="E1437" t="s">
        <v>88</v>
      </c>
      <c r="F1437">
        <v>35431</v>
      </c>
      <c r="G1437" t="s">
        <v>30</v>
      </c>
      <c r="H1437" t="s">
        <v>28</v>
      </c>
      <c r="I1437" t="s">
        <v>213</v>
      </c>
      <c r="J1437" t="s">
        <v>27</v>
      </c>
      <c r="L1437" t="s">
        <v>30</v>
      </c>
      <c r="AE1437" t="s">
        <v>5700</v>
      </c>
      <c r="AF1437" t="s">
        <v>5700</v>
      </c>
    </row>
    <row r="1438" spans="1:32" ht="17.25" customHeight="1" x14ac:dyDescent="0.25">
      <c r="A1438">
        <v>323119</v>
      </c>
      <c r="B1438" t="s">
        <v>3315</v>
      </c>
      <c r="C1438" t="s">
        <v>370</v>
      </c>
      <c r="D1438" t="s">
        <v>243</v>
      </c>
      <c r="E1438" t="s">
        <v>88</v>
      </c>
      <c r="F1438">
        <v>31117</v>
      </c>
      <c r="G1438" t="s">
        <v>30</v>
      </c>
      <c r="H1438" t="s">
        <v>28</v>
      </c>
      <c r="I1438" t="s">
        <v>213</v>
      </c>
      <c r="AD1438" t="s">
        <v>5700</v>
      </c>
      <c r="AE1438" t="s">
        <v>5700</v>
      </c>
      <c r="AF1438" t="s">
        <v>5700</v>
      </c>
    </row>
    <row r="1439" spans="1:32" ht="17.25" customHeight="1" x14ac:dyDescent="0.25">
      <c r="A1439">
        <v>331456</v>
      </c>
      <c r="B1439" t="s">
        <v>4395</v>
      </c>
      <c r="C1439" t="s">
        <v>280</v>
      </c>
      <c r="D1439" t="s">
        <v>476</v>
      </c>
      <c r="E1439" t="s">
        <v>88</v>
      </c>
      <c r="F1439">
        <v>35193</v>
      </c>
      <c r="G1439" t="s">
        <v>30</v>
      </c>
      <c r="H1439" t="s">
        <v>28</v>
      </c>
      <c r="I1439" t="s">
        <v>213</v>
      </c>
      <c r="J1439" t="s">
        <v>1370</v>
      </c>
      <c r="L1439" t="s">
        <v>30</v>
      </c>
    </row>
    <row r="1440" spans="1:32" ht="17.25" customHeight="1" x14ac:dyDescent="0.25">
      <c r="A1440">
        <v>331457</v>
      </c>
      <c r="B1440" t="s">
        <v>4396</v>
      </c>
      <c r="C1440" t="s">
        <v>678</v>
      </c>
      <c r="D1440" t="s">
        <v>245</v>
      </c>
      <c r="E1440" t="s">
        <v>88</v>
      </c>
      <c r="F1440">
        <v>36523</v>
      </c>
      <c r="G1440" t="s">
        <v>1144</v>
      </c>
      <c r="H1440" t="s">
        <v>28</v>
      </c>
      <c r="I1440" t="s">
        <v>213</v>
      </c>
      <c r="J1440" t="s">
        <v>1370</v>
      </c>
      <c r="L1440" t="s">
        <v>42</v>
      </c>
    </row>
    <row r="1441" spans="1:32" ht="17.25" customHeight="1" x14ac:dyDescent="0.25">
      <c r="A1441">
        <v>335213</v>
      </c>
      <c r="B1441" t="s">
        <v>4815</v>
      </c>
      <c r="C1441" t="s">
        <v>358</v>
      </c>
      <c r="D1441" t="s">
        <v>520</v>
      </c>
      <c r="E1441" t="s">
        <v>88</v>
      </c>
      <c r="F1441">
        <v>31959</v>
      </c>
      <c r="G1441" t="s">
        <v>2066</v>
      </c>
      <c r="H1441" t="s">
        <v>28</v>
      </c>
      <c r="I1441" t="s">
        <v>213</v>
      </c>
      <c r="J1441" t="s">
        <v>1370</v>
      </c>
      <c r="L1441" t="s">
        <v>42</v>
      </c>
    </row>
    <row r="1442" spans="1:32" ht="17.25" customHeight="1" x14ac:dyDescent="0.25">
      <c r="A1442">
        <v>302172</v>
      </c>
      <c r="B1442" t="s">
        <v>3608</v>
      </c>
      <c r="C1442" t="s">
        <v>374</v>
      </c>
      <c r="D1442" t="s">
        <v>2608</v>
      </c>
      <c r="E1442" t="s">
        <v>88</v>
      </c>
      <c r="F1442">
        <v>28491</v>
      </c>
      <c r="G1442" t="s">
        <v>3609</v>
      </c>
      <c r="H1442" t="s">
        <v>28</v>
      </c>
      <c r="I1442" t="s">
        <v>213</v>
      </c>
      <c r="J1442" t="s">
        <v>1370</v>
      </c>
      <c r="L1442" t="s">
        <v>30</v>
      </c>
    </row>
    <row r="1443" spans="1:32" ht="17.25" customHeight="1" x14ac:dyDescent="0.25">
      <c r="A1443">
        <v>337344</v>
      </c>
      <c r="B1443" t="s">
        <v>5443</v>
      </c>
      <c r="C1443" t="s">
        <v>266</v>
      </c>
      <c r="D1443" t="s">
        <v>5444</v>
      </c>
      <c r="E1443" t="s">
        <v>88</v>
      </c>
      <c r="F1443">
        <v>29589</v>
      </c>
      <c r="G1443" t="s">
        <v>5445</v>
      </c>
      <c r="H1443" t="s">
        <v>28</v>
      </c>
      <c r="I1443" t="s">
        <v>213</v>
      </c>
      <c r="J1443" t="s">
        <v>1370</v>
      </c>
      <c r="L1443" t="s">
        <v>73</v>
      </c>
    </row>
    <row r="1444" spans="1:32" ht="17.25" customHeight="1" x14ac:dyDescent="0.25">
      <c r="A1444">
        <v>327582</v>
      </c>
      <c r="B1444" t="s">
        <v>4119</v>
      </c>
      <c r="C1444" t="s">
        <v>358</v>
      </c>
      <c r="D1444" t="s">
        <v>330</v>
      </c>
      <c r="E1444" t="s">
        <v>89</v>
      </c>
      <c r="F1444">
        <v>33355</v>
      </c>
      <c r="G1444" t="s">
        <v>30</v>
      </c>
      <c r="H1444" t="s">
        <v>28</v>
      </c>
      <c r="I1444" t="s">
        <v>213</v>
      </c>
      <c r="J1444" t="s">
        <v>1370</v>
      </c>
      <c r="L1444" t="s">
        <v>30</v>
      </c>
    </row>
    <row r="1445" spans="1:32" ht="17.25" customHeight="1" x14ac:dyDescent="0.25">
      <c r="A1445">
        <v>332316</v>
      </c>
      <c r="B1445" t="s">
        <v>4497</v>
      </c>
      <c r="C1445" t="s">
        <v>242</v>
      </c>
      <c r="D1445" t="s">
        <v>621</v>
      </c>
      <c r="E1445" t="s">
        <v>89</v>
      </c>
      <c r="F1445">
        <v>33364</v>
      </c>
      <c r="G1445" t="s">
        <v>490</v>
      </c>
      <c r="H1445" t="s">
        <v>28</v>
      </c>
      <c r="I1445" t="s">
        <v>213</v>
      </c>
      <c r="J1445" t="s">
        <v>1370</v>
      </c>
      <c r="L1445" t="s">
        <v>42</v>
      </c>
    </row>
    <row r="1446" spans="1:32" ht="17.25" customHeight="1" x14ac:dyDescent="0.25">
      <c r="A1446">
        <v>332400</v>
      </c>
      <c r="B1446" t="s">
        <v>3480</v>
      </c>
      <c r="C1446" t="s">
        <v>280</v>
      </c>
      <c r="D1446" t="s">
        <v>392</v>
      </c>
      <c r="E1446" t="s">
        <v>88</v>
      </c>
      <c r="F1446">
        <v>35981</v>
      </c>
      <c r="G1446" t="s">
        <v>710</v>
      </c>
      <c r="H1446" t="s">
        <v>28</v>
      </c>
      <c r="I1446" t="s">
        <v>213</v>
      </c>
      <c r="J1446" t="s">
        <v>27</v>
      </c>
      <c r="L1446" t="s">
        <v>52</v>
      </c>
    </row>
    <row r="1447" spans="1:32" ht="17.25" customHeight="1" x14ac:dyDescent="0.25">
      <c r="A1447">
        <v>316265</v>
      </c>
      <c r="B1447" t="s">
        <v>3891</v>
      </c>
      <c r="C1447" t="s">
        <v>295</v>
      </c>
      <c r="D1447" t="s">
        <v>499</v>
      </c>
      <c r="E1447" t="s">
        <v>89</v>
      </c>
      <c r="F1447">
        <v>32648</v>
      </c>
      <c r="G1447" t="s">
        <v>30</v>
      </c>
      <c r="H1447" t="s">
        <v>28</v>
      </c>
      <c r="I1447" t="s">
        <v>213</v>
      </c>
      <c r="J1447" t="s">
        <v>1370</v>
      </c>
      <c r="L1447" t="s">
        <v>30</v>
      </c>
      <c r="V1447" t="s">
        <v>5822</v>
      </c>
    </row>
    <row r="1448" spans="1:32" ht="17.25" customHeight="1" x14ac:dyDescent="0.25">
      <c r="A1448">
        <v>336110</v>
      </c>
      <c r="B1448" t="s">
        <v>4937</v>
      </c>
      <c r="C1448" t="s">
        <v>421</v>
      </c>
      <c r="D1448" t="s">
        <v>1019</v>
      </c>
      <c r="E1448" t="s">
        <v>89</v>
      </c>
      <c r="F1448">
        <v>33793</v>
      </c>
      <c r="G1448" t="s">
        <v>42</v>
      </c>
      <c r="H1448" t="s">
        <v>28</v>
      </c>
      <c r="I1448" t="s">
        <v>213</v>
      </c>
      <c r="J1448" t="s">
        <v>27</v>
      </c>
      <c r="L1448" t="s">
        <v>42</v>
      </c>
    </row>
    <row r="1449" spans="1:32" ht="17.25" customHeight="1" x14ac:dyDescent="0.25">
      <c r="A1449">
        <v>330214</v>
      </c>
      <c r="B1449" t="s">
        <v>4295</v>
      </c>
      <c r="C1449" t="s">
        <v>242</v>
      </c>
      <c r="D1449" t="s">
        <v>3279</v>
      </c>
      <c r="E1449" t="s">
        <v>88</v>
      </c>
      <c r="F1449">
        <v>35603</v>
      </c>
      <c r="G1449" t="s">
        <v>4296</v>
      </c>
      <c r="H1449" t="s">
        <v>28</v>
      </c>
      <c r="I1449" t="s">
        <v>213</v>
      </c>
      <c r="J1449" t="s">
        <v>1370</v>
      </c>
      <c r="L1449" t="s">
        <v>30</v>
      </c>
    </row>
    <row r="1450" spans="1:32" ht="17.25" customHeight="1" x14ac:dyDescent="0.25">
      <c r="A1450">
        <v>332535</v>
      </c>
      <c r="B1450" t="s">
        <v>5271</v>
      </c>
      <c r="C1450" t="s">
        <v>638</v>
      </c>
      <c r="D1450" t="s">
        <v>1138</v>
      </c>
      <c r="E1450" t="s">
        <v>88</v>
      </c>
      <c r="F1450">
        <v>30682</v>
      </c>
      <c r="G1450" t="s">
        <v>2652</v>
      </c>
      <c r="H1450" t="s">
        <v>28</v>
      </c>
      <c r="I1450" t="s">
        <v>213</v>
      </c>
      <c r="J1450" t="s">
        <v>1370</v>
      </c>
      <c r="L1450" t="s">
        <v>52</v>
      </c>
    </row>
    <row r="1451" spans="1:32" ht="17.25" customHeight="1" x14ac:dyDescent="0.25">
      <c r="A1451">
        <v>309043</v>
      </c>
      <c r="B1451" t="s">
        <v>5120</v>
      </c>
      <c r="C1451" t="s">
        <v>308</v>
      </c>
      <c r="D1451" t="s">
        <v>5121</v>
      </c>
      <c r="E1451" t="s">
        <v>88</v>
      </c>
      <c r="F1451">
        <v>32314</v>
      </c>
      <c r="G1451" t="s">
        <v>30</v>
      </c>
      <c r="H1451" t="s">
        <v>31</v>
      </c>
      <c r="I1451" t="s">
        <v>213</v>
      </c>
      <c r="J1451" t="s">
        <v>1370</v>
      </c>
      <c r="L1451" t="s">
        <v>30</v>
      </c>
    </row>
    <row r="1452" spans="1:32" ht="17.25" customHeight="1" x14ac:dyDescent="0.25">
      <c r="A1452">
        <v>309024</v>
      </c>
      <c r="B1452" t="s">
        <v>2188</v>
      </c>
      <c r="C1452" t="s">
        <v>242</v>
      </c>
      <c r="D1452" t="s">
        <v>474</v>
      </c>
      <c r="E1452" t="s">
        <v>88</v>
      </c>
      <c r="F1452">
        <v>31668</v>
      </c>
      <c r="G1452" t="s">
        <v>2189</v>
      </c>
      <c r="H1452" t="s">
        <v>28</v>
      </c>
      <c r="I1452" t="s">
        <v>213</v>
      </c>
      <c r="J1452" t="s">
        <v>1370</v>
      </c>
      <c r="L1452" t="s">
        <v>73</v>
      </c>
      <c r="V1452" t="s">
        <v>5821</v>
      </c>
    </row>
    <row r="1453" spans="1:32" ht="17.25" customHeight="1" x14ac:dyDescent="0.25">
      <c r="A1453">
        <v>338890</v>
      </c>
      <c r="B1453" t="s">
        <v>2885</v>
      </c>
      <c r="C1453" t="s">
        <v>662</v>
      </c>
      <c r="D1453" t="s">
        <v>748</v>
      </c>
      <c r="E1453" t="s">
        <v>88</v>
      </c>
      <c r="F1453">
        <v>35315</v>
      </c>
      <c r="G1453" t="s">
        <v>1500</v>
      </c>
      <c r="H1453" t="s">
        <v>28</v>
      </c>
      <c r="I1453" t="s">
        <v>213</v>
      </c>
      <c r="J1453" t="s">
        <v>1370</v>
      </c>
      <c r="L1453" t="s">
        <v>79</v>
      </c>
      <c r="AE1453" t="s">
        <v>5700</v>
      </c>
      <c r="AF1453" t="s">
        <v>5700</v>
      </c>
    </row>
    <row r="1454" spans="1:32" ht="17.25" customHeight="1" x14ac:dyDescent="0.25">
      <c r="A1454">
        <v>337273</v>
      </c>
      <c r="B1454" t="s">
        <v>5073</v>
      </c>
      <c r="C1454" t="s">
        <v>396</v>
      </c>
      <c r="D1454" t="s">
        <v>288</v>
      </c>
      <c r="E1454" t="s">
        <v>88</v>
      </c>
      <c r="F1454">
        <v>32845</v>
      </c>
      <c r="G1454" t="s">
        <v>82</v>
      </c>
      <c r="H1454" t="s">
        <v>28</v>
      </c>
      <c r="I1454" t="s">
        <v>213</v>
      </c>
      <c r="J1454" t="s">
        <v>1370</v>
      </c>
      <c r="L1454" t="s">
        <v>30</v>
      </c>
    </row>
    <row r="1455" spans="1:32" ht="17.25" customHeight="1" x14ac:dyDescent="0.25">
      <c r="A1455">
        <v>338272</v>
      </c>
      <c r="B1455" t="s">
        <v>3224</v>
      </c>
      <c r="C1455" t="s">
        <v>3073</v>
      </c>
      <c r="D1455" t="s">
        <v>3225</v>
      </c>
      <c r="E1455" t="s">
        <v>89</v>
      </c>
      <c r="F1455">
        <v>36546</v>
      </c>
      <c r="G1455" t="s">
        <v>240</v>
      </c>
      <c r="H1455" t="s">
        <v>28</v>
      </c>
      <c r="I1455" t="s">
        <v>213</v>
      </c>
      <c r="J1455" t="s">
        <v>1370</v>
      </c>
      <c r="L1455" t="s">
        <v>42</v>
      </c>
      <c r="AE1455" t="s">
        <v>5700</v>
      </c>
      <c r="AF1455" t="s">
        <v>5700</v>
      </c>
    </row>
    <row r="1456" spans="1:32" ht="17.25" customHeight="1" x14ac:dyDescent="0.25">
      <c r="A1456">
        <v>322129</v>
      </c>
      <c r="B1456" t="s">
        <v>2654</v>
      </c>
      <c r="C1456" t="s">
        <v>260</v>
      </c>
      <c r="D1456" t="s">
        <v>2655</v>
      </c>
      <c r="E1456" t="s">
        <v>88</v>
      </c>
      <c r="F1456">
        <v>31377</v>
      </c>
      <c r="G1456" t="s">
        <v>225</v>
      </c>
      <c r="H1456" t="s">
        <v>28</v>
      </c>
      <c r="I1456" t="s">
        <v>213</v>
      </c>
      <c r="J1456" t="s">
        <v>1370</v>
      </c>
      <c r="L1456" t="s">
        <v>30</v>
      </c>
    </row>
    <row r="1457" spans="1:32" ht="17.25" customHeight="1" x14ac:dyDescent="0.25">
      <c r="A1457">
        <v>331909</v>
      </c>
      <c r="B1457" t="s">
        <v>5250</v>
      </c>
      <c r="C1457" t="s">
        <v>444</v>
      </c>
      <c r="D1457" t="s">
        <v>1953</v>
      </c>
      <c r="E1457" t="s">
        <v>88</v>
      </c>
      <c r="F1457">
        <v>33014</v>
      </c>
      <c r="G1457" t="s">
        <v>30</v>
      </c>
      <c r="H1457" t="s">
        <v>28</v>
      </c>
      <c r="I1457" t="s">
        <v>213</v>
      </c>
      <c r="J1457" t="s">
        <v>27</v>
      </c>
      <c r="L1457" t="s">
        <v>73</v>
      </c>
    </row>
    <row r="1458" spans="1:32" ht="17.25" customHeight="1" x14ac:dyDescent="0.25">
      <c r="A1458">
        <v>328316</v>
      </c>
      <c r="B1458" t="s">
        <v>4168</v>
      </c>
      <c r="C1458" t="s">
        <v>242</v>
      </c>
      <c r="D1458" t="s">
        <v>301</v>
      </c>
      <c r="E1458" t="s">
        <v>89</v>
      </c>
      <c r="F1458">
        <v>33332</v>
      </c>
      <c r="G1458" t="s">
        <v>30</v>
      </c>
      <c r="H1458" t="s">
        <v>28</v>
      </c>
      <c r="I1458" t="s">
        <v>213</v>
      </c>
      <c r="J1458" t="s">
        <v>27</v>
      </c>
      <c r="L1458" t="s">
        <v>30</v>
      </c>
    </row>
    <row r="1459" spans="1:32" ht="17.25" customHeight="1" x14ac:dyDescent="0.25">
      <c r="A1459">
        <v>323385</v>
      </c>
      <c r="B1459" t="s">
        <v>3972</v>
      </c>
      <c r="C1459" t="s">
        <v>242</v>
      </c>
      <c r="D1459" t="s">
        <v>3973</v>
      </c>
      <c r="E1459" t="s">
        <v>89</v>
      </c>
      <c r="F1459">
        <v>32143</v>
      </c>
      <c r="G1459" t="s">
        <v>30</v>
      </c>
      <c r="H1459" t="s">
        <v>28</v>
      </c>
      <c r="I1459" t="s">
        <v>213</v>
      </c>
      <c r="J1459" t="s">
        <v>1370</v>
      </c>
      <c r="L1459" t="s">
        <v>85</v>
      </c>
    </row>
    <row r="1460" spans="1:32" ht="17.25" customHeight="1" x14ac:dyDescent="0.25">
      <c r="A1460">
        <v>305314</v>
      </c>
      <c r="B1460" t="s">
        <v>3612</v>
      </c>
      <c r="C1460" t="s">
        <v>352</v>
      </c>
      <c r="D1460" t="s">
        <v>3613</v>
      </c>
      <c r="E1460" t="s">
        <v>89</v>
      </c>
      <c r="F1460">
        <v>25974</v>
      </c>
      <c r="G1460" t="s">
        <v>1560</v>
      </c>
      <c r="H1460" t="s">
        <v>28</v>
      </c>
      <c r="I1460" t="s">
        <v>213</v>
      </c>
      <c r="J1460" t="s">
        <v>1370</v>
      </c>
      <c r="L1460" t="s">
        <v>30</v>
      </c>
    </row>
    <row r="1461" spans="1:32" ht="17.25" customHeight="1" x14ac:dyDescent="0.25">
      <c r="A1461">
        <v>305136</v>
      </c>
      <c r="B1461" t="s">
        <v>5685</v>
      </c>
      <c r="C1461" t="s">
        <v>242</v>
      </c>
      <c r="D1461" t="s">
        <v>5686</v>
      </c>
      <c r="E1461" t="s">
        <v>89</v>
      </c>
      <c r="F1461">
        <v>30829</v>
      </c>
      <c r="G1461" t="s">
        <v>30</v>
      </c>
      <c r="H1461" t="s">
        <v>28</v>
      </c>
      <c r="I1461" t="s">
        <v>213</v>
      </c>
      <c r="J1461" t="s">
        <v>1370</v>
      </c>
      <c r="L1461" t="s">
        <v>30</v>
      </c>
      <c r="V1461" t="s">
        <v>5725</v>
      </c>
    </row>
    <row r="1462" spans="1:32" ht="17.25" customHeight="1" x14ac:dyDescent="0.25">
      <c r="A1462">
        <v>337553</v>
      </c>
      <c r="B1462" t="s">
        <v>5497</v>
      </c>
      <c r="C1462" t="s">
        <v>603</v>
      </c>
      <c r="D1462" t="s">
        <v>2617</v>
      </c>
      <c r="E1462" t="s">
        <v>88</v>
      </c>
      <c r="F1462">
        <v>31372</v>
      </c>
      <c r="G1462" t="s">
        <v>5498</v>
      </c>
      <c r="H1462" t="s">
        <v>28</v>
      </c>
      <c r="I1462" t="s">
        <v>213</v>
      </c>
      <c r="J1462" t="s">
        <v>27</v>
      </c>
      <c r="L1462" t="s">
        <v>73</v>
      </c>
    </row>
    <row r="1463" spans="1:32" ht="17.25" customHeight="1" x14ac:dyDescent="0.25">
      <c r="A1463">
        <v>337581</v>
      </c>
      <c r="B1463" t="s">
        <v>5504</v>
      </c>
      <c r="C1463" t="s">
        <v>446</v>
      </c>
      <c r="D1463" t="s">
        <v>5505</v>
      </c>
      <c r="E1463" t="s">
        <v>89</v>
      </c>
      <c r="F1463">
        <v>31868</v>
      </c>
      <c r="G1463" t="s">
        <v>225</v>
      </c>
      <c r="H1463" t="s">
        <v>28</v>
      </c>
      <c r="I1463" t="s">
        <v>213</v>
      </c>
      <c r="J1463" t="s">
        <v>1370</v>
      </c>
      <c r="L1463" t="s">
        <v>30</v>
      </c>
    </row>
    <row r="1464" spans="1:32" ht="17.25" customHeight="1" x14ac:dyDescent="0.25">
      <c r="A1464">
        <v>333282</v>
      </c>
      <c r="B1464" t="s">
        <v>2734</v>
      </c>
      <c r="C1464" t="s">
        <v>668</v>
      </c>
      <c r="D1464" t="s">
        <v>658</v>
      </c>
      <c r="E1464" t="s">
        <v>89</v>
      </c>
      <c r="F1464">
        <v>34587</v>
      </c>
      <c r="G1464" t="s">
        <v>30</v>
      </c>
      <c r="H1464" t="s">
        <v>28</v>
      </c>
      <c r="I1464" t="s">
        <v>213</v>
      </c>
      <c r="J1464" t="s">
        <v>1370</v>
      </c>
      <c r="L1464" t="s">
        <v>30</v>
      </c>
    </row>
    <row r="1465" spans="1:32" ht="17.25" customHeight="1" x14ac:dyDescent="0.25">
      <c r="A1465">
        <v>329583</v>
      </c>
      <c r="B1465" t="s">
        <v>3181</v>
      </c>
      <c r="C1465" t="s">
        <v>2124</v>
      </c>
      <c r="D1465" t="s">
        <v>318</v>
      </c>
      <c r="E1465" t="s">
        <v>89</v>
      </c>
      <c r="F1465">
        <v>35510</v>
      </c>
      <c r="G1465" t="s">
        <v>259</v>
      </c>
      <c r="H1465" t="s">
        <v>28</v>
      </c>
      <c r="I1465" t="s">
        <v>213</v>
      </c>
      <c r="J1465" t="s">
        <v>1370</v>
      </c>
      <c r="L1465" t="s">
        <v>42</v>
      </c>
    </row>
    <row r="1466" spans="1:32" ht="17.25" customHeight="1" x14ac:dyDescent="0.25">
      <c r="A1466">
        <v>337584</v>
      </c>
      <c r="B1466" t="s">
        <v>5509</v>
      </c>
      <c r="C1466" t="s">
        <v>788</v>
      </c>
      <c r="D1466" t="s">
        <v>294</v>
      </c>
      <c r="E1466" t="s">
        <v>89</v>
      </c>
      <c r="F1466">
        <v>28903</v>
      </c>
      <c r="G1466" t="s">
        <v>451</v>
      </c>
      <c r="H1466" t="s">
        <v>28</v>
      </c>
      <c r="I1466" t="s">
        <v>213</v>
      </c>
      <c r="J1466" t="s">
        <v>27</v>
      </c>
      <c r="L1466" t="s">
        <v>42</v>
      </c>
    </row>
    <row r="1467" spans="1:32" ht="17.25" customHeight="1" x14ac:dyDescent="0.25">
      <c r="A1467">
        <v>331943</v>
      </c>
      <c r="B1467" t="s">
        <v>4451</v>
      </c>
      <c r="C1467" t="s">
        <v>811</v>
      </c>
      <c r="D1467" t="s">
        <v>2637</v>
      </c>
      <c r="E1467" t="s">
        <v>89</v>
      </c>
      <c r="F1467">
        <v>34617</v>
      </c>
      <c r="G1467" t="s">
        <v>302</v>
      </c>
      <c r="H1467" t="s">
        <v>28</v>
      </c>
      <c r="I1467" t="s">
        <v>213</v>
      </c>
      <c r="AD1467" t="s">
        <v>5700</v>
      </c>
      <c r="AE1467" t="s">
        <v>5700</v>
      </c>
      <c r="AF1467" t="s">
        <v>5700</v>
      </c>
    </row>
    <row r="1468" spans="1:32" ht="17.25" customHeight="1" x14ac:dyDescent="0.25">
      <c r="A1468">
        <v>331162</v>
      </c>
      <c r="B1468" t="s">
        <v>1483</v>
      </c>
      <c r="C1468" t="s">
        <v>242</v>
      </c>
      <c r="D1468" t="s">
        <v>479</v>
      </c>
      <c r="E1468" t="s">
        <v>89</v>
      </c>
      <c r="F1468">
        <v>33053</v>
      </c>
      <c r="G1468" t="s">
        <v>225</v>
      </c>
      <c r="H1468" t="s">
        <v>28</v>
      </c>
      <c r="I1468" t="s">
        <v>213</v>
      </c>
      <c r="J1468" t="s">
        <v>1370</v>
      </c>
      <c r="L1468" t="s">
        <v>30</v>
      </c>
      <c r="V1468" t="s">
        <v>5734</v>
      </c>
    </row>
    <row r="1469" spans="1:32" ht="17.25" customHeight="1" x14ac:dyDescent="0.25">
      <c r="A1469">
        <v>337601</v>
      </c>
      <c r="B1469" t="s">
        <v>5513</v>
      </c>
      <c r="C1469" t="s">
        <v>887</v>
      </c>
      <c r="D1469" t="s">
        <v>239</v>
      </c>
      <c r="E1469" t="s">
        <v>89</v>
      </c>
      <c r="F1469">
        <v>36161</v>
      </c>
      <c r="G1469" t="s">
        <v>1747</v>
      </c>
      <c r="H1469" t="s">
        <v>28</v>
      </c>
      <c r="I1469" t="s">
        <v>213</v>
      </c>
      <c r="J1469" t="s">
        <v>27</v>
      </c>
      <c r="L1469" t="s">
        <v>42</v>
      </c>
    </row>
    <row r="1470" spans="1:32" ht="17.25" customHeight="1" x14ac:dyDescent="0.25">
      <c r="A1470">
        <v>337064</v>
      </c>
      <c r="B1470" t="s">
        <v>5433</v>
      </c>
      <c r="C1470" t="s">
        <v>1082</v>
      </c>
      <c r="D1470" t="s">
        <v>442</v>
      </c>
      <c r="E1470" t="s">
        <v>89</v>
      </c>
      <c r="F1470">
        <v>33650</v>
      </c>
      <c r="G1470" t="s">
        <v>225</v>
      </c>
      <c r="H1470" t="s">
        <v>28</v>
      </c>
      <c r="I1470" t="s">
        <v>213</v>
      </c>
      <c r="J1470" t="s">
        <v>1370</v>
      </c>
      <c r="L1470" t="s">
        <v>30</v>
      </c>
    </row>
    <row r="1471" spans="1:32" ht="17.25" customHeight="1" x14ac:dyDescent="0.25">
      <c r="A1471">
        <v>336818</v>
      </c>
      <c r="B1471" t="s">
        <v>3572</v>
      </c>
      <c r="C1471" t="s">
        <v>468</v>
      </c>
      <c r="D1471" t="s">
        <v>880</v>
      </c>
      <c r="E1471" t="s">
        <v>89</v>
      </c>
      <c r="F1471">
        <v>36470</v>
      </c>
      <c r="G1471" t="s">
        <v>30</v>
      </c>
      <c r="H1471" t="s">
        <v>28</v>
      </c>
      <c r="I1471" t="s">
        <v>213</v>
      </c>
      <c r="J1471" t="s">
        <v>1370</v>
      </c>
      <c r="L1471" t="s">
        <v>30</v>
      </c>
    </row>
    <row r="1472" spans="1:32" ht="17.25" customHeight="1" x14ac:dyDescent="0.25">
      <c r="A1472">
        <v>337603</v>
      </c>
      <c r="B1472" t="s">
        <v>5514</v>
      </c>
      <c r="C1472" t="s">
        <v>260</v>
      </c>
      <c r="D1472" t="s">
        <v>474</v>
      </c>
      <c r="E1472" t="s">
        <v>89</v>
      </c>
      <c r="F1472">
        <v>35162</v>
      </c>
      <c r="G1472" t="s">
        <v>79</v>
      </c>
      <c r="H1472" t="s">
        <v>28</v>
      </c>
      <c r="I1472" t="s">
        <v>213</v>
      </c>
      <c r="J1472" t="s">
        <v>27</v>
      </c>
      <c r="L1472" t="s">
        <v>79</v>
      </c>
    </row>
    <row r="1473" spans="1:22" ht="17.25" customHeight="1" x14ac:dyDescent="0.25">
      <c r="A1473">
        <v>336817</v>
      </c>
      <c r="B1473" t="s">
        <v>5028</v>
      </c>
      <c r="C1473" t="s">
        <v>614</v>
      </c>
      <c r="D1473" t="s">
        <v>3836</v>
      </c>
      <c r="E1473" t="s">
        <v>89</v>
      </c>
      <c r="F1473">
        <v>34213</v>
      </c>
      <c r="G1473" t="s">
        <v>459</v>
      </c>
      <c r="H1473" t="s">
        <v>28</v>
      </c>
      <c r="I1473" t="s">
        <v>213</v>
      </c>
      <c r="J1473" t="s">
        <v>1370</v>
      </c>
      <c r="L1473" t="s">
        <v>42</v>
      </c>
    </row>
    <row r="1474" spans="1:22" ht="17.25" customHeight="1" x14ac:dyDescent="0.25">
      <c r="A1474">
        <v>333473</v>
      </c>
      <c r="B1474" t="s">
        <v>3123</v>
      </c>
      <c r="C1474" t="s">
        <v>903</v>
      </c>
      <c r="D1474" t="s">
        <v>432</v>
      </c>
      <c r="E1474" t="s">
        <v>89</v>
      </c>
      <c r="F1474">
        <v>35091</v>
      </c>
      <c r="G1474" t="s">
        <v>30</v>
      </c>
      <c r="H1474" t="s">
        <v>28</v>
      </c>
      <c r="I1474" t="s">
        <v>213</v>
      </c>
      <c r="J1474" t="s">
        <v>1370</v>
      </c>
      <c r="L1474" t="s">
        <v>30</v>
      </c>
    </row>
    <row r="1475" spans="1:22" ht="17.25" customHeight="1" x14ac:dyDescent="0.25">
      <c r="A1475">
        <v>326866</v>
      </c>
      <c r="B1475" t="s">
        <v>4077</v>
      </c>
      <c r="C1475" t="s">
        <v>475</v>
      </c>
      <c r="D1475" t="s">
        <v>560</v>
      </c>
      <c r="E1475" t="s">
        <v>89</v>
      </c>
      <c r="F1475">
        <v>35440</v>
      </c>
      <c r="G1475" t="s">
        <v>789</v>
      </c>
      <c r="H1475" t="s">
        <v>28</v>
      </c>
      <c r="I1475" t="s">
        <v>213</v>
      </c>
      <c r="J1475" t="s">
        <v>1370</v>
      </c>
      <c r="L1475" t="s">
        <v>30</v>
      </c>
    </row>
    <row r="1476" spans="1:22" ht="17.25" customHeight="1" x14ac:dyDescent="0.25">
      <c r="A1476">
        <v>329627</v>
      </c>
      <c r="B1476" t="s">
        <v>4254</v>
      </c>
      <c r="C1476" t="s">
        <v>297</v>
      </c>
      <c r="D1476" t="s">
        <v>294</v>
      </c>
      <c r="E1476" t="s">
        <v>89</v>
      </c>
      <c r="F1476">
        <v>34335</v>
      </c>
      <c r="G1476" t="s">
        <v>30</v>
      </c>
      <c r="H1476" t="s">
        <v>28</v>
      </c>
      <c r="I1476" t="s">
        <v>213</v>
      </c>
      <c r="J1476" t="s">
        <v>1370</v>
      </c>
      <c r="L1476" t="s">
        <v>30</v>
      </c>
    </row>
    <row r="1477" spans="1:22" ht="17.25" customHeight="1" x14ac:dyDescent="0.25">
      <c r="A1477">
        <v>334061</v>
      </c>
      <c r="B1477" t="s">
        <v>3408</v>
      </c>
      <c r="C1477" t="s">
        <v>849</v>
      </c>
      <c r="D1477" t="s">
        <v>282</v>
      </c>
      <c r="E1477" t="s">
        <v>89</v>
      </c>
      <c r="F1477">
        <v>33433</v>
      </c>
      <c r="G1477" t="s">
        <v>830</v>
      </c>
      <c r="H1477" t="s">
        <v>28</v>
      </c>
      <c r="I1477" t="s">
        <v>213</v>
      </c>
      <c r="J1477" t="s">
        <v>27</v>
      </c>
      <c r="L1477" t="s">
        <v>79</v>
      </c>
    </row>
    <row r="1478" spans="1:22" ht="17.25" customHeight="1" x14ac:dyDescent="0.25">
      <c r="A1478">
        <v>327248</v>
      </c>
      <c r="B1478" t="s">
        <v>2084</v>
      </c>
      <c r="C1478" t="s">
        <v>226</v>
      </c>
      <c r="D1478" t="s">
        <v>392</v>
      </c>
      <c r="E1478" t="s">
        <v>89</v>
      </c>
      <c r="F1478">
        <v>31417</v>
      </c>
      <c r="G1478" t="s">
        <v>225</v>
      </c>
      <c r="H1478" t="s">
        <v>28</v>
      </c>
      <c r="I1478" t="s">
        <v>213</v>
      </c>
      <c r="J1478" t="s">
        <v>1370</v>
      </c>
      <c r="L1478" t="s">
        <v>30</v>
      </c>
      <c r="V1478" t="s">
        <v>5735</v>
      </c>
    </row>
    <row r="1479" spans="1:22" ht="17.25" customHeight="1" x14ac:dyDescent="0.25">
      <c r="A1479">
        <v>319748</v>
      </c>
      <c r="B1479" t="s">
        <v>3922</v>
      </c>
      <c r="C1479" t="s">
        <v>1180</v>
      </c>
      <c r="D1479" t="s">
        <v>2079</v>
      </c>
      <c r="E1479" t="s">
        <v>89</v>
      </c>
      <c r="F1479">
        <v>30164</v>
      </c>
      <c r="G1479" t="s">
        <v>30</v>
      </c>
      <c r="H1479" t="s">
        <v>28</v>
      </c>
      <c r="I1479" t="s">
        <v>213</v>
      </c>
      <c r="J1479" t="s">
        <v>27</v>
      </c>
      <c r="L1479" t="s">
        <v>30</v>
      </c>
    </row>
    <row r="1480" spans="1:22" ht="17.25" customHeight="1" x14ac:dyDescent="0.25">
      <c r="A1480">
        <v>331870</v>
      </c>
      <c r="B1480" t="s">
        <v>5249</v>
      </c>
      <c r="C1480" t="s">
        <v>485</v>
      </c>
      <c r="D1480" t="s">
        <v>335</v>
      </c>
      <c r="E1480" t="s">
        <v>89</v>
      </c>
      <c r="F1480">
        <v>36171</v>
      </c>
      <c r="G1480" t="s">
        <v>30</v>
      </c>
      <c r="H1480" t="s">
        <v>28</v>
      </c>
      <c r="I1480" t="s">
        <v>213</v>
      </c>
      <c r="J1480" t="s">
        <v>1370</v>
      </c>
      <c r="L1480" t="s">
        <v>42</v>
      </c>
    </row>
    <row r="1481" spans="1:22" ht="17.25" customHeight="1" x14ac:dyDescent="0.25">
      <c r="A1481">
        <v>331886</v>
      </c>
      <c r="B1481" t="s">
        <v>2817</v>
      </c>
      <c r="C1481" t="s">
        <v>242</v>
      </c>
      <c r="D1481" t="s">
        <v>245</v>
      </c>
      <c r="E1481" t="s">
        <v>89</v>
      </c>
      <c r="F1481">
        <v>36392</v>
      </c>
      <c r="G1481" t="s">
        <v>737</v>
      </c>
      <c r="H1481" t="s">
        <v>28</v>
      </c>
      <c r="I1481" t="s">
        <v>213</v>
      </c>
      <c r="J1481" t="s">
        <v>27</v>
      </c>
      <c r="L1481" t="s">
        <v>42</v>
      </c>
    </row>
    <row r="1482" spans="1:22" ht="17.25" customHeight="1" x14ac:dyDescent="0.25">
      <c r="A1482">
        <v>336809</v>
      </c>
      <c r="B1482" t="s">
        <v>2769</v>
      </c>
      <c r="C1482" t="s">
        <v>2770</v>
      </c>
      <c r="D1482" t="s">
        <v>366</v>
      </c>
      <c r="E1482" t="s">
        <v>89</v>
      </c>
      <c r="F1482">
        <v>36526</v>
      </c>
      <c r="G1482" t="s">
        <v>30</v>
      </c>
      <c r="H1482" t="s">
        <v>28</v>
      </c>
      <c r="I1482" t="s">
        <v>213</v>
      </c>
      <c r="J1482" t="s">
        <v>27</v>
      </c>
      <c r="L1482" t="s">
        <v>30</v>
      </c>
    </row>
    <row r="1483" spans="1:22" ht="17.25" customHeight="1" x14ac:dyDescent="0.25">
      <c r="A1483">
        <v>324881</v>
      </c>
      <c r="B1483" t="s">
        <v>3999</v>
      </c>
      <c r="C1483" t="s">
        <v>289</v>
      </c>
      <c r="D1483" t="s">
        <v>2442</v>
      </c>
      <c r="E1483" t="s">
        <v>89</v>
      </c>
      <c r="F1483">
        <v>30873</v>
      </c>
      <c r="G1483" t="s">
        <v>2650</v>
      </c>
      <c r="H1483" t="s">
        <v>28</v>
      </c>
      <c r="I1483" t="s">
        <v>213</v>
      </c>
      <c r="J1483" t="s">
        <v>1370</v>
      </c>
      <c r="L1483" t="s">
        <v>59</v>
      </c>
    </row>
    <row r="1484" spans="1:22" ht="17.25" customHeight="1" x14ac:dyDescent="0.25">
      <c r="A1484">
        <v>335493</v>
      </c>
      <c r="B1484" t="s">
        <v>4849</v>
      </c>
      <c r="C1484" t="s">
        <v>4850</v>
      </c>
      <c r="D1484" t="s">
        <v>1606</v>
      </c>
      <c r="E1484" t="s">
        <v>88</v>
      </c>
      <c r="F1484">
        <v>30873</v>
      </c>
      <c r="G1484" t="s">
        <v>52</v>
      </c>
      <c r="H1484" t="s">
        <v>28</v>
      </c>
      <c r="I1484" t="s">
        <v>213</v>
      </c>
      <c r="J1484" t="s">
        <v>1370</v>
      </c>
      <c r="L1484" t="s">
        <v>52</v>
      </c>
    </row>
    <row r="1485" spans="1:22" ht="17.25" customHeight="1" x14ac:dyDescent="0.25">
      <c r="A1485">
        <v>304798</v>
      </c>
      <c r="B1485" t="s">
        <v>3610</v>
      </c>
      <c r="C1485" t="s">
        <v>355</v>
      </c>
      <c r="D1485" t="s">
        <v>3611</v>
      </c>
      <c r="E1485" t="s">
        <v>88</v>
      </c>
      <c r="F1485">
        <v>30747</v>
      </c>
      <c r="G1485" t="s">
        <v>456</v>
      </c>
      <c r="H1485" t="s">
        <v>28</v>
      </c>
      <c r="I1485" t="s">
        <v>213</v>
      </c>
      <c r="J1485" t="s">
        <v>1370</v>
      </c>
      <c r="L1485" t="s">
        <v>82</v>
      </c>
    </row>
    <row r="1486" spans="1:22" ht="17.25" customHeight="1" x14ac:dyDescent="0.25">
      <c r="A1486">
        <v>331887</v>
      </c>
      <c r="B1486" t="s">
        <v>4447</v>
      </c>
      <c r="C1486" t="s">
        <v>1160</v>
      </c>
      <c r="D1486" t="s">
        <v>476</v>
      </c>
      <c r="E1486" t="s">
        <v>88</v>
      </c>
      <c r="F1486">
        <v>34279</v>
      </c>
      <c r="G1486" t="s">
        <v>30</v>
      </c>
      <c r="H1486" t="s">
        <v>28</v>
      </c>
      <c r="I1486" t="s">
        <v>213</v>
      </c>
      <c r="J1486" t="s">
        <v>27</v>
      </c>
      <c r="L1486" t="s">
        <v>30</v>
      </c>
    </row>
    <row r="1487" spans="1:22" ht="17.25" customHeight="1" x14ac:dyDescent="0.25">
      <c r="A1487">
        <v>335500</v>
      </c>
      <c r="B1487" t="s">
        <v>4853</v>
      </c>
      <c r="C1487" t="s">
        <v>482</v>
      </c>
      <c r="D1487" t="s">
        <v>4854</v>
      </c>
      <c r="E1487" t="s">
        <v>89</v>
      </c>
      <c r="F1487">
        <v>32606</v>
      </c>
      <c r="G1487" t="s">
        <v>30</v>
      </c>
      <c r="H1487" t="s">
        <v>28</v>
      </c>
      <c r="I1487" t="s">
        <v>213</v>
      </c>
      <c r="J1487" t="s">
        <v>27</v>
      </c>
      <c r="L1487" t="s">
        <v>30</v>
      </c>
    </row>
    <row r="1488" spans="1:22" ht="17.25" customHeight="1" x14ac:dyDescent="0.25">
      <c r="A1488">
        <v>331893</v>
      </c>
      <c r="B1488" t="s">
        <v>3517</v>
      </c>
      <c r="C1488" t="s">
        <v>614</v>
      </c>
      <c r="D1488" t="s">
        <v>294</v>
      </c>
      <c r="E1488" t="s">
        <v>88</v>
      </c>
      <c r="F1488">
        <v>30938</v>
      </c>
      <c r="G1488" t="s">
        <v>82</v>
      </c>
      <c r="H1488" t="s">
        <v>28</v>
      </c>
      <c r="I1488" t="s">
        <v>213</v>
      </c>
      <c r="J1488" t="s">
        <v>1370</v>
      </c>
      <c r="L1488" t="s">
        <v>30</v>
      </c>
    </row>
    <row r="1489" spans="1:32" ht="17.25" customHeight="1" x14ac:dyDescent="0.25">
      <c r="A1489">
        <v>335571</v>
      </c>
      <c r="B1489" t="s">
        <v>4865</v>
      </c>
      <c r="C1489" t="s">
        <v>421</v>
      </c>
      <c r="D1489" t="s">
        <v>517</v>
      </c>
      <c r="E1489" t="s">
        <v>89</v>
      </c>
      <c r="F1489">
        <v>31644</v>
      </c>
      <c r="G1489" t="s">
        <v>646</v>
      </c>
      <c r="H1489" t="s">
        <v>28</v>
      </c>
      <c r="I1489" t="s">
        <v>213</v>
      </c>
      <c r="J1489" t="s">
        <v>1370</v>
      </c>
      <c r="L1489" t="s">
        <v>30</v>
      </c>
    </row>
    <row r="1490" spans="1:32" ht="17.25" customHeight="1" x14ac:dyDescent="0.25">
      <c r="A1490">
        <v>329593</v>
      </c>
      <c r="B1490" t="s">
        <v>5200</v>
      </c>
      <c r="C1490" t="s">
        <v>1515</v>
      </c>
      <c r="D1490" t="s">
        <v>332</v>
      </c>
      <c r="E1490" t="s">
        <v>89</v>
      </c>
      <c r="F1490">
        <v>28866</v>
      </c>
      <c r="G1490" t="s">
        <v>225</v>
      </c>
      <c r="H1490" t="s">
        <v>28</v>
      </c>
      <c r="I1490" t="s">
        <v>213</v>
      </c>
      <c r="J1490" t="s">
        <v>1370</v>
      </c>
      <c r="L1490" t="s">
        <v>42</v>
      </c>
    </row>
    <row r="1491" spans="1:32" ht="17.25" customHeight="1" x14ac:dyDescent="0.25">
      <c r="A1491">
        <v>326638</v>
      </c>
      <c r="B1491" t="s">
        <v>4063</v>
      </c>
      <c r="C1491" t="s">
        <v>630</v>
      </c>
      <c r="D1491" t="s">
        <v>4064</v>
      </c>
      <c r="E1491" t="s">
        <v>89</v>
      </c>
      <c r="F1491">
        <v>30498</v>
      </c>
      <c r="G1491" t="s">
        <v>30</v>
      </c>
      <c r="H1491" t="s">
        <v>28</v>
      </c>
      <c r="I1491" t="s">
        <v>213</v>
      </c>
      <c r="J1491" t="s">
        <v>1370</v>
      </c>
      <c r="L1491" t="s">
        <v>30</v>
      </c>
    </row>
    <row r="1492" spans="1:32" ht="17.25" customHeight="1" x14ac:dyDescent="0.25">
      <c r="A1492">
        <v>318154</v>
      </c>
      <c r="B1492" t="s">
        <v>5130</v>
      </c>
      <c r="C1492" t="s">
        <v>242</v>
      </c>
      <c r="D1492" t="s">
        <v>474</v>
      </c>
      <c r="E1492" t="s">
        <v>89</v>
      </c>
      <c r="F1492">
        <v>31965</v>
      </c>
      <c r="G1492" t="s">
        <v>225</v>
      </c>
      <c r="H1492" t="s">
        <v>28</v>
      </c>
      <c r="I1492" t="s">
        <v>213</v>
      </c>
      <c r="J1492" t="s">
        <v>27</v>
      </c>
      <c r="L1492" t="s">
        <v>30</v>
      </c>
    </row>
    <row r="1493" spans="1:32" ht="17.25" customHeight="1" x14ac:dyDescent="0.25">
      <c r="A1493">
        <v>335573</v>
      </c>
      <c r="B1493" t="s">
        <v>4866</v>
      </c>
      <c r="C1493" t="s">
        <v>898</v>
      </c>
      <c r="D1493" t="s">
        <v>1864</v>
      </c>
      <c r="E1493" t="s">
        <v>89</v>
      </c>
      <c r="F1493">
        <v>29686</v>
      </c>
      <c r="G1493" t="s">
        <v>1203</v>
      </c>
      <c r="H1493" t="s">
        <v>28</v>
      </c>
      <c r="I1493" t="s">
        <v>213</v>
      </c>
      <c r="J1493" t="s">
        <v>1370</v>
      </c>
      <c r="L1493" t="s">
        <v>82</v>
      </c>
    </row>
    <row r="1494" spans="1:32" ht="17.25" customHeight="1" x14ac:dyDescent="0.25">
      <c r="A1494">
        <v>326769</v>
      </c>
      <c r="B1494" t="s">
        <v>4070</v>
      </c>
      <c r="C1494" t="s">
        <v>226</v>
      </c>
      <c r="D1494" t="s">
        <v>343</v>
      </c>
      <c r="E1494" t="s">
        <v>89</v>
      </c>
      <c r="F1494">
        <v>35592</v>
      </c>
      <c r="G1494" t="s">
        <v>30</v>
      </c>
      <c r="H1494" t="s">
        <v>28</v>
      </c>
      <c r="I1494" t="s">
        <v>213</v>
      </c>
      <c r="J1494" t="s">
        <v>1370</v>
      </c>
      <c r="L1494" t="s">
        <v>30</v>
      </c>
    </row>
    <row r="1495" spans="1:32" ht="17.25" customHeight="1" x14ac:dyDescent="0.25">
      <c r="A1495">
        <v>327649</v>
      </c>
      <c r="B1495" t="s">
        <v>4126</v>
      </c>
      <c r="C1495" t="s">
        <v>344</v>
      </c>
      <c r="D1495" t="s">
        <v>500</v>
      </c>
      <c r="E1495" t="s">
        <v>89</v>
      </c>
      <c r="F1495">
        <v>29683</v>
      </c>
      <c r="G1495" t="s">
        <v>30</v>
      </c>
      <c r="H1495" t="s">
        <v>28</v>
      </c>
      <c r="I1495" t="s">
        <v>213</v>
      </c>
      <c r="J1495" t="s">
        <v>1370</v>
      </c>
      <c r="L1495" t="s">
        <v>30</v>
      </c>
    </row>
    <row r="1496" spans="1:32" ht="17.25" customHeight="1" x14ac:dyDescent="0.25">
      <c r="A1496">
        <v>337589</v>
      </c>
      <c r="B1496" t="s">
        <v>5510</v>
      </c>
      <c r="C1496" t="s">
        <v>223</v>
      </c>
      <c r="D1496" t="s">
        <v>269</v>
      </c>
      <c r="E1496" t="s">
        <v>89</v>
      </c>
      <c r="F1496">
        <v>29845</v>
      </c>
      <c r="G1496" t="s">
        <v>30</v>
      </c>
      <c r="H1496" t="s">
        <v>28</v>
      </c>
      <c r="I1496" t="s">
        <v>213</v>
      </c>
      <c r="J1496" t="s">
        <v>27</v>
      </c>
      <c r="L1496" t="s">
        <v>30</v>
      </c>
    </row>
    <row r="1497" spans="1:32" ht="17.25" customHeight="1" x14ac:dyDescent="0.25">
      <c r="A1497">
        <v>329595</v>
      </c>
      <c r="B1497" t="s">
        <v>4248</v>
      </c>
      <c r="C1497" t="s">
        <v>869</v>
      </c>
      <c r="D1497" t="s">
        <v>520</v>
      </c>
      <c r="E1497" t="s">
        <v>89</v>
      </c>
      <c r="F1497">
        <v>31898</v>
      </c>
      <c r="G1497" t="s">
        <v>4249</v>
      </c>
      <c r="H1497" t="s">
        <v>28</v>
      </c>
      <c r="I1497" t="s">
        <v>213</v>
      </c>
      <c r="AC1497" t="s">
        <v>5700</v>
      </c>
      <c r="AD1497" t="s">
        <v>5700</v>
      </c>
      <c r="AE1497" t="s">
        <v>5700</v>
      </c>
      <c r="AF1497" t="s">
        <v>5700</v>
      </c>
    </row>
    <row r="1498" spans="1:32" ht="17.25" customHeight="1" x14ac:dyDescent="0.25">
      <c r="A1498">
        <v>331955</v>
      </c>
      <c r="B1498" t="s">
        <v>5254</v>
      </c>
      <c r="C1498" t="s">
        <v>708</v>
      </c>
      <c r="D1498" t="s">
        <v>399</v>
      </c>
      <c r="E1498" t="s">
        <v>89</v>
      </c>
      <c r="F1498">
        <v>29820</v>
      </c>
      <c r="G1498" t="s">
        <v>857</v>
      </c>
      <c r="H1498" t="s">
        <v>28</v>
      </c>
      <c r="I1498" t="s">
        <v>213</v>
      </c>
      <c r="J1498" t="s">
        <v>1370</v>
      </c>
      <c r="L1498" t="s">
        <v>85</v>
      </c>
    </row>
    <row r="1499" spans="1:32" ht="17.25" customHeight="1" x14ac:dyDescent="0.25">
      <c r="A1499">
        <v>335577</v>
      </c>
      <c r="B1499" t="s">
        <v>3437</v>
      </c>
      <c r="C1499" t="s">
        <v>3438</v>
      </c>
      <c r="D1499" t="s">
        <v>294</v>
      </c>
      <c r="E1499" t="s">
        <v>89</v>
      </c>
      <c r="F1499">
        <v>29164</v>
      </c>
      <c r="G1499" t="s">
        <v>937</v>
      </c>
      <c r="H1499" t="s">
        <v>28</v>
      </c>
      <c r="I1499" t="s">
        <v>213</v>
      </c>
      <c r="J1499" t="s">
        <v>1370</v>
      </c>
      <c r="L1499" t="s">
        <v>30</v>
      </c>
    </row>
    <row r="1500" spans="1:32" ht="17.25" customHeight="1" x14ac:dyDescent="0.25">
      <c r="A1500">
        <v>335505</v>
      </c>
      <c r="B1500" t="s">
        <v>4855</v>
      </c>
      <c r="C1500" t="s">
        <v>406</v>
      </c>
      <c r="D1500" t="s">
        <v>4856</v>
      </c>
      <c r="E1500" t="s">
        <v>89</v>
      </c>
      <c r="F1500">
        <v>35497</v>
      </c>
      <c r="G1500" t="s">
        <v>302</v>
      </c>
      <c r="H1500" t="s">
        <v>28</v>
      </c>
      <c r="I1500" t="s">
        <v>213</v>
      </c>
      <c r="J1500" t="s">
        <v>1370</v>
      </c>
      <c r="L1500" t="s">
        <v>42</v>
      </c>
    </row>
    <row r="1501" spans="1:32" ht="17.25" customHeight="1" x14ac:dyDescent="0.25">
      <c r="A1501">
        <v>331969</v>
      </c>
      <c r="B1501" t="s">
        <v>5255</v>
      </c>
      <c r="C1501" t="s">
        <v>226</v>
      </c>
      <c r="D1501" t="s">
        <v>1132</v>
      </c>
      <c r="E1501" t="s">
        <v>89</v>
      </c>
      <c r="F1501">
        <v>36526</v>
      </c>
      <c r="G1501" t="s">
        <v>30</v>
      </c>
      <c r="H1501" t="s">
        <v>28</v>
      </c>
      <c r="I1501" t="s">
        <v>213</v>
      </c>
      <c r="J1501" t="s">
        <v>27</v>
      </c>
      <c r="L1501" t="s">
        <v>30</v>
      </c>
    </row>
    <row r="1502" spans="1:32" ht="17.25" customHeight="1" x14ac:dyDescent="0.25">
      <c r="A1502">
        <v>326875</v>
      </c>
      <c r="B1502" t="s">
        <v>2792</v>
      </c>
      <c r="C1502" t="s">
        <v>1173</v>
      </c>
      <c r="D1502" t="s">
        <v>227</v>
      </c>
      <c r="E1502" t="s">
        <v>89</v>
      </c>
      <c r="F1502">
        <v>35502</v>
      </c>
      <c r="G1502" t="s">
        <v>410</v>
      </c>
      <c r="H1502" t="s">
        <v>28</v>
      </c>
      <c r="I1502" t="s">
        <v>213</v>
      </c>
      <c r="J1502" t="s">
        <v>1370</v>
      </c>
      <c r="L1502" t="s">
        <v>42</v>
      </c>
    </row>
    <row r="1503" spans="1:32" ht="17.25" customHeight="1" x14ac:dyDescent="0.25">
      <c r="A1503">
        <v>324927</v>
      </c>
      <c r="B1503" t="s">
        <v>2001</v>
      </c>
      <c r="C1503" t="s">
        <v>2002</v>
      </c>
      <c r="D1503" t="s">
        <v>858</v>
      </c>
      <c r="E1503" t="s">
        <v>89</v>
      </c>
      <c r="F1503">
        <v>35442</v>
      </c>
      <c r="G1503" t="s">
        <v>30</v>
      </c>
      <c r="H1503" t="s">
        <v>28</v>
      </c>
      <c r="I1503" t="s">
        <v>213</v>
      </c>
      <c r="J1503" t="s">
        <v>27</v>
      </c>
      <c r="L1503" t="s">
        <v>30</v>
      </c>
      <c r="V1503" t="s">
        <v>5735</v>
      </c>
    </row>
    <row r="1504" spans="1:32" ht="17.25" customHeight="1" x14ac:dyDescent="0.25">
      <c r="A1504">
        <v>329603</v>
      </c>
      <c r="B1504" t="s">
        <v>5201</v>
      </c>
      <c r="C1504" t="s">
        <v>249</v>
      </c>
      <c r="D1504" t="s">
        <v>360</v>
      </c>
      <c r="E1504" t="s">
        <v>89</v>
      </c>
      <c r="F1504">
        <v>35988</v>
      </c>
      <c r="G1504" t="s">
        <v>30</v>
      </c>
      <c r="H1504" t="s">
        <v>28</v>
      </c>
      <c r="I1504" t="s">
        <v>213</v>
      </c>
      <c r="J1504" t="s">
        <v>1370</v>
      </c>
      <c r="L1504" t="s">
        <v>30</v>
      </c>
    </row>
    <row r="1505" spans="1:32" ht="17.25" customHeight="1" x14ac:dyDescent="0.25">
      <c r="A1505">
        <v>337216</v>
      </c>
      <c r="B1505" t="s">
        <v>3108</v>
      </c>
      <c r="C1505" t="s">
        <v>513</v>
      </c>
      <c r="D1505" t="s">
        <v>880</v>
      </c>
      <c r="E1505" t="s">
        <v>89</v>
      </c>
      <c r="F1505">
        <v>35812</v>
      </c>
      <c r="G1505" t="s">
        <v>30</v>
      </c>
      <c r="H1505" t="s">
        <v>28</v>
      </c>
      <c r="I1505" t="s">
        <v>213</v>
      </c>
      <c r="J1505" t="s">
        <v>1370</v>
      </c>
      <c r="L1505" t="s">
        <v>30</v>
      </c>
    </row>
    <row r="1506" spans="1:32" ht="17.25" customHeight="1" x14ac:dyDescent="0.25">
      <c r="A1506">
        <v>329547</v>
      </c>
      <c r="B1506" t="s">
        <v>4240</v>
      </c>
      <c r="C1506" t="s">
        <v>839</v>
      </c>
      <c r="D1506" t="s">
        <v>2623</v>
      </c>
      <c r="E1506" t="s">
        <v>88</v>
      </c>
      <c r="F1506">
        <v>30317</v>
      </c>
      <c r="G1506" t="s">
        <v>356</v>
      </c>
      <c r="H1506" t="s">
        <v>28</v>
      </c>
      <c r="I1506" t="s">
        <v>213</v>
      </c>
      <c r="J1506" t="s">
        <v>27</v>
      </c>
      <c r="L1506" t="s">
        <v>30</v>
      </c>
    </row>
    <row r="1507" spans="1:32" ht="17.25" customHeight="1" x14ac:dyDescent="0.25">
      <c r="A1507">
        <v>304937</v>
      </c>
      <c r="B1507" t="s">
        <v>2311</v>
      </c>
      <c r="C1507" t="s">
        <v>660</v>
      </c>
      <c r="D1507" t="s">
        <v>547</v>
      </c>
      <c r="E1507" t="s">
        <v>89</v>
      </c>
      <c r="F1507">
        <v>28510</v>
      </c>
      <c r="G1507" t="s">
        <v>225</v>
      </c>
      <c r="H1507" t="s">
        <v>28</v>
      </c>
      <c r="I1507" t="s">
        <v>213</v>
      </c>
      <c r="J1507" t="s">
        <v>1370</v>
      </c>
      <c r="L1507" t="s">
        <v>30</v>
      </c>
      <c r="V1507" t="s">
        <v>5723</v>
      </c>
    </row>
    <row r="1508" spans="1:32" ht="17.25" customHeight="1" x14ac:dyDescent="0.25">
      <c r="A1508">
        <v>331030</v>
      </c>
      <c r="B1508" t="s">
        <v>4358</v>
      </c>
      <c r="C1508" t="s">
        <v>387</v>
      </c>
      <c r="D1508" t="s">
        <v>417</v>
      </c>
      <c r="E1508" t="s">
        <v>89</v>
      </c>
      <c r="F1508">
        <v>29221</v>
      </c>
      <c r="G1508" t="s">
        <v>30</v>
      </c>
      <c r="H1508" t="s">
        <v>28</v>
      </c>
      <c r="I1508" t="s">
        <v>213</v>
      </c>
      <c r="J1508" t="s">
        <v>1370</v>
      </c>
      <c r="L1508" t="s">
        <v>30</v>
      </c>
    </row>
    <row r="1509" spans="1:32" ht="17.25" customHeight="1" x14ac:dyDescent="0.25">
      <c r="A1509">
        <v>335504</v>
      </c>
      <c r="B1509" t="s">
        <v>3766</v>
      </c>
      <c r="C1509" t="s">
        <v>1001</v>
      </c>
      <c r="D1509" t="s">
        <v>1149</v>
      </c>
      <c r="E1509" t="s">
        <v>89</v>
      </c>
      <c r="F1509">
        <v>32184</v>
      </c>
      <c r="G1509" t="s">
        <v>73</v>
      </c>
      <c r="H1509" t="s">
        <v>28</v>
      </c>
      <c r="I1509" t="s">
        <v>213</v>
      </c>
      <c r="J1509" t="s">
        <v>27</v>
      </c>
      <c r="L1509" t="s">
        <v>73</v>
      </c>
    </row>
    <row r="1510" spans="1:32" ht="17.25" customHeight="1" x14ac:dyDescent="0.25">
      <c r="A1510">
        <v>335502</v>
      </c>
      <c r="B1510" t="s">
        <v>5357</v>
      </c>
      <c r="C1510" t="s">
        <v>1074</v>
      </c>
      <c r="D1510" t="s">
        <v>1017</v>
      </c>
      <c r="E1510" t="s">
        <v>89</v>
      </c>
      <c r="F1510">
        <v>33878</v>
      </c>
      <c r="G1510" t="s">
        <v>5301</v>
      </c>
      <c r="H1510" t="s">
        <v>28</v>
      </c>
      <c r="I1510" t="s">
        <v>213</v>
      </c>
      <c r="J1510" t="s">
        <v>1370</v>
      </c>
      <c r="L1510" t="s">
        <v>70</v>
      </c>
    </row>
    <row r="1511" spans="1:32" ht="17.25" customHeight="1" x14ac:dyDescent="0.25">
      <c r="A1511">
        <v>319729</v>
      </c>
      <c r="B1511" t="s">
        <v>3919</v>
      </c>
      <c r="C1511" t="s">
        <v>242</v>
      </c>
      <c r="D1511" t="s">
        <v>974</v>
      </c>
      <c r="E1511" t="s">
        <v>89</v>
      </c>
      <c r="F1511">
        <v>28970</v>
      </c>
      <c r="G1511" t="s">
        <v>30</v>
      </c>
      <c r="H1511" t="s">
        <v>28</v>
      </c>
      <c r="I1511" t="s">
        <v>213</v>
      </c>
      <c r="J1511" t="s">
        <v>1370</v>
      </c>
      <c r="L1511" t="s">
        <v>30</v>
      </c>
    </row>
    <row r="1512" spans="1:32" ht="17.25" customHeight="1" x14ac:dyDescent="0.25">
      <c r="A1512">
        <v>323402</v>
      </c>
      <c r="B1512" t="s">
        <v>3975</v>
      </c>
      <c r="C1512" t="s">
        <v>938</v>
      </c>
      <c r="D1512" t="s">
        <v>1247</v>
      </c>
      <c r="E1512" t="s">
        <v>89</v>
      </c>
      <c r="F1512">
        <v>34793</v>
      </c>
      <c r="G1512" t="s">
        <v>30</v>
      </c>
      <c r="H1512" t="s">
        <v>28</v>
      </c>
      <c r="I1512" t="s">
        <v>213</v>
      </c>
      <c r="J1512" t="s">
        <v>1418</v>
      </c>
      <c r="L1512" t="s">
        <v>30</v>
      </c>
    </row>
    <row r="1513" spans="1:32" ht="17.25" customHeight="1" x14ac:dyDescent="0.25">
      <c r="A1513">
        <v>315989</v>
      </c>
      <c r="B1513" t="s">
        <v>2069</v>
      </c>
      <c r="C1513" t="s">
        <v>1112</v>
      </c>
      <c r="D1513" t="s">
        <v>438</v>
      </c>
      <c r="E1513" t="s">
        <v>89</v>
      </c>
      <c r="F1513">
        <v>33253</v>
      </c>
      <c r="G1513" t="s">
        <v>2070</v>
      </c>
      <c r="H1513" t="s">
        <v>28</v>
      </c>
      <c r="I1513" t="s">
        <v>213</v>
      </c>
      <c r="J1513" t="s">
        <v>1370</v>
      </c>
      <c r="L1513" t="s">
        <v>42</v>
      </c>
      <c r="V1513" t="s">
        <v>5734</v>
      </c>
      <c r="AE1513" t="s">
        <v>5700</v>
      </c>
      <c r="AF1513" t="s">
        <v>5700</v>
      </c>
    </row>
    <row r="1514" spans="1:32" ht="17.25" customHeight="1" x14ac:dyDescent="0.25">
      <c r="A1514">
        <v>326674</v>
      </c>
      <c r="B1514" t="s">
        <v>3625</v>
      </c>
      <c r="C1514" t="s">
        <v>887</v>
      </c>
      <c r="D1514" t="s">
        <v>781</v>
      </c>
      <c r="E1514" t="s">
        <v>89</v>
      </c>
      <c r="F1514">
        <v>33744</v>
      </c>
      <c r="G1514" t="s">
        <v>42</v>
      </c>
      <c r="H1514" t="s">
        <v>28</v>
      </c>
      <c r="I1514" t="s">
        <v>213</v>
      </c>
      <c r="J1514" t="s">
        <v>1370</v>
      </c>
      <c r="L1514" t="s">
        <v>42</v>
      </c>
    </row>
    <row r="1515" spans="1:32" ht="17.25" customHeight="1" x14ac:dyDescent="0.25">
      <c r="A1515">
        <v>315964</v>
      </c>
      <c r="B1515" t="s">
        <v>3886</v>
      </c>
      <c r="C1515" t="s">
        <v>678</v>
      </c>
      <c r="D1515" t="s">
        <v>432</v>
      </c>
      <c r="E1515" t="s">
        <v>88</v>
      </c>
      <c r="F1515">
        <v>32978</v>
      </c>
      <c r="G1515" t="s">
        <v>79</v>
      </c>
      <c r="H1515" t="s">
        <v>28</v>
      </c>
      <c r="I1515" t="s">
        <v>213</v>
      </c>
      <c r="J1515" t="s">
        <v>1370</v>
      </c>
      <c r="L1515" t="s">
        <v>79</v>
      </c>
    </row>
    <row r="1516" spans="1:32" ht="17.25" customHeight="1" x14ac:dyDescent="0.25">
      <c r="A1516">
        <v>329567</v>
      </c>
      <c r="B1516" t="s">
        <v>4244</v>
      </c>
      <c r="C1516" t="s">
        <v>4245</v>
      </c>
      <c r="D1516" t="s">
        <v>224</v>
      </c>
      <c r="E1516" t="s">
        <v>89</v>
      </c>
      <c r="F1516">
        <v>30157</v>
      </c>
      <c r="G1516" t="s">
        <v>30</v>
      </c>
      <c r="H1516" t="s">
        <v>28</v>
      </c>
      <c r="I1516" t="s">
        <v>213</v>
      </c>
    </row>
    <row r="1517" spans="1:32" ht="17.25" customHeight="1" x14ac:dyDescent="0.25">
      <c r="A1517">
        <v>333281</v>
      </c>
      <c r="B1517" t="s">
        <v>4596</v>
      </c>
      <c r="C1517" t="s">
        <v>421</v>
      </c>
      <c r="D1517" t="s">
        <v>2026</v>
      </c>
      <c r="E1517" t="s">
        <v>89</v>
      </c>
      <c r="F1517">
        <v>35095</v>
      </c>
      <c r="G1517" t="s">
        <v>30</v>
      </c>
      <c r="H1517" t="s">
        <v>28</v>
      </c>
      <c r="I1517" t="s">
        <v>213</v>
      </c>
      <c r="J1517" t="s">
        <v>1370</v>
      </c>
      <c r="L1517" t="s">
        <v>70</v>
      </c>
    </row>
    <row r="1518" spans="1:32" ht="17.25" customHeight="1" x14ac:dyDescent="0.25">
      <c r="A1518">
        <v>331924</v>
      </c>
      <c r="B1518" t="s">
        <v>3735</v>
      </c>
      <c r="C1518" t="s">
        <v>404</v>
      </c>
      <c r="D1518" t="s">
        <v>1634</v>
      </c>
      <c r="E1518" t="s">
        <v>89</v>
      </c>
      <c r="F1518">
        <v>36004</v>
      </c>
      <c r="G1518" t="s">
        <v>445</v>
      </c>
      <c r="H1518" t="s">
        <v>28</v>
      </c>
      <c r="I1518" t="s">
        <v>213</v>
      </c>
      <c r="J1518" t="s">
        <v>1370</v>
      </c>
      <c r="L1518" t="s">
        <v>42</v>
      </c>
    </row>
    <row r="1519" spans="1:32" ht="17.25" customHeight="1" x14ac:dyDescent="0.25">
      <c r="A1519">
        <v>335543</v>
      </c>
      <c r="B1519" t="s">
        <v>4862</v>
      </c>
      <c r="C1519" t="s">
        <v>289</v>
      </c>
      <c r="D1519" t="s">
        <v>477</v>
      </c>
      <c r="E1519" t="s">
        <v>89</v>
      </c>
      <c r="F1519">
        <v>34339</v>
      </c>
      <c r="G1519" t="s">
        <v>950</v>
      </c>
      <c r="H1519" t="s">
        <v>28</v>
      </c>
      <c r="I1519" t="s">
        <v>213</v>
      </c>
      <c r="J1519" t="s">
        <v>1370</v>
      </c>
      <c r="L1519" t="s">
        <v>79</v>
      </c>
    </row>
    <row r="1520" spans="1:32" ht="17.25" customHeight="1" x14ac:dyDescent="0.25">
      <c r="A1520">
        <v>328564</v>
      </c>
      <c r="B1520" t="s">
        <v>3634</v>
      </c>
      <c r="C1520" t="s">
        <v>266</v>
      </c>
      <c r="D1520" t="s">
        <v>245</v>
      </c>
      <c r="E1520" t="s">
        <v>89</v>
      </c>
      <c r="F1520">
        <v>32722</v>
      </c>
      <c r="G1520" t="s">
        <v>240</v>
      </c>
      <c r="H1520" t="s">
        <v>28</v>
      </c>
      <c r="I1520" t="s">
        <v>213</v>
      </c>
      <c r="J1520" t="s">
        <v>1370</v>
      </c>
      <c r="L1520" t="s">
        <v>42</v>
      </c>
    </row>
    <row r="1521" spans="1:32" ht="17.25" customHeight="1" x14ac:dyDescent="0.25">
      <c r="A1521">
        <v>334086</v>
      </c>
      <c r="B1521" t="s">
        <v>5318</v>
      </c>
      <c r="C1521" t="s">
        <v>223</v>
      </c>
      <c r="D1521" t="s">
        <v>419</v>
      </c>
      <c r="E1521" t="s">
        <v>89</v>
      </c>
      <c r="F1521">
        <v>34455</v>
      </c>
      <c r="G1521" t="s">
        <v>958</v>
      </c>
      <c r="H1521" t="s">
        <v>28</v>
      </c>
      <c r="I1521" t="s">
        <v>213</v>
      </c>
      <c r="J1521" t="s">
        <v>27</v>
      </c>
      <c r="L1521" t="s">
        <v>79</v>
      </c>
    </row>
    <row r="1522" spans="1:32" ht="17.25" customHeight="1" x14ac:dyDescent="0.25">
      <c r="A1522">
        <v>337576</v>
      </c>
      <c r="B1522" t="s">
        <v>5502</v>
      </c>
      <c r="C1522" t="s">
        <v>242</v>
      </c>
      <c r="D1522" t="s">
        <v>248</v>
      </c>
      <c r="E1522" t="s">
        <v>89</v>
      </c>
      <c r="F1522">
        <v>27282</v>
      </c>
      <c r="G1522" t="s">
        <v>1245</v>
      </c>
      <c r="H1522" t="s">
        <v>28</v>
      </c>
      <c r="I1522" t="s">
        <v>213</v>
      </c>
      <c r="J1522" t="s">
        <v>1370</v>
      </c>
      <c r="L1522" t="s">
        <v>30</v>
      </c>
    </row>
    <row r="1523" spans="1:32" ht="17.25" customHeight="1" x14ac:dyDescent="0.25">
      <c r="A1523">
        <v>329569</v>
      </c>
      <c r="B1523" t="s">
        <v>2718</v>
      </c>
      <c r="C1523" t="s">
        <v>406</v>
      </c>
      <c r="D1523" t="s">
        <v>553</v>
      </c>
      <c r="E1523" t="s">
        <v>89</v>
      </c>
      <c r="F1523">
        <v>35440</v>
      </c>
      <c r="G1523" t="s">
        <v>2719</v>
      </c>
      <c r="H1523" t="s">
        <v>28</v>
      </c>
      <c r="I1523" t="s">
        <v>213</v>
      </c>
      <c r="J1523" t="s">
        <v>1370</v>
      </c>
      <c r="L1523" t="s">
        <v>42</v>
      </c>
    </row>
    <row r="1524" spans="1:32" ht="17.25" customHeight="1" x14ac:dyDescent="0.25">
      <c r="A1524">
        <v>334084</v>
      </c>
      <c r="B1524" t="s">
        <v>3240</v>
      </c>
      <c r="C1524" t="s">
        <v>363</v>
      </c>
      <c r="D1524" t="s">
        <v>322</v>
      </c>
      <c r="E1524" t="s">
        <v>89</v>
      </c>
      <c r="F1524">
        <v>35262</v>
      </c>
      <c r="G1524" t="s">
        <v>30</v>
      </c>
      <c r="H1524" t="s">
        <v>28</v>
      </c>
      <c r="I1524" t="s">
        <v>213</v>
      </c>
      <c r="J1524" t="s">
        <v>1370</v>
      </c>
      <c r="L1524" t="s">
        <v>85</v>
      </c>
    </row>
    <row r="1525" spans="1:32" ht="17.25" customHeight="1" x14ac:dyDescent="0.25">
      <c r="A1525">
        <v>331032</v>
      </c>
      <c r="B1525" t="s">
        <v>4359</v>
      </c>
      <c r="C1525" t="s">
        <v>363</v>
      </c>
      <c r="D1525" t="s">
        <v>342</v>
      </c>
      <c r="E1525" t="s">
        <v>89</v>
      </c>
      <c r="F1525">
        <v>31455</v>
      </c>
      <c r="G1525" t="s">
        <v>30</v>
      </c>
      <c r="H1525" t="s">
        <v>28</v>
      </c>
      <c r="I1525" t="s">
        <v>213</v>
      </c>
      <c r="J1525" t="s">
        <v>1370</v>
      </c>
      <c r="L1525" t="s">
        <v>85</v>
      </c>
    </row>
    <row r="1526" spans="1:32" ht="17.25" customHeight="1" x14ac:dyDescent="0.25">
      <c r="A1526">
        <v>335546</v>
      </c>
      <c r="B1526" t="s">
        <v>5360</v>
      </c>
      <c r="C1526" t="s">
        <v>363</v>
      </c>
      <c r="D1526" t="s">
        <v>5361</v>
      </c>
      <c r="E1526" t="s">
        <v>89</v>
      </c>
      <c r="F1526">
        <v>30494</v>
      </c>
      <c r="G1526" t="s">
        <v>30</v>
      </c>
      <c r="H1526" t="s">
        <v>28</v>
      </c>
      <c r="I1526" t="s">
        <v>213</v>
      </c>
      <c r="J1526" t="s">
        <v>1370</v>
      </c>
      <c r="L1526" t="s">
        <v>42</v>
      </c>
    </row>
    <row r="1527" spans="1:32" ht="17.25" customHeight="1" x14ac:dyDescent="0.25">
      <c r="A1527">
        <v>327774</v>
      </c>
      <c r="B1527" t="s">
        <v>3501</v>
      </c>
      <c r="C1527" t="s">
        <v>552</v>
      </c>
      <c r="D1527" t="s">
        <v>1037</v>
      </c>
      <c r="E1527" t="s">
        <v>89</v>
      </c>
      <c r="F1527">
        <v>33698</v>
      </c>
      <c r="G1527" t="s">
        <v>42</v>
      </c>
      <c r="H1527" t="s">
        <v>28</v>
      </c>
      <c r="I1527" t="s">
        <v>213</v>
      </c>
      <c r="J1527" t="s">
        <v>1370</v>
      </c>
      <c r="L1527" t="s">
        <v>30</v>
      </c>
      <c r="V1527" t="s">
        <v>5822</v>
      </c>
    </row>
    <row r="1528" spans="1:32" ht="17.25" customHeight="1" x14ac:dyDescent="0.25">
      <c r="A1528">
        <v>323375</v>
      </c>
      <c r="B1528" t="s">
        <v>3344</v>
      </c>
      <c r="C1528" t="s">
        <v>402</v>
      </c>
      <c r="D1528" t="s">
        <v>799</v>
      </c>
      <c r="E1528" t="s">
        <v>89</v>
      </c>
      <c r="F1528">
        <v>32159</v>
      </c>
      <c r="G1528" t="s">
        <v>420</v>
      </c>
      <c r="H1528" t="s">
        <v>28</v>
      </c>
      <c r="I1528" t="s">
        <v>213</v>
      </c>
      <c r="J1528" t="s">
        <v>1370</v>
      </c>
      <c r="L1528" t="s">
        <v>85</v>
      </c>
    </row>
    <row r="1529" spans="1:32" ht="17.25" customHeight="1" x14ac:dyDescent="0.25">
      <c r="A1529">
        <v>333280</v>
      </c>
      <c r="B1529" t="s">
        <v>1742</v>
      </c>
      <c r="C1529" t="s">
        <v>242</v>
      </c>
      <c r="D1529" t="s">
        <v>234</v>
      </c>
      <c r="E1529" t="s">
        <v>88</v>
      </c>
      <c r="F1529">
        <v>33239</v>
      </c>
      <c r="G1529" t="s">
        <v>52</v>
      </c>
      <c r="H1529" t="s">
        <v>28</v>
      </c>
      <c r="I1529" t="s">
        <v>213</v>
      </c>
      <c r="J1529" t="s">
        <v>1370</v>
      </c>
      <c r="L1529" t="s">
        <v>30</v>
      </c>
      <c r="V1529" t="s">
        <v>5735</v>
      </c>
    </row>
    <row r="1530" spans="1:32" ht="17.25" customHeight="1" x14ac:dyDescent="0.25">
      <c r="A1530">
        <v>323369</v>
      </c>
      <c r="B1530" t="s">
        <v>1929</v>
      </c>
      <c r="C1530" t="s">
        <v>463</v>
      </c>
      <c r="D1530" t="s">
        <v>1930</v>
      </c>
      <c r="E1530" t="s">
        <v>89</v>
      </c>
      <c r="F1530">
        <v>33444</v>
      </c>
      <c r="G1530" t="s">
        <v>1931</v>
      </c>
      <c r="H1530" t="s">
        <v>28</v>
      </c>
      <c r="I1530" t="s">
        <v>213</v>
      </c>
      <c r="J1530" t="s">
        <v>27</v>
      </c>
      <c r="L1530" t="s">
        <v>30</v>
      </c>
      <c r="V1530" t="s">
        <v>5736</v>
      </c>
    </row>
    <row r="1531" spans="1:32" ht="17.25" customHeight="1" x14ac:dyDescent="0.25">
      <c r="A1531">
        <v>305282</v>
      </c>
      <c r="B1531" t="s">
        <v>3857</v>
      </c>
      <c r="C1531" t="s">
        <v>647</v>
      </c>
      <c r="D1531" t="s">
        <v>838</v>
      </c>
      <c r="E1531" t="s">
        <v>89</v>
      </c>
      <c r="F1531">
        <v>31439</v>
      </c>
      <c r="G1531" t="s">
        <v>30</v>
      </c>
      <c r="H1531" t="s">
        <v>28</v>
      </c>
      <c r="I1531" t="s">
        <v>213</v>
      </c>
      <c r="J1531" t="s">
        <v>1370</v>
      </c>
      <c r="L1531" t="s">
        <v>30</v>
      </c>
    </row>
    <row r="1532" spans="1:32" ht="17.25" customHeight="1" x14ac:dyDescent="0.25">
      <c r="A1532">
        <v>333475</v>
      </c>
      <c r="B1532" t="s">
        <v>1535</v>
      </c>
      <c r="C1532" t="s">
        <v>1536</v>
      </c>
      <c r="D1532" t="s">
        <v>1537</v>
      </c>
      <c r="E1532" t="s">
        <v>89</v>
      </c>
      <c r="F1532">
        <v>34826</v>
      </c>
      <c r="G1532" t="s">
        <v>225</v>
      </c>
      <c r="H1532" t="s">
        <v>31</v>
      </c>
      <c r="I1532" t="s">
        <v>213</v>
      </c>
      <c r="J1532" t="s">
        <v>1370</v>
      </c>
      <c r="L1532" t="s">
        <v>30</v>
      </c>
      <c r="V1532" t="s">
        <v>5734</v>
      </c>
    </row>
    <row r="1533" spans="1:32" ht="17.25" customHeight="1" x14ac:dyDescent="0.25">
      <c r="A1533">
        <v>331992</v>
      </c>
      <c r="B1533" t="s">
        <v>4454</v>
      </c>
      <c r="C1533" t="s">
        <v>1116</v>
      </c>
      <c r="D1533" t="s">
        <v>442</v>
      </c>
      <c r="E1533" t="s">
        <v>89</v>
      </c>
      <c r="F1533">
        <v>34703</v>
      </c>
      <c r="G1533" t="s">
        <v>240</v>
      </c>
      <c r="H1533" t="s">
        <v>28</v>
      </c>
      <c r="I1533" t="s">
        <v>213</v>
      </c>
      <c r="J1533" t="s">
        <v>1370</v>
      </c>
      <c r="L1533" t="s">
        <v>42</v>
      </c>
    </row>
    <row r="1534" spans="1:32" ht="17.25" customHeight="1" x14ac:dyDescent="0.25">
      <c r="A1534">
        <v>335606</v>
      </c>
      <c r="B1534" t="s">
        <v>4874</v>
      </c>
      <c r="C1534" t="s">
        <v>266</v>
      </c>
      <c r="D1534" t="s">
        <v>380</v>
      </c>
      <c r="E1534" t="s">
        <v>89</v>
      </c>
      <c r="F1534">
        <v>31485</v>
      </c>
      <c r="G1534" t="s">
        <v>30</v>
      </c>
      <c r="H1534" t="s">
        <v>28</v>
      </c>
      <c r="I1534" t="s">
        <v>213</v>
      </c>
      <c r="J1534" t="s">
        <v>1370</v>
      </c>
      <c r="L1534" t="s">
        <v>30</v>
      </c>
    </row>
    <row r="1535" spans="1:32" ht="17.25" customHeight="1" x14ac:dyDescent="0.25">
      <c r="A1535">
        <v>331995</v>
      </c>
      <c r="B1535" t="s">
        <v>3324</v>
      </c>
      <c r="C1535" t="s">
        <v>508</v>
      </c>
      <c r="D1535" t="s">
        <v>294</v>
      </c>
      <c r="E1535" t="s">
        <v>89</v>
      </c>
      <c r="F1535">
        <v>35112</v>
      </c>
      <c r="G1535" t="s">
        <v>30</v>
      </c>
      <c r="H1535" t="s">
        <v>28</v>
      </c>
      <c r="I1535" t="s">
        <v>213</v>
      </c>
      <c r="AF1535" t="s">
        <v>5700</v>
      </c>
    </row>
    <row r="1536" spans="1:32" ht="17.25" customHeight="1" x14ac:dyDescent="0.25">
      <c r="A1536">
        <v>329637</v>
      </c>
      <c r="B1536" t="s">
        <v>4257</v>
      </c>
      <c r="C1536" t="s">
        <v>3196</v>
      </c>
      <c r="D1536" t="s">
        <v>248</v>
      </c>
      <c r="E1536" t="s">
        <v>89</v>
      </c>
      <c r="F1536">
        <v>35606</v>
      </c>
      <c r="G1536" t="s">
        <v>30</v>
      </c>
      <c r="H1536" t="s">
        <v>28</v>
      </c>
      <c r="I1536" t="s">
        <v>213</v>
      </c>
    </row>
    <row r="1537" spans="1:32" ht="17.25" customHeight="1" x14ac:dyDescent="0.25">
      <c r="A1537">
        <v>335611</v>
      </c>
      <c r="B1537" t="s">
        <v>3767</v>
      </c>
      <c r="C1537" t="s">
        <v>573</v>
      </c>
      <c r="D1537" t="s">
        <v>795</v>
      </c>
      <c r="E1537" t="s">
        <v>89</v>
      </c>
      <c r="F1537">
        <v>33063</v>
      </c>
      <c r="G1537" t="s">
        <v>30</v>
      </c>
      <c r="H1537" t="s">
        <v>28</v>
      </c>
      <c r="I1537" t="s">
        <v>213</v>
      </c>
      <c r="J1537" t="s">
        <v>1370</v>
      </c>
      <c r="L1537" t="s">
        <v>42</v>
      </c>
    </row>
    <row r="1538" spans="1:32" ht="17.25" customHeight="1" x14ac:dyDescent="0.25">
      <c r="A1538">
        <v>329636</v>
      </c>
      <c r="B1538" t="s">
        <v>4256</v>
      </c>
      <c r="C1538" t="s">
        <v>566</v>
      </c>
      <c r="D1538" t="s">
        <v>245</v>
      </c>
      <c r="E1538" t="s">
        <v>89</v>
      </c>
      <c r="F1538">
        <v>34700</v>
      </c>
      <c r="G1538" t="s">
        <v>950</v>
      </c>
      <c r="H1538" t="s">
        <v>28</v>
      </c>
      <c r="I1538" t="s">
        <v>213</v>
      </c>
      <c r="J1538" t="s">
        <v>27</v>
      </c>
      <c r="L1538" t="s">
        <v>30</v>
      </c>
    </row>
    <row r="1539" spans="1:32" ht="17.25" customHeight="1" x14ac:dyDescent="0.25">
      <c r="A1539">
        <v>329640</v>
      </c>
      <c r="B1539" t="s">
        <v>4258</v>
      </c>
      <c r="C1539" t="s">
        <v>1157</v>
      </c>
      <c r="D1539" t="s">
        <v>595</v>
      </c>
      <c r="E1539" t="s">
        <v>89</v>
      </c>
      <c r="F1539">
        <v>35266</v>
      </c>
      <c r="G1539" t="s">
        <v>30</v>
      </c>
      <c r="H1539" t="s">
        <v>28</v>
      </c>
      <c r="I1539" t="s">
        <v>213</v>
      </c>
      <c r="J1539" t="s">
        <v>27</v>
      </c>
      <c r="L1539" t="s">
        <v>30</v>
      </c>
    </row>
    <row r="1540" spans="1:32" ht="17.25" customHeight="1" x14ac:dyDescent="0.25">
      <c r="A1540">
        <v>337612</v>
      </c>
      <c r="B1540" t="s">
        <v>5517</v>
      </c>
      <c r="C1540" t="s">
        <v>1464</v>
      </c>
      <c r="D1540" t="s">
        <v>5518</v>
      </c>
      <c r="E1540" t="s">
        <v>89</v>
      </c>
      <c r="F1540">
        <v>35065</v>
      </c>
      <c r="G1540" t="s">
        <v>30</v>
      </c>
      <c r="H1540" t="s">
        <v>28</v>
      </c>
      <c r="I1540" t="s">
        <v>213</v>
      </c>
      <c r="J1540" t="s">
        <v>1370</v>
      </c>
      <c r="L1540" t="s">
        <v>42</v>
      </c>
    </row>
    <row r="1541" spans="1:32" ht="17.25" customHeight="1" x14ac:dyDescent="0.25">
      <c r="A1541">
        <v>324953</v>
      </c>
      <c r="B1541" t="s">
        <v>4000</v>
      </c>
      <c r="C1541" t="s">
        <v>4001</v>
      </c>
      <c r="D1541" t="s">
        <v>4002</v>
      </c>
      <c r="E1541" t="s">
        <v>89</v>
      </c>
      <c r="F1541">
        <v>35385</v>
      </c>
      <c r="G1541" t="s">
        <v>4003</v>
      </c>
      <c r="H1541" t="s">
        <v>28</v>
      </c>
      <c r="I1541" t="s">
        <v>213</v>
      </c>
      <c r="J1541" t="s">
        <v>1370</v>
      </c>
      <c r="L1541" t="s">
        <v>49</v>
      </c>
    </row>
    <row r="1542" spans="1:32" ht="17.25" customHeight="1" x14ac:dyDescent="0.25">
      <c r="A1542">
        <v>332001</v>
      </c>
      <c r="B1542" t="s">
        <v>3353</v>
      </c>
      <c r="C1542" t="s">
        <v>266</v>
      </c>
      <c r="D1542" t="s">
        <v>1690</v>
      </c>
      <c r="E1542" t="s">
        <v>89</v>
      </c>
      <c r="F1542">
        <v>32266</v>
      </c>
      <c r="G1542" t="s">
        <v>30</v>
      </c>
      <c r="H1542" t="s">
        <v>28</v>
      </c>
      <c r="I1542" t="s">
        <v>213</v>
      </c>
      <c r="J1542" t="s">
        <v>1370</v>
      </c>
      <c r="L1542" t="s">
        <v>42</v>
      </c>
      <c r="AF1542" t="s">
        <v>5700</v>
      </c>
    </row>
    <row r="1543" spans="1:32" ht="17.25" customHeight="1" x14ac:dyDescent="0.25">
      <c r="A1543">
        <v>319816</v>
      </c>
      <c r="B1543" t="s">
        <v>3007</v>
      </c>
      <c r="C1543" t="s">
        <v>739</v>
      </c>
      <c r="D1543" t="s">
        <v>304</v>
      </c>
      <c r="E1543" t="s">
        <v>89</v>
      </c>
      <c r="F1543">
        <v>33273</v>
      </c>
      <c r="G1543" t="s">
        <v>30</v>
      </c>
      <c r="H1543" t="s">
        <v>28</v>
      </c>
      <c r="I1543" t="s">
        <v>213</v>
      </c>
      <c r="J1543" t="s">
        <v>1370</v>
      </c>
      <c r="L1543" t="s">
        <v>30</v>
      </c>
    </row>
    <row r="1544" spans="1:32" ht="17.25" customHeight="1" x14ac:dyDescent="0.25">
      <c r="A1544">
        <v>335609</v>
      </c>
      <c r="B1544" t="s">
        <v>4876</v>
      </c>
      <c r="C1544" t="s">
        <v>617</v>
      </c>
      <c r="D1544" t="s">
        <v>301</v>
      </c>
      <c r="E1544" t="s">
        <v>89</v>
      </c>
      <c r="F1544">
        <v>35488</v>
      </c>
      <c r="G1544" t="s">
        <v>225</v>
      </c>
      <c r="H1544" t="s">
        <v>28</v>
      </c>
      <c r="I1544" t="s">
        <v>213</v>
      </c>
      <c r="J1544" t="s">
        <v>1370</v>
      </c>
      <c r="L1544" t="s">
        <v>30</v>
      </c>
    </row>
    <row r="1545" spans="1:32" ht="17.25" customHeight="1" x14ac:dyDescent="0.25">
      <c r="A1545">
        <v>337616</v>
      </c>
      <c r="B1545" t="s">
        <v>5520</v>
      </c>
      <c r="C1545" t="s">
        <v>704</v>
      </c>
      <c r="D1545" t="s">
        <v>1256</v>
      </c>
      <c r="E1545" t="s">
        <v>89</v>
      </c>
      <c r="F1545">
        <v>27035</v>
      </c>
      <c r="G1545" t="s">
        <v>30</v>
      </c>
      <c r="H1545" t="s">
        <v>28</v>
      </c>
      <c r="I1545" t="s">
        <v>213</v>
      </c>
      <c r="J1545" t="s">
        <v>1370</v>
      </c>
      <c r="L1545" t="s">
        <v>30</v>
      </c>
    </row>
    <row r="1546" spans="1:32" ht="17.25" customHeight="1" x14ac:dyDescent="0.25">
      <c r="A1546">
        <v>329550</v>
      </c>
      <c r="B1546" t="s">
        <v>4241</v>
      </c>
      <c r="C1546" t="s">
        <v>363</v>
      </c>
      <c r="D1546" t="s">
        <v>564</v>
      </c>
      <c r="E1546" t="s">
        <v>89</v>
      </c>
      <c r="F1546">
        <v>31177</v>
      </c>
      <c r="G1546" t="s">
        <v>4242</v>
      </c>
      <c r="H1546" t="s">
        <v>28</v>
      </c>
      <c r="I1546" t="s">
        <v>213</v>
      </c>
    </row>
    <row r="1547" spans="1:32" ht="17.25" customHeight="1" x14ac:dyDescent="0.25">
      <c r="A1547">
        <v>335487</v>
      </c>
      <c r="B1547" t="s">
        <v>4847</v>
      </c>
      <c r="C1547" t="s">
        <v>280</v>
      </c>
      <c r="D1547" t="s">
        <v>512</v>
      </c>
      <c r="E1547" t="s">
        <v>89</v>
      </c>
      <c r="F1547">
        <v>33153</v>
      </c>
      <c r="G1547" t="s">
        <v>1920</v>
      </c>
      <c r="H1547" t="s">
        <v>28</v>
      </c>
      <c r="I1547" t="s">
        <v>213</v>
      </c>
      <c r="J1547" t="s">
        <v>1370</v>
      </c>
      <c r="L1547" t="s">
        <v>30</v>
      </c>
    </row>
    <row r="1548" spans="1:32" ht="17.25" customHeight="1" x14ac:dyDescent="0.25">
      <c r="A1548">
        <v>335532</v>
      </c>
      <c r="B1548" t="s">
        <v>5358</v>
      </c>
      <c r="C1548" t="s">
        <v>5359</v>
      </c>
      <c r="D1548" t="s">
        <v>293</v>
      </c>
      <c r="E1548" t="s">
        <v>89</v>
      </c>
      <c r="F1548">
        <v>36539</v>
      </c>
      <c r="G1548" t="s">
        <v>30</v>
      </c>
      <c r="H1548" t="s">
        <v>28</v>
      </c>
      <c r="I1548" t="s">
        <v>213</v>
      </c>
      <c r="J1548" t="s">
        <v>27</v>
      </c>
      <c r="L1548" t="s">
        <v>30</v>
      </c>
    </row>
    <row r="1549" spans="1:32" ht="17.25" customHeight="1" x14ac:dyDescent="0.25">
      <c r="A1549">
        <v>326895</v>
      </c>
      <c r="B1549" t="s">
        <v>2382</v>
      </c>
      <c r="C1549" t="s">
        <v>2383</v>
      </c>
      <c r="D1549" t="s">
        <v>500</v>
      </c>
      <c r="E1549" t="s">
        <v>89</v>
      </c>
      <c r="F1549">
        <v>33611</v>
      </c>
      <c r="G1549" t="s">
        <v>30</v>
      </c>
      <c r="H1549" t="s">
        <v>28</v>
      </c>
      <c r="I1549" t="s">
        <v>213</v>
      </c>
      <c r="J1549" t="s">
        <v>1370</v>
      </c>
      <c r="L1549" t="s">
        <v>30</v>
      </c>
      <c r="V1549" t="s">
        <v>5736</v>
      </c>
    </row>
    <row r="1550" spans="1:32" ht="17.25" customHeight="1" x14ac:dyDescent="0.25">
      <c r="A1550">
        <v>335535</v>
      </c>
      <c r="B1550" t="s">
        <v>4861</v>
      </c>
      <c r="C1550" t="s">
        <v>423</v>
      </c>
      <c r="D1550" t="s">
        <v>714</v>
      </c>
      <c r="E1550" t="s">
        <v>89</v>
      </c>
      <c r="F1550">
        <v>31951</v>
      </c>
      <c r="G1550" t="s">
        <v>2090</v>
      </c>
      <c r="H1550" t="s">
        <v>28</v>
      </c>
      <c r="I1550" t="s">
        <v>213</v>
      </c>
      <c r="J1550" t="s">
        <v>27</v>
      </c>
      <c r="L1550" t="s">
        <v>30</v>
      </c>
    </row>
    <row r="1551" spans="1:32" ht="17.25" customHeight="1" x14ac:dyDescent="0.25">
      <c r="A1551">
        <v>335533</v>
      </c>
      <c r="B1551" t="s">
        <v>4860</v>
      </c>
      <c r="C1551" t="s">
        <v>226</v>
      </c>
      <c r="D1551" t="s">
        <v>312</v>
      </c>
      <c r="E1551" t="s">
        <v>89</v>
      </c>
      <c r="F1551">
        <v>30317</v>
      </c>
      <c r="G1551" t="s">
        <v>30</v>
      </c>
      <c r="H1551" t="s">
        <v>28</v>
      </c>
      <c r="I1551" t="s">
        <v>213</v>
      </c>
      <c r="J1551" t="s">
        <v>1370</v>
      </c>
      <c r="L1551" t="s">
        <v>30</v>
      </c>
    </row>
    <row r="1552" spans="1:32" ht="17.25" customHeight="1" x14ac:dyDescent="0.25">
      <c r="A1552">
        <v>332025</v>
      </c>
      <c r="B1552" t="s">
        <v>4455</v>
      </c>
      <c r="C1552" t="s">
        <v>226</v>
      </c>
      <c r="D1552" t="s">
        <v>4456</v>
      </c>
      <c r="E1552" t="s">
        <v>88</v>
      </c>
      <c r="F1552">
        <v>35846</v>
      </c>
      <c r="G1552" t="s">
        <v>433</v>
      </c>
      <c r="H1552" t="s">
        <v>28</v>
      </c>
      <c r="I1552" t="s">
        <v>213</v>
      </c>
      <c r="J1552" t="s">
        <v>1370</v>
      </c>
      <c r="L1552" t="s">
        <v>42</v>
      </c>
    </row>
    <row r="1553" spans="1:32" ht="17.25" customHeight="1" x14ac:dyDescent="0.25">
      <c r="A1553">
        <v>329676</v>
      </c>
      <c r="B1553" t="s">
        <v>1875</v>
      </c>
      <c r="C1553" t="s">
        <v>708</v>
      </c>
      <c r="D1553" t="s">
        <v>301</v>
      </c>
      <c r="E1553" t="s">
        <v>89</v>
      </c>
      <c r="F1553">
        <v>34341</v>
      </c>
      <c r="G1553" t="s">
        <v>1991</v>
      </c>
      <c r="H1553" t="s">
        <v>28</v>
      </c>
      <c r="I1553" t="s">
        <v>213</v>
      </c>
      <c r="J1553" t="s">
        <v>1370</v>
      </c>
      <c r="L1553" t="s">
        <v>85</v>
      </c>
    </row>
    <row r="1554" spans="1:32" ht="17.25" customHeight="1" x14ac:dyDescent="0.25">
      <c r="A1554">
        <v>316002</v>
      </c>
      <c r="B1554" t="s">
        <v>2283</v>
      </c>
      <c r="C1554" t="s">
        <v>647</v>
      </c>
      <c r="D1554" t="s">
        <v>227</v>
      </c>
      <c r="E1554" t="s">
        <v>88</v>
      </c>
      <c r="F1554">
        <v>32303</v>
      </c>
      <c r="G1554" t="s">
        <v>30</v>
      </c>
      <c r="H1554" t="s">
        <v>28</v>
      </c>
      <c r="I1554" t="s">
        <v>213</v>
      </c>
      <c r="V1554" t="s">
        <v>5821</v>
      </c>
      <c r="AD1554" t="s">
        <v>5700</v>
      </c>
      <c r="AE1554" t="s">
        <v>5700</v>
      </c>
      <c r="AF1554" t="s">
        <v>5700</v>
      </c>
    </row>
    <row r="1555" spans="1:32" ht="17.25" customHeight="1" x14ac:dyDescent="0.25">
      <c r="A1555">
        <v>324231</v>
      </c>
      <c r="B1555" t="s">
        <v>2024</v>
      </c>
      <c r="C1555" t="s">
        <v>739</v>
      </c>
      <c r="D1555" t="s">
        <v>398</v>
      </c>
      <c r="E1555" t="s">
        <v>88</v>
      </c>
      <c r="F1555">
        <v>31462</v>
      </c>
      <c r="G1555" t="s">
        <v>30</v>
      </c>
      <c r="H1555" t="s">
        <v>28</v>
      </c>
      <c r="I1555" t="s">
        <v>213</v>
      </c>
      <c r="J1555" t="s">
        <v>27</v>
      </c>
      <c r="L1555" t="s">
        <v>30</v>
      </c>
      <c r="V1555" t="s">
        <v>5736</v>
      </c>
    </row>
    <row r="1556" spans="1:32" ht="17.25" customHeight="1" x14ac:dyDescent="0.25">
      <c r="A1556">
        <v>334146</v>
      </c>
      <c r="B1556" t="s">
        <v>3325</v>
      </c>
      <c r="C1556" t="s">
        <v>226</v>
      </c>
      <c r="D1556" t="s">
        <v>1674</v>
      </c>
      <c r="E1556" t="s">
        <v>89</v>
      </c>
      <c r="F1556">
        <v>34354</v>
      </c>
      <c r="G1556" t="s">
        <v>3326</v>
      </c>
      <c r="H1556" t="s">
        <v>28</v>
      </c>
      <c r="I1556" t="s">
        <v>213</v>
      </c>
      <c r="J1556" t="s">
        <v>1370</v>
      </c>
      <c r="L1556" t="s">
        <v>39</v>
      </c>
    </row>
    <row r="1557" spans="1:32" ht="17.25" customHeight="1" x14ac:dyDescent="0.25">
      <c r="A1557">
        <v>325951</v>
      </c>
      <c r="B1557" t="s">
        <v>1961</v>
      </c>
      <c r="C1557" t="s">
        <v>435</v>
      </c>
      <c r="D1557" t="s">
        <v>285</v>
      </c>
      <c r="E1557" t="s">
        <v>89</v>
      </c>
      <c r="F1557">
        <v>32143</v>
      </c>
      <c r="G1557" t="s">
        <v>433</v>
      </c>
      <c r="H1557" t="s">
        <v>28</v>
      </c>
      <c r="I1557" t="s">
        <v>213</v>
      </c>
      <c r="J1557" t="s">
        <v>1370</v>
      </c>
      <c r="L1557" t="s">
        <v>42</v>
      </c>
      <c r="V1557" t="s">
        <v>5723</v>
      </c>
      <c r="AE1557" t="s">
        <v>5700</v>
      </c>
      <c r="AF1557" t="s">
        <v>5700</v>
      </c>
    </row>
    <row r="1558" spans="1:32" ht="17.25" customHeight="1" x14ac:dyDescent="0.25">
      <c r="A1558">
        <v>332031</v>
      </c>
      <c r="B1558" t="s">
        <v>5256</v>
      </c>
      <c r="C1558" t="s">
        <v>266</v>
      </c>
      <c r="D1558" t="s">
        <v>987</v>
      </c>
      <c r="E1558" t="s">
        <v>89</v>
      </c>
      <c r="F1558">
        <v>35690</v>
      </c>
      <c r="G1558" t="s">
        <v>225</v>
      </c>
      <c r="H1558" t="s">
        <v>28</v>
      </c>
      <c r="I1558" t="s">
        <v>213</v>
      </c>
      <c r="J1558" t="s">
        <v>27</v>
      </c>
      <c r="L1558" t="s">
        <v>30</v>
      </c>
    </row>
    <row r="1559" spans="1:32" ht="17.25" customHeight="1" x14ac:dyDescent="0.25">
      <c r="A1559">
        <v>329668</v>
      </c>
      <c r="B1559" t="s">
        <v>3720</v>
      </c>
      <c r="C1559" t="s">
        <v>266</v>
      </c>
      <c r="D1559" t="s">
        <v>673</v>
      </c>
      <c r="E1559" t="s">
        <v>89</v>
      </c>
      <c r="F1559">
        <v>35902</v>
      </c>
      <c r="G1559" t="s">
        <v>302</v>
      </c>
      <c r="H1559" t="s">
        <v>28</v>
      </c>
      <c r="I1559" t="s">
        <v>213</v>
      </c>
      <c r="J1559" t="s">
        <v>1370</v>
      </c>
      <c r="L1559" t="s">
        <v>42</v>
      </c>
    </row>
    <row r="1560" spans="1:32" ht="17.25" customHeight="1" x14ac:dyDescent="0.25">
      <c r="A1560">
        <v>326854</v>
      </c>
      <c r="B1560" t="s">
        <v>4073</v>
      </c>
      <c r="C1560" t="s">
        <v>4074</v>
      </c>
      <c r="D1560" t="s">
        <v>4075</v>
      </c>
      <c r="E1560" t="s">
        <v>89</v>
      </c>
      <c r="F1560">
        <v>32154</v>
      </c>
      <c r="G1560" t="s">
        <v>30</v>
      </c>
      <c r="H1560" t="s">
        <v>28</v>
      </c>
      <c r="I1560" t="s">
        <v>213</v>
      </c>
      <c r="J1560" t="s">
        <v>1370</v>
      </c>
      <c r="L1560" t="s">
        <v>70</v>
      </c>
    </row>
    <row r="1561" spans="1:32" ht="17.25" customHeight="1" x14ac:dyDescent="0.25">
      <c r="A1561">
        <v>337635</v>
      </c>
      <c r="B1561" t="s">
        <v>2164</v>
      </c>
      <c r="C1561" t="s">
        <v>384</v>
      </c>
      <c r="D1561" t="s">
        <v>781</v>
      </c>
      <c r="E1561" t="s">
        <v>89</v>
      </c>
      <c r="F1561">
        <v>29053</v>
      </c>
      <c r="G1561" t="s">
        <v>5525</v>
      </c>
      <c r="H1561" t="s">
        <v>28</v>
      </c>
      <c r="I1561" t="s">
        <v>213</v>
      </c>
      <c r="J1561" t="s">
        <v>27</v>
      </c>
      <c r="L1561" t="s">
        <v>49</v>
      </c>
    </row>
    <row r="1562" spans="1:32" ht="17.25" customHeight="1" x14ac:dyDescent="0.25">
      <c r="A1562">
        <v>337245</v>
      </c>
      <c r="B1562" t="s">
        <v>5072</v>
      </c>
      <c r="C1562" t="s">
        <v>226</v>
      </c>
      <c r="D1562" t="s">
        <v>301</v>
      </c>
      <c r="E1562" t="s">
        <v>89</v>
      </c>
      <c r="F1562">
        <v>36302</v>
      </c>
      <c r="G1562" t="s">
        <v>240</v>
      </c>
      <c r="H1562" t="s">
        <v>28</v>
      </c>
      <c r="I1562" t="s">
        <v>213</v>
      </c>
      <c r="J1562" t="s">
        <v>1370</v>
      </c>
      <c r="L1562" t="s">
        <v>42</v>
      </c>
    </row>
    <row r="1563" spans="1:32" ht="17.25" customHeight="1" x14ac:dyDescent="0.25">
      <c r="A1563">
        <v>331165</v>
      </c>
      <c r="B1563" t="s">
        <v>1397</v>
      </c>
      <c r="C1563" t="s">
        <v>1398</v>
      </c>
      <c r="D1563" t="s">
        <v>1399</v>
      </c>
      <c r="E1563" t="s">
        <v>89</v>
      </c>
      <c r="F1563">
        <v>33988</v>
      </c>
      <c r="G1563" t="s">
        <v>30</v>
      </c>
      <c r="H1563" t="s">
        <v>28</v>
      </c>
      <c r="I1563" t="s">
        <v>213</v>
      </c>
      <c r="J1563" t="s">
        <v>1370</v>
      </c>
      <c r="L1563" t="s">
        <v>30</v>
      </c>
      <c r="V1563" t="s">
        <v>5736</v>
      </c>
    </row>
    <row r="1564" spans="1:32" ht="17.25" customHeight="1" x14ac:dyDescent="0.25">
      <c r="A1564">
        <v>326197</v>
      </c>
      <c r="B1564" t="s">
        <v>4047</v>
      </c>
      <c r="C1564" t="s">
        <v>242</v>
      </c>
      <c r="D1564" t="s">
        <v>4048</v>
      </c>
      <c r="E1564" t="s">
        <v>89</v>
      </c>
      <c r="F1564">
        <v>34912</v>
      </c>
      <c r="G1564" t="s">
        <v>49</v>
      </c>
      <c r="H1564" t="s">
        <v>28</v>
      </c>
      <c r="I1564" t="s">
        <v>213</v>
      </c>
    </row>
    <row r="1565" spans="1:32" ht="17.25" customHeight="1" x14ac:dyDescent="0.25">
      <c r="A1565">
        <v>335632</v>
      </c>
      <c r="B1565" t="s">
        <v>4879</v>
      </c>
      <c r="C1565" t="s">
        <v>226</v>
      </c>
      <c r="D1565" t="s">
        <v>434</v>
      </c>
      <c r="E1565" t="s">
        <v>89</v>
      </c>
      <c r="F1565">
        <v>34207</v>
      </c>
      <c r="G1565" t="s">
        <v>494</v>
      </c>
      <c r="H1565" t="s">
        <v>28</v>
      </c>
      <c r="I1565" t="s">
        <v>213</v>
      </c>
      <c r="J1565" t="s">
        <v>1370</v>
      </c>
      <c r="L1565" t="s">
        <v>42</v>
      </c>
    </row>
    <row r="1566" spans="1:32" ht="17.25" customHeight="1" x14ac:dyDescent="0.25">
      <c r="A1566">
        <v>319781</v>
      </c>
      <c r="B1566" t="s">
        <v>2584</v>
      </c>
      <c r="C1566" t="s">
        <v>238</v>
      </c>
      <c r="D1566" t="s">
        <v>419</v>
      </c>
      <c r="E1566" t="s">
        <v>88</v>
      </c>
      <c r="F1566">
        <v>33970</v>
      </c>
      <c r="G1566" t="s">
        <v>2585</v>
      </c>
      <c r="H1566" t="s">
        <v>28</v>
      </c>
      <c r="I1566" t="s">
        <v>213</v>
      </c>
      <c r="J1566" t="s">
        <v>27</v>
      </c>
      <c r="L1566" t="s">
        <v>73</v>
      </c>
    </row>
    <row r="1567" spans="1:32" ht="17.25" customHeight="1" x14ac:dyDescent="0.25">
      <c r="A1567">
        <v>337063</v>
      </c>
      <c r="B1567" t="s">
        <v>5057</v>
      </c>
      <c r="C1567" t="s">
        <v>566</v>
      </c>
      <c r="D1567" t="s">
        <v>408</v>
      </c>
      <c r="E1567" t="s">
        <v>89</v>
      </c>
      <c r="F1567">
        <v>33305</v>
      </c>
      <c r="G1567" t="s">
        <v>67</v>
      </c>
      <c r="H1567" t="s">
        <v>28</v>
      </c>
      <c r="I1567" t="s">
        <v>213</v>
      </c>
      <c r="J1567" t="s">
        <v>1370</v>
      </c>
      <c r="L1567" t="s">
        <v>67</v>
      </c>
      <c r="V1567" t="s">
        <v>5822</v>
      </c>
    </row>
    <row r="1568" spans="1:32" ht="17.25" customHeight="1" x14ac:dyDescent="0.25">
      <c r="A1568">
        <v>335585</v>
      </c>
      <c r="B1568" t="s">
        <v>4869</v>
      </c>
      <c r="C1568" t="s">
        <v>4870</v>
      </c>
      <c r="D1568" t="s">
        <v>592</v>
      </c>
      <c r="E1568" t="s">
        <v>89</v>
      </c>
      <c r="F1568">
        <v>32052</v>
      </c>
      <c r="G1568" t="s">
        <v>259</v>
      </c>
      <c r="H1568" t="s">
        <v>31</v>
      </c>
      <c r="I1568" t="s">
        <v>213</v>
      </c>
      <c r="J1568" t="s">
        <v>1370</v>
      </c>
      <c r="L1568" t="s">
        <v>42</v>
      </c>
    </row>
    <row r="1569" spans="1:22" ht="17.25" customHeight="1" x14ac:dyDescent="0.25">
      <c r="A1569">
        <v>328663</v>
      </c>
      <c r="B1569" t="s">
        <v>4190</v>
      </c>
      <c r="C1569" t="s">
        <v>260</v>
      </c>
      <c r="D1569" t="s">
        <v>553</v>
      </c>
      <c r="E1569" t="s">
        <v>89</v>
      </c>
      <c r="F1569">
        <v>35065</v>
      </c>
      <c r="G1569" t="s">
        <v>4191</v>
      </c>
      <c r="H1569" t="s">
        <v>28</v>
      </c>
      <c r="I1569" t="s">
        <v>213</v>
      </c>
      <c r="J1569" t="s">
        <v>1370</v>
      </c>
      <c r="L1569" t="s">
        <v>42</v>
      </c>
    </row>
    <row r="1570" spans="1:22" ht="17.25" customHeight="1" x14ac:dyDescent="0.25">
      <c r="A1570">
        <v>335590</v>
      </c>
      <c r="B1570" t="s">
        <v>5362</v>
      </c>
      <c r="C1570" t="s">
        <v>1157</v>
      </c>
      <c r="D1570" t="s">
        <v>748</v>
      </c>
      <c r="E1570" t="s">
        <v>89</v>
      </c>
      <c r="F1570">
        <v>33665</v>
      </c>
      <c r="G1570" t="s">
        <v>2735</v>
      </c>
      <c r="H1570" t="s">
        <v>28</v>
      </c>
      <c r="I1570" t="s">
        <v>213</v>
      </c>
      <c r="J1570" t="s">
        <v>27</v>
      </c>
      <c r="L1570" t="s">
        <v>85</v>
      </c>
    </row>
    <row r="1571" spans="1:22" ht="17.25" customHeight="1" x14ac:dyDescent="0.25">
      <c r="A1571">
        <v>335594</v>
      </c>
      <c r="B1571" t="s">
        <v>5364</v>
      </c>
      <c r="C1571" t="s">
        <v>547</v>
      </c>
      <c r="D1571" t="s">
        <v>5365</v>
      </c>
      <c r="E1571" t="s">
        <v>89</v>
      </c>
      <c r="F1571">
        <v>35065</v>
      </c>
      <c r="G1571" t="s">
        <v>5366</v>
      </c>
      <c r="H1571" t="s">
        <v>28</v>
      </c>
      <c r="I1571" t="s">
        <v>213</v>
      </c>
      <c r="J1571" t="s">
        <v>27</v>
      </c>
      <c r="L1571" t="s">
        <v>82</v>
      </c>
    </row>
    <row r="1572" spans="1:22" ht="17.25" customHeight="1" x14ac:dyDescent="0.25">
      <c r="A1572">
        <v>331974</v>
      </c>
      <c r="B1572" t="s">
        <v>4453</v>
      </c>
      <c r="C1572" t="s">
        <v>993</v>
      </c>
      <c r="D1572" t="s">
        <v>293</v>
      </c>
      <c r="E1572" t="s">
        <v>89</v>
      </c>
      <c r="F1572">
        <v>34335</v>
      </c>
      <c r="G1572" t="s">
        <v>30</v>
      </c>
      <c r="H1572" t="s">
        <v>28</v>
      </c>
      <c r="I1572" t="s">
        <v>213</v>
      </c>
      <c r="J1572" t="s">
        <v>27</v>
      </c>
      <c r="L1572" t="s">
        <v>30</v>
      </c>
    </row>
    <row r="1573" spans="1:22" ht="17.25" customHeight="1" x14ac:dyDescent="0.25">
      <c r="A1573">
        <v>329611</v>
      </c>
      <c r="B1573" t="s">
        <v>4252</v>
      </c>
      <c r="C1573" t="s">
        <v>276</v>
      </c>
      <c r="D1573" t="s">
        <v>924</v>
      </c>
      <c r="E1573" t="s">
        <v>89</v>
      </c>
      <c r="F1573">
        <v>36051</v>
      </c>
      <c r="G1573" t="s">
        <v>30</v>
      </c>
      <c r="H1573" t="s">
        <v>28</v>
      </c>
      <c r="I1573" t="s">
        <v>213</v>
      </c>
      <c r="J1573" t="s">
        <v>1370</v>
      </c>
      <c r="L1573" t="s">
        <v>30</v>
      </c>
    </row>
    <row r="1574" spans="1:22" ht="17.25" customHeight="1" x14ac:dyDescent="0.25">
      <c r="A1574">
        <v>305461</v>
      </c>
      <c r="B1574" t="s">
        <v>2286</v>
      </c>
      <c r="C1574" t="s">
        <v>705</v>
      </c>
      <c r="D1574" t="s">
        <v>294</v>
      </c>
      <c r="E1574" t="s">
        <v>89</v>
      </c>
      <c r="F1574">
        <v>31595</v>
      </c>
      <c r="G1574" t="s">
        <v>958</v>
      </c>
      <c r="H1574" t="s">
        <v>28</v>
      </c>
      <c r="I1574" t="s">
        <v>213</v>
      </c>
      <c r="J1574" t="s">
        <v>1370</v>
      </c>
      <c r="L1574" t="s">
        <v>79</v>
      </c>
      <c r="V1574" t="s">
        <v>5734</v>
      </c>
    </row>
    <row r="1575" spans="1:22" ht="17.25" customHeight="1" x14ac:dyDescent="0.25">
      <c r="A1575">
        <v>334149</v>
      </c>
      <c r="B1575" t="s">
        <v>5319</v>
      </c>
      <c r="C1575" t="s">
        <v>406</v>
      </c>
      <c r="D1575" t="s">
        <v>907</v>
      </c>
      <c r="E1575" t="s">
        <v>89</v>
      </c>
      <c r="F1575">
        <v>34484</v>
      </c>
      <c r="G1575" t="s">
        <v>937</v>
      </c>
      <c r="H1575" t="s">
        <v>28</v>
      </c>
      <c r="I1575" t="s">
        <v>213</v>
      </c>
      <c r="J1575" t="s">
        <v>27</v>
      </c>
      <c r="L1575" t="s">
        <v>42</v>
      </c>
    </row>
    <row r="1576" spans="1:22" ht="17.25" customHeight="1" x14ac:dyDescent="0.25">
      <c r="A1576">
        <v>337639</v>
      </c>
      <c r="B1576" t="s">
        <v>5526</v>
      </c>
      <c r="C1576" t="s">
        <v>242</v>
      </c>
      <c r="D1576" t="s">
        <v>1820</v>
      </c>
      <c r="E1576" t="s">
        <v>89</v>
      </c>
      <c r="F1576">
        <v>32003</v>
      </c>
      <c r="G1576" t="s">
        <v>541</v>
      </c>
      <c r="H1576" t="s">
        <v>28</v>
      </c>
      <c r="I1576" t="s">
        <v>213</v>
      </c>
      <c r="J1576" t="s">
        <v>27</v>
      </c>
      <c r="L1576" t="s">
        <v>42</v>
      </c>
    </row>
    <row r="1577" spans="1:22" ht="17.25" customHeight="1" x14ac:dyDescent="0.25">
      <c r="A1577">
        <v>335645</v>
      </c>
      <c r="B1577" t="s">
        <v>3768</v>
      </c>
      <c r="C1577" t="s">
        <v>260</v>
      </c>
      <c r="D1577" t="s">
        <v>234</v>
      </c>
      <c r="E1577" t="s">
        <v>89</v>
      </c>
      <c r="F1577">
        <v>28895</v>
      </c>
      <c r="G1577" t="s">
        <v>3769</v>
      </c>
      <c r="H1577" t="s">
        <v>28</v>
      </c>
      <c r="I1577" t="s">
        <v>213</v>
      </c>
      <c r="J1577" t="s">
        <v>1370</v>
      </c>
      <c r="L1577" t="s">
        <v>42</v>
      </c>
    </row>
    <row r="1578" spans="1:22" ht="17.25" customHeight="1" x14ac:dyDescent="0.25">
      <c r="A1578">
        <v>336823</v>
      </c>
      <c r="B1578" t="s">
        <v>5029</v>
      </c>
      <c r="C1578" t="s">
        <v>1110</v>
      </c>
      <c r="D1578" t="s">
        <v>231</v>
      </c>
      <c r="E1578" t="s">
        <v>89</v>
      </c>
      <c r="F1578">
        <v>30156</v>
      </c>
      <c r="G1578" t="s">
        <v>225</v>
      </c>
      <c r="H1578" t="s">
        <v>28</v>
      </c>
      <c r="I1578" t="s">
        <v>213</v>
      </c>
      <c r="J1578" t="s">
        <v>1370</v>
      </c>
      <c r="L1578" t="s">
        <v>42</v>
      </c>
    </row>
    <row r="1579" spans="1:22" ht="17.25" customHeight="1" x14ac:dyDescent="0.25">
      <c r="A1579">
        <v>337641</v>
      </c>
      <c r="B1579" t="s">
        <v>5527</v>
      </c>
      <c r="C1579" t="s">
        <v>413</v>
      </c>
      <c r="D1579" t="s">
        <v>1037</v>
      </c>
      <c r="E1579" t="s">
        <v>89</v>
      </c>
      <c r="F1579">
        <v>32874</v>
      </c>
      <c r="G1579" t="s">
        <v>79</v>
      </c>
      <c r="H1579" t="s">
        <v>28</v>
      </c>
      <c r="I1579" t="s">
        <v>213</v>
      </c>
      <c r="J1579" t="s">
        <v>27</v>
      </c>
      <c r="L1579" t="s">
        <v>79</v>
      </c>
    </row>
    <row r="1580" spans="1:22" ht="17.25" customHeight="1" x14ac:dyDescent="0.25">
      <c r="A1580">
        <v>336821</v>
      </c>
      <c r="B1580" t="s">
        <v>3782</v>
      </c>
      <c r="C1580" t="s">
        <v>467</v>
      </c>
      <c r="D1580" t="s">
        <v>310</v>
      </c>
      <c r="E1580" t="s">
        <v>89</v>
      </c>
      <c r="F1580">
        <v>35922</v>
      </c>
      <c r="G1580" t="s">
        <v>30</v>
      </c>
      <c r="H1580" t="s">
        <v>28</v>
      </c>
      <c r="I1580" t="s">
        <v>213</v>
      </c>
      <c r="J1580" t="s">
        <v>1370</v>
      </c>
      <c r="L1580" t="s">
        <v>30</v>
      </c>
    </row>
    <row r="1581" spans="1:22" ht="17.25" customHeight="1" x14ac:dyDescent="0.25">
      <c r="A1581">
        <v>331942</v>
      </c>
      <c r="B1581" t="s">
        <v>5251</v>
      </c>
      <c r="C1581" t="s">
        <v>266</v>
      </c>
      <c r="D1581" t="s">
        <v>5252</v>
      </c>
      <c r="E1581" t="s">
        <v>89</v>
      </c>
      <c r="F1581">
        <v>32898</v>
      </c>
      <c r="G1581" t="s">
        <v>5253</v>
      </c>
      <c r="H1581" t="s">
        <v>28</v>
      </c>
      <c r="I1581" t="s">
        <v>213</v>
      </c>
      <c r="J1581" t="s">
        <v>1370</v>
      </c>
      <c r="L1581" t="s">
        <v>85</v>
      </c>
    </row>
    <row r="1582" spans="1:22" ht="17.25" customHeight="1" x14ac:dyDescent="0.25">
      <c r="A1582">
        <v>331979</v>
      </c>
      <c r="B1582" t="s">
        <v>3518</v>
      </c>
      <c r="C1582" t="s">
        <v>1402</v>
      </c>
      <c r="D1582" t="s">
        <v>301</v>
      </c>
      <c r="E1582" t="s">
        <v>89</v>
      </c>
      <c r="F1582">
        <v>34704</v>
      </c>
      <c r="G1582" t="s">
        <v>49</v>
      </c>
      <c r="H1582" t="s">
        <v>28</v>
      </c>
      <c r="I1582" t="s">
        <v>213</v>
      </c>
      <c r="J1582" t="s">
        <v>1370</v>
      </c>
      <c r="L1582" t="s">
        <v>42</v>
      </c>
    </row>
    <row r="1583" spans="1:22" ht="17.25" customHeight="1" x14ac:dyDescent="0.25">
      <c r="A1583">
        <v>335587</v>
      </c>
      <c r="B1583" t="s">
        <v>2587</v>
      </c>
      <c r="C1583" t="s">
        <v>1034</v>
      </c>
      <c r="D1583" t="s">
        <v>1869</v>
      </c>
      <c r="E1583" t="s">
        <v>89</v>
      </c>
      <c r="F1583">
        <v>33900</v>
      </c>
      <c r="G1583" t="s">
        <v>606</v>
      </c>
      <c r="H1583" t="s">
        <v>28</v>
      </c>
      <c r="I1583" t="s">
        <v>213</v>
      </c>
      <c r="J1583" t="s">
        <v>1370</v>
      </c>
      <c r="L1583" t="s">
        <v>85</v>
      </c>
    </row>
    <row r="1584" spans="1:22" ht="17.25" customHeight="1" x14ac:dyDescent="0.25">
      <c r="A1584">
        <v>337598</v>
      </c>
      <c r="B1584" t="s">
        <v>5512</v>
      </c>
      <c r="C1584" t="s">
        <v>1045</v>
      </c>
      <c r="D1584" t="s">
        <v>2608</v>
      </c>
      <c r="E1584" t="s">
        <v>89</v>
      </c>
      <c r="F1584">
        <v>36336</v>
      </c>
      <c r="G1584" t="s">
        <v>443</v>
      </c>
      <c r="H1584" t="s">
        <v>28</v>
      </c>
      <c r="I1584" t="s">
        <v>213</v>
      </c>
      <c r="J1584" t="s">
        <v>1370</v>
      </c>
      <c r="L1584" t="s">
        <v>42</v>
      </c>
    </row>
    <row r="1585" spans="1:32" ht="17.25" customHeight="1" x14ac:dyDescent="0.25">
      <c r="A1585">
        <v>335593</v>
      </c>
      <c r="B1585" t="s">
        <v>5363</v>
      </c>
      <c r="C1585" t="s">
        <v>289</v>
      </c>
      <c r="D1585" t="s">
        <v>2580</v>
      </c>
      <c r="E1585" t="s">
        <v>89</v>
      </c>
      <c r="F1585">
        <v>36021</v>
      </c>
      <c r="G1585" t="s">
        <v>30</v>
      </c>
      <c r="H1585" t="s">
        <v>28</v>
      </c>
      <c r="I1585" t="s">
        <v>213</v>
      </c>
      <c r="J1585" t="s">
        <v>27</v>
      </c>
      <c r="L1585" t="s">
        <v>30</v>
      </c>
    </row>
    <row r="1586" spans="1:32" ht="17.25" customHeight="1" x14ac:dyDescent="0.25">
      <c r="A1586">
        <v>334150</v>
      </c>
      <c r="B1586" t="s">
        <v>3757</v>
      </c>
      <c r="C1586" t="s">
        <v>856</v>
      </c>
      <c r="D1586" t="s">
        <v>1172</v>
      </c>
      <c r="E1586" t="s">
        <v>89</v>
      </c>
      <c r="F1586">
        <v>35431</v>
      </c>
      <c r="G1586" t="s">
        <v>30</v>
      </c>
      <c r="H1586" t="s">
        <v>28</v>
      </c>
      <c r="I1586" t="s">
        <v>213</v>
      </c>
    </row>
    <row r="1587" spans="1:32" ht="17.25" customHeight="1" x14ac:dyDescent="0.25">
      <c r="A1587">
        <v>327665</v>
      </c>
      <c r="B1587" t="s">
        <v>5183</v>
      </c>
      <c r="C1587" t="s">
        <v>1619</v>
      </c>
      <c r="D1587" t="s">
        <v>2813</v>
      </c>
      <c r="E1587" t="s">
        <v>89</v>
      </c>
      <c r="F1587">
        <v>35268</v>
      </c>
      <c r="G1587" t="s">
        <v>456</v>
      </c>
      <c r="H1587" t="s">
        <v>28</v>
      </c>
      <c r="I1587" t="s">
        <v>213</v>
      </c>
      <c r="J1587" t="s">
        <v>1370</v>
      </c>
      <c r="L1587" t="s">
        <v>42</v>
      </c>
    </row>
    <row r="1588" spans="1:32" ht="17.25" customHeight="1" x14ac:dyDescent="0.25">
      <c r="A1588">
        <v>329642</v>
      </c>
      <c r="B1588" t="s">
        <v>3017</v>
      </c>
      <c r="C1588" t="s">
        <v>3018</v>
      </c>
      <c r="D1588" t="s">
        <v>3019</v>
      </c>
      <c r="E1588" t="s">
        <v>89</v>
      </c>
      <c r="F1588">
        <v>29039</v>
      </c>
      <c r="G1588" t="s">
        <v>3020</v>
      </c>
      <c r="H1588" t="s">
        <v>28</v>
      </c>
      <c r="I1588" t="s">
        <v>213</v>
      </c>
    </row>
    <row r="1589" spans="1:32" ht="17.25" customHeight="1" x14ac:dyDescent="0.25">
      <c r="A1589">
        <v>327178</v>
      </c>
      <c r="B1589" t="s">
        <v>4100</v>
      </c>
      <c r="C1589" t="s">
        <v>233</v>
      </c>
      <c r="D1589" t="s">
        <v>1264</v>
      </c>
      <c r="E1589" t="s">
        <v>89</v>
      </c>
      <c r="F1589">
        <v>27748</v>
      </c>
      <c r="G1589" t="s">
        <v>4101</v>
      </c>
      <c r="H1589" t="s">
        <v>28</v>
      </c>
      <c r="I1589" t="s">
        <v>213</v>
      </c>
      <c r="J1589" t="s">
        <v>1370</v>
      </c>
      <c r="L1589" t="s">
        <v>30</v>
      </c>
    </row>
    <row r="1590" spans="1:32" ht="17.25" customHeight="1" x14ac:dyDescent="0.25">
      <c r="A1590">
        <v>337615</v>
      </c>
      <c r="B1590" t="s">
        <v>5519</v>
      </c>
      <c r="C1590" t="s">
        <v>435</v>
      </c>
      <c r="D1590" t="s">
        <v>971</v>
      </c>
      <c r="E1590" t="s">
        <v>89</v>
      </c>
      <c r="F1590">
        <v>29251</v>
      </c>
      <c r="G1590" t="s">
        <v>710</v>
      </c>
      <c r="H1590" t="s">
        <v>28</v>
      </c>
      <c r="I1590" t="s">
        <v>213</v>
      </c>
      <c r="J1590" t="s">
        <v>27</v>
      </c>
      <c r="L1590" t="s">
        <v>52</v>
      </c>
    </row>
    <row r="1591" spans="1:32" ht="17.25" customHeight="1" x14ac:dyDescent="0.25">
      <c r="A1591">
        <v>328066</v>
      </c>
      <c r="B1591" t="s">
        <v>2316</v>
      </c>
      <c r="C1591" t="s">
        <v>2317</v>
      </c>
      <c r="D1591" t="s">
        <v>301</v>
      </c>
      <c r="E1591" t="s">
        <v>89</v>
      </c>
      <c r="F1591">
        <v>34098</v>
      </c>
      <c r="G1591" t="s">
        <v>30</v>
      </c>
      <c r="H1591" t="s">
        <v>28</v>
      </c>
      <c r="I1591" t="s">
        <v>213</v>
      </c>
      <c r="J1591" t="s">
        <v>1370</v>
      </c>
      <c r="L1591" t="s">
        <v>79</v>
      </c>
      <c r="V1591" t="s">
        <v>5723</v>
      </c>
    </row>
    <row r="1592" spans="1:32" ht="17.25" customHeight="1" x14ac:dyDescent="0.25">
      <c r="A1592">
        <v>323388</v>
      </c>
      <c r="B1592" t="s">
        <v>3974</v>
      </c>
      <c r="C1592" t="s">
        <v>839</v>
      </c>
      <c r="D1592" t="s">
        <v>520</v>
      </c>
      <c r="E1592" t="s">
        <v>89</v>
      </c>
      <c r="F1592">
        <v>25180</v>
      </c>
      <c r="G1592" t="s">
        <v>30</v>
      </c>
      <c r="H1592" t="s">
        <v>28</v>
      </c>
      <c r="I1592" t="s">
        <v>213</v>
      </c>
      <c r="J1592" t="s">
        <v>1370</v>
      </c>
      <c r="L1592" t="s">
        <v>30</v>
      </c>
    </row>
    <row r="1593" spans="1:32" ht="17.25" customHeight="1" x14ac:dyDescent="0.25">
      <c r="A1593">
        <v>329658</v>
      </c>
      <c r="B1593" t="s">
        <v>5203</v>
      </c>
      <c r="C1593" t="s">
        <v>315</v>
      </c>
      <c r="D1593" t="s">
        <v>931</v>
      </c>
      <c r="E1593" t="s">
        <v>89</v>
      </c>
      <c r="F1593">
        <v>33240</v>
      </c>
      <c r="G1593" t="s">
        <v>39</v>
      </c>
      <c r="H1593" t="s">
        <v>28</v>
      </c>
      <c r="I1593" t="s">
        <v>213</v>
      </c>
      <c r="J1593" t="s">
        <v>1370</v>
      </c>
      <c r="L1593" t="s">
        <v>39</v>
      </c>
    </row>
    <row r="1594" spans="1:32" ht="17.25" customHeight="1" x14ac:dyDescent="0.25">
      <c r="A1594">
        <v>327331</v>
      </c>
      <c r="B1594" t="s">
        <v>4108</v>
      </c>
      <c r="C1594" t="s">
        <v>555</v>
      </c>
      <c r="D1594" t="s">
        <v>380</v>
      </c>
      <c r="E1594" t="s">
        <v>89</v>
      </c>
      <c r="F1594">
        <v>35431</v>
      </c>
      <c r="G1594" t="s">
        <v>598</v>
      </c>
      <c r="H1594" t="s">
        <v>28</v>
      </c>
      <c r="I1594" t="s">
        <v>213</v>
      </c>
      <c r="J1594" t="s">
        <v>1370</v>
      </c>
      <c r="L1594" t="s">
        <v>42</v>
      </c>
      <c r="V1594" t="s">
        <v>5822</v>
      </c>
      <c r="AE1594" t="s">
        <v>5700</v>
      </c>
      <c r="AF1594" t="s">
        <v>5700</v>
      </c>
    </row>
    <row r="1595" spans="1:32" ht="17.25" customHeight="1" x14ac:dyDescent="0.25">
      <c r="A1595">
        <v>334134</v>
      </c>
      <c r="B1595" t="s">
        <v>2228</v>
      </c>
      <c r="C1595" t="s">
        <v>467</v>
      </c>
      <c r="D1595" t="s">
        <v>335</v>
      </c>
      <c r="E1595" t="s">
        <v>89</v>
      </c>
      <c r="F1595">
        <v>34525</v>
      </c>
      <c r="G1595" t="s">
        <v>30</v>
      </c>
      <c r="H1595" t="s">
        <v>28</v>
      </c>
      <c r="I1595" t="s">
        <v>213</v>
      </c>
      <c r="J1595" t="s">
        <v>1370</v>
      </c>
      <c r="L1595" t="s">
        <v>30</v>
      </c>
      <c r="V1595" t="s">
        <v>5723</v>
      </c>
    </row>
    <row r="1596" spans="1:32" ht="17.25" customHeight="1" x14ac:dyDescent="0.25">
      <c r="A1596">
        <v>333295</v>
      </c>
      <c r="B1596" t="s">
        <v>2560</v>
      </c>
      <c r="C1596" t="s">
        <v>223</v>
      </c>
      <c r="D1596" t="s">
        <v>1222</v>
      </c>
      <c r="E1596" t="s">
        <v>89</v>
      </c>
      <c r="F1596">
        <v>33812</v>
      </c>
      <c r="G1596" t="s">
        <v>30</v>
      </c>
      <c r="H1596" t="s">
        <v>28</v>
      </c>
      <c r="I1596" t="s">
        <v>213</v>
      </c>
      <c r="J1596" t="s">
        <v>1370</v>
      </c>
      <c r="L1596" t="s">
        <v>30</v>
      </c>
    </row>
    <row r="1597" spans="1:32" ht="17.25" customHeight="1" x14ac:dyDescent="0.25">
      <c r="A1597">
        <v>337570</v>
      </c>
      <c r="B1597" t="s">
        <v>5501</v>
      </c>
      <c r="C1597" t="s">
        <v>793</v>
      </c>
      <c r="D1597" t="s">
        <v>621</v>
      </c>
      <c r="E1597" t="s">
        <v>89</v>
      </c>
      <c r="F1597">
        <v>31652</v>
      </c>
      <c r="G1597" t="s">
        <v>225</v>
      </c>
      <c r="H1597" t="s">
        <v>28</v>
      </c>
      <c r="I1597" t="s">
        <v>213</v>
      </c>
      <c r="J1597" t="s">
        <v>1370</v>
      </c>
      <c r="L1597" t="s">
        <v>30</v>
      </c>
    </row>
    <row r="1598" spans="1:32" ht="17.25" customHeight="1" x14ac:dyDescent="0.25">
      <c r="A1598">
        <v>321709</v>
      </c>
      <c r="B1598" t="s">
        <v>1945</v>
      </c>
      <c r="C1598" t="s">
        <v>1284</v>
      </c>
      <c r="D1598" t="s">
        <v>553</v>
      </c>
      <c r="E1598" t="s">
        <v>89</v>
      </c>
      <c r="F1598">
        <v>32509</v>
      </c>
      <c r="G1598" t="s">
        <v>378</v>
      </c>
      <c r="H1598" t="s">
        <v>28</v>
      </c>
      <c r="I1598" t="s">
        <v>213</v>
      </c>
      <c r="J1598" t="s">
        <v>1370</v>
      </c>
      <c r="L1598" t="s">
        <v>59</v>
      </c>
      <c r="V1598" t="s">
        <v>5736</v>
      </c>
    </row>
    <row r="1599" spans="1:32" ht="17.25" customHeight="1" x14ac:dyDescent="0.25">
      <c r="A1599">
        <v>305315</v>
      </c>
      <c r="B1599" t="s">
        <v>1852</v>
      </c>
      <c r="C1599" t="s">
        <v>441</v>
      </c>
      <c r="D1599" t="s">
        <v>293</v>
      </c>
      <c r="E1599" t="s">
        <v>89</v>
      </c>
      <c r="F1599">
        <v>32051</v>
      </c>
      <c r="G1599" t="s">
        <v>225</v>
      </c>
      <c r="H1599" t="s">
        <v>28</v>
      </c>
      <c r="I1599" t="s">
        <v>213</v>
      </c>
      <c r="J1599" t="s">
        <v>1370</v>
      </c>
      <c r="L1599" t="s">
        <v>30</v>
      </c>
      <c r="V1599" t="s">
        <v>5734</v>
      </c>
    </row>
    <row r="1600" spans="1:32" ht="17.25" customHeight="1" x14ac:dyDescent="0.25">
      <c r="A1600">
        <v>327275</v>
      </c>
      <c r="B1600" t="s">
        <v>4105</v>
      </c>
      <c r="C1600" t="s">
        <v>1277</v>
      </c>
      <c r="D1600" t="s">
        <v>234</v>
      </c>
      <c r="E1600" t="s">
        <v>89</v>
      </c>
      <c r="F1600">
        <v>33415</v>
      </c>
      <c r="G1600" t="s">
        <v>2614</v>
      </c>
      <c r="H1600" t="s">
        <v>28</v>
      </c>
      <c r="I1600" t="s">
        <v>213</v>
      </c>
      <c r="J1600" t="s">
        <v>1370</v>
      </c>
      <c r="L1600" t="s">
        <v>30</v>
      </c>
    </row>
    <row r="1601" spans="1:32" ht="17.25" customHeight="1" x14ac:dyDescent="0.25">
      <c r="A1601">
        <v>333289</v>
      </c>
      <c r="B1601" t="s">
        <v>3429</v>
      </c>
      <c r="C1601" t="s">
        <v>704</v>
      </c>
      <c r="D1601" t="s">
        <v>251</v>
      </c>
      <c r="E1601" t="s">
        <v>89</v>
      </c>
      <c r="F1601">
        <v>35618</v>
      </c>
      <c r="G1601" t="s">
        <v>259</v>
      </c>
      <c r="H1601" t="s">
        <v>28</v>
      </c>
      <c r="I1601" t="s">
        <v>213</v>
      </c>
      <c r="J1601" t="s">
        <v>1370</v>
      </c>
      <c r="L1601" t="s">
        <v>30</v>
      </c>
    </row>
    <row r="1602" spans="1:32" ht="17.25" customHeight="1" x14ac:dyDescent="0.25">
      <c r="A1602">
        <v>304956</v>
      </c>
      <c r="B1602" t="s">
        <v>3855</v>
      </c>
      <c r="C1602" t="s">
        <v>226</v>
      </c>
      <c r="D1602" t="s">
        <v>3856</v>
      </c>
      <c r="E1602" t="s">
        <v>89</v>
      </c>
      <c r="F1602">
        <v>31398</v>
      </c>
      <c r="G1602" t="s">
        <v>30</v>
      </c>
      <c r="H1602" t="s">
        <v>28</v>
      </c>
      <c r="I1602" t="s">
        <v>213</v>
      </c>
      <c r="J1602" t="s">
        <v>1370</v>
      </c>
      <c r="L1602" t="s">
        <v>42</v>
      </c>
    </row>
    <row r="1603" spans="1:32" ht="17.25" customHeight="1" x14ac:dyDescent="0.25">
      <c r="A1603">
        <v>319737</v>
      </c>
      <c r="B1603" t="s">
        <v>3920</v>
      </c>
      <c r="C1603" t="s">
        <v>242</v>
      </c>
      <c r="D1603" t="s">
        <v>3921</v>
      </c>
      <c r="E1603" t="s">
        <v>89</v>
      </c>
      <c r="F1603">
        <v>33811</v>
      </c>
      <c r="G1603" t="s">
        <v>834</v>
      </c>
      <c r="H1603" t="s">
        <v>28</v>
      </c>
      <c r="I1603" t="s">
        <v>213</v>
      </c>
      <c r="J1603" t="s">
        <v>1370</v>
      </c>
      <c r="L1603" t="s">
        <v>42</v>
      </c>
      <c r="V1603" t="s">
        <v>5822</v>
      </c>
    </row>
    <row r="1604" spans="1:32" ht="17.25" customHeight="1" x14ac:dyDescent="0.25">
      <c r="A1604">
        <v>326762</v>
      </c>
      <c r="B1604" t="s">
        <v>4069</v>
      </c>
      <c r="C1604" t="s">
        <v>904</v>
      </c>
      <c r="D1604" t="s">
        <v>390</v>
      </c>
      <c r="E1604" t="s">
        <v>89</v>
      </c>
      <c r="F1604">
        <v>33442</v>
      </c>
      <c r="G1604" t="s">
        <v>302</v>
      </c>
      <c r="H1604" t="s">
        <v>28</v>
      </c>
      <c r="I1604" t="s">
        <v>213</v>
      </c>
      <c r="J1604" t="s">
        <v>27</v>
      </c>
      <c r="L1604" t="s">
        <v>42</v>
      </c>
    </row>
    <row r="1605" spans="1:32" ht="17.25" customHeight="1" x14ac:dyDescent="0.25">
      <c r="A1605">
        <v>337564</v>
      </c>
      <c r="B1605" t="s">
        <v>5500</v>
      </c>
      <c r="C1605" t="s">
        <v>717</v>
      </c>
      <c r="D1605" t="s">
        <v>3577</v>
      </c>
      <c r="E1605" t="s">
        <v>89</v>
      </c>
      <c r="F1605">
        <v>26489</v>
      </c>
      <c r="G1605" t="s">
        <v>831</v>
      </c>
      <c r="H1605" t="s">
        <v>28</v>
      </c>
      <c r="I1605" t="s">
        <v>213</v>
      </c>
      <c r="J1605" t="s">
        <v>1370</v>
      </c>
      <c r="L1605" t="s">
        <v>30</v>
      </c>
    </row>
    <row r="1606" spans="1:32" ht="17.25" customHeight="1" x14ac:dyDescent="0.25">
      <c r="A1606">
        <v>335518</v>
      </c>
      <c r="B1606" t="s">
        <v>4859</v>
      </c>
      <c r="C1606" t="s">
        <v>2729</v>
      </c>
      <c r="D1606" t="s">
        <v>253</v>
      </c>
      <c r="E1606" t="s">
        <v>89</v>
      </c>
      <c r="F1606">
        <v>32529</v>
      </c>
      <c r="G1606" t="s">
        <v>30</v>
      </c>
      <c r="H1606" t="s">
        <v>28</v>
      </c>
      <c r="I1606" t="s">
        <v>213</v>
      </c>
      <c r="J1606" t="s">
        <v>1370</v>
      </c>
      <c r="L1606" t="s">
        <v>30</v>
      </c>
    </row>
    <row r="1607" spans="1:32" ht="17.25" customHeight="1" x14ac:dyDescent="0.25">
      <c r="A1607">
        <v>337563</v>
      </c>
      <c r="B1607" t="s">
        <v>5499</v>
      </c>
      <c r="C1607" t="s">
        <v>1433</v>
      </c>
      <c r="D1607" t="s">
        <v>4814</v>
      </c>
      <c r="E1607" t="s">
        <v>89</v>
      </c>
      <c r="F1607">
        <v>31048</v>
      </c>
      <c r="G1607" t="s">
        <v>912</v>
      </c>
      <c r="H1607" t="s">
        <v>28</v>
      </c>
      <c r="I1607" t="s">
        <v>213</v>
      </c>
      <c r="J1607" t="s">
        <v>1370</v>
      </c>
      <c r="L1607" t="s">
        <v>52</v>
      </c>
    </row>
    <row r="1608" spans="1:32" ht="17.25" customHeight="1" x14ac:dyDescent="0.25">
      <c r="A1608">
        <v>331902</v>
      </c>
      <c r="B1608" t="s">
        <v>3734</v>
      </c>
      <c r="C1608" t="s">
        <v>2006</v>
      </c>
      <c r="D1608" t="s">
        <v>524</v>
      </c>
      <c r="E1608" t="s">
        <v>89</v>
      </c>
      <c r="F1608">
        <v>36161</v>
      </c>
      <c r="G1608" t="s">
        <v>456</v>
      </c>
      <c r="H1608" t="s">
        <v>28</v>
      </c>
      <c r="I1608" t="s">
        <v>213</v>
      </c>
      <c r="J1608" t="s">
        <v>27</v>
      </c>
      <c r="L1608" t="s">
        <v>42</v>
      </c>
    </row>
    <row r="1609" spans="1:32" ht="17.25" customHeight="1" x14ac:dyDescent="0.25">
      <c r="A1609">
        <v>329632</v>
      </c>
      <c r="B1609" t="s">
        <v>5202</v>
      </c>
      <c r="C1609" t="s">
        <v>895</v>
      </c>
      <c r="D1609" t="s">
        <v>231</v>
      </c>
      <c r="E1609" t="s">
        <v>88</v>
      </c>
      <c r="F1609">
        <v>33816</v>
      </c>
      <c r="G1609" t="s">
        <v>30</v>
      </c>
      <c r="H1609" t="s">
        <v>28</v>
      </c>
      <c r="I1609" t="s">
        <v>213</v>
      </c>
      <c r="J1609" t="s">
        <v>27</v>
      </c>
      <c r="L1609" t="s">
        <v>30</v>
      </c>
    </row>
    <row r="1610" spans="1:32" ht="17.25" customHeight="1" x14ac:dyDescent="0.25">
      <c r="A1610">
        <v>335620</v>
      </c>
      <c r="B1610" t="s">
        <v>4877</v>
      </c>
      <c r="C1610" t="s">
        <v>704</v>
      </c>
      <c r="D1610" t="s">
        <v>4878</v>
      </c>
      <c r="E1610" t="s">
        <v>89</v>
      </c>
      <c r="F1610">
        <v>35256</v>
      </c>
      <c r="G1610" t="s">
        <v>30</v>
      </c>
      <c r="H1610" t="s">
        <v>28</v>
      </c>
      <c r="I1610" t="s">
        <v>213</v>
      </c>
      <c r="J1610" t="s">
        <v>1370</v>
      </c>
      <c r="L1610" t="s">
        <v>30</v>
      </c>
    </row>
    <row r="1611" spans="1:32" ht="17.25" customHeight="1" x14ac:dyDescent="0.25">
      <c r="A1611">
        <v>332008</v>
      </c>
      <c r="B1611" t="s">
        <v>3204</v>
      </c>
      <c r="C1611" t="s">
        <v>233</v>
      </c>
      <c r="D1611" t="s">
        <v>273</v>
      </c>
      <c r="E1611" t="s">
        <v>88</v>
      </c>
      <c r="F1611">
        <v>27638</v>
      </c>
      <c r="G1611" t="s">
        <v>2555</v>
      </c>
      <c r="H1611" t="s">
        <v>28</v>
      </c>
      <c r="I1611" t="s">
        <v>213</v>
      </c>
      <c r="J1611" t="s">
        <v>1370</v>
      </c>
      <c r="L1611" t="s">
        <v>79</v>
      </c>
    </row>
    <row r="1612" spans="1:32" ht="17.25" customHeight="1" x14ac:dyDescent="0.25">
      <c r="A1612">
        <v>329661</v>
      </c>
      <c r="B1612" t="s">
        <v>4260</v>
      </c>
      <c r="C1612" t="s">
        <v>309</v>
      </c>
      <c r="D1612" t="s">
        <v>3816</v>
      </c>
      <c r="E1612" t="s">
        <v>89</v>
      </c>
      <c r="F1612">
        <v>28854</v>
      </c>
      <c r="G1612" t="s">
        <v>445</v>
      </c>
      <c r="H1612" t="s">
        <v>28</v>
      </c>
      <c r="I1612" t="s">
        <v>213</v>
      </c>
      <c r="J1612" t="s">
        <v>1370</v>
      </c>
      <c r="L1612" t="s">
        <v>42</v>
      </c>
    </row>
    <row r="1613" spans="1:32" ht="17.25" customHeight="1" x14ac:dyDescent="0.25">
      <c r="A1613">
        <v>337622</v>
      </c>
      <c r="B1613" t="s">
        <v>5523</v>
      </c>
      <c r="C1613" t="s">
        <v>297</v>
      </c>
      <c r="D1613" t="s">
        <v>380</v>
      </c>
      <c r="E1613" t="s">
        <v>89</v>
      </c>
      <c r="F1613">
        <v>30841</v>
      </c>
      <c r="G1613" t="s">
        <v>30</v>
      </c>
      <c r="H1613" t="s">
        <v>31</v>
      </c>
      <c r="I1613" t="s">
        <v>213</v>
      </c>
      <c r="J1613" t="s">
        <v>27</v>
      </c>
      <c r="L1613" t="s">
        <v>30</v>
      </c>
    </row>
    <row r="1614" spans="1:32" ht="17.25" customHeight="1" x14ac:dyDescent="0.25">
      <c r="A1614">
        <v>332110</v>
      </c>
      <c r="B1614" t="s">
        <v>5258</v>
      </c>
      <c r="C1614" t="s">
        <v>242</v>
      </c>
      <c r="D1614" t="s">
        <v>5259</v>
      </c>
      <c r="E1614" t="s">
        <v>88</v>
      </c>
      <c r="F1614">
        <v>28522</v>
      </c>
      <c r="G1614" t="s">
        <v>5260</v>
      </c>
      <c r="H1614" t="s">
        <v>28</v>
      </c>
      <c r="I1614" t="s">
        <v>213</v>
      </c>
      <c r="J1614" t="s">
        <v>27</v>
      </c>
      <c r="L1614" t="s">
        <v>79</v>
      </c>
    </row>
    <row r="1615" spans="1:32" ht="17.25" customHeight="1" x14ac:dyDescent="0.25">
      <c r="A1615">
        <v>329736</v>
      </c>
      <c r="B1615" t="s">
        <v>4262</v>
      </c>
      <c r="C1615" t="s">
        <v>2107</v>
      </c>
      <c r="D1615" t="s">
        <v>760</v>
      </c>
      <c r="E1615" t="s">
        <v>88</v>
      </c>
      <c r="F1615">
        <v>30926</v>
      </c>
      <c r="G1615" t="s">
        <v>70</v>
      </c>
      <c r="H1615" t="s">
        <v>28</v>
      </c>
      <c r="I1615" t="s">
        <v>213</v>
      </c>
      <c r="J1615" t="s">
        <v>1370</v>
      </c>
      <c r="L1615" t="s">
        <v>70</v>
      </c>
    </row>
    <row r="1616" spans="1:32" ht="17.25" customHeight="1" x14ac:dyDescent="0.25">
      <c r="A1616">
        <v>324267</v>
      </c>
      <c r="B1616" t="s">
        <v>1465</v>
      </c>
      <c r="C1616" t="s">
        <v>365</v>
      </c>
      <c r="D1616" t="s">
        <v>1466</v>
      </c>
      <c r="E1616" t="s">
        <v>88</v>
      </c>
      <c r="F1616">
        <v>34335</v>
      </c>
      <c r="G1616" t="s">
        <v>1046</v>
      </c>
      <c r="H1616" t="s">
        <v>28</v>
      </c>
      <c r="I1616" t="s">
        <v>213</v>
      </c>
      <c r="V1616" t="s">
        <v>5723</v>
      </c>
      <c r="AC1616" t="s">
        <v>5700</v>
      </c>
      <c r="AD1616" t="s">
        <v>5700</v>
      </c>
      <c r="AE1616" t="s">
        <v>5700</v>
      </c>
      <c r="AF1616" t="s">
        <v>5700</v>
      </c>
    </row>
    <row r="1617" spans="1:32" ht="17.25" customHeight="1" x14ac:dyDescent="0.25">
      <c r="A1617">
        <v>335704</v>
      </c>
      <c r="B1617" t="s">
        <v>5369</v>
      </c>
      <c r="C1617" t="s">
        <v>839</v>
      </c>
      <c r="D1617" t="s">
        <v>398</v>
      </c>
      <c r="E1617" t="s">
        <v>88</v>
      </c>
      <c r="F1617">
        <v>34724</v>
      </c>
      <c r="G1617" t="s">
        <v>998</v>
      </c>
      <c r="H1617" t="s">
        <v>28</v>
      </c>
      <c r="I1617" t="s">
        <v>213</v>
      </c>
      <c r="J1617" t="s">
        <v>1370</v>
      </c>
      <c r="L1617" t="s">
        <v>39</v>
      </c>
    </row>
    <row r="1618" spans="1:32" ht="17.25" customHeight="1" x14ac:dyDescent="0.25">
      <c r="A1618">
        <v>335697</v>
      </c>
      <c r="B1618" t="s">
        <v>3771</v>
      </c>
      <c r="C1618" t="s">
        <v>226</v>
      </c>
      <c r="D1618" t="s">
        <v>273</v>
      </c>
      <c r="E1618" t="s">
        <v>88</v>
      </c>
      <c r="F1618">
        <v>32605</v>
      </c>
      <c r="G1618" t="s">
        <v>79</v>
      </c>
      <c r="H1618" t="s">
        <v>28</v>
      </c>
      <c r="I1618" t="s">
        <v>213</v>
      </c>
      <c r="J1618" t="s">
        <v>1370</v>
      </c>
      <c r="L1618" t="s">
        <v>79</v>
      </c>
    </row>
    <row r="1619" spans="1:32" ht="17.25" customHeight="1" x14ac:dyDescent="0.25">
      <c r="A1619">
        <v>329829</v>
      </c>
      <c r="B1619" t="s">
        <v>3138</v>
      </c>
      <c r="C1619" t="s">
        <v>407</v>
      </c>
      <c r="D1619" t="s">
        <v>293</v>
      </c>
      <c r="E1619" t="s">
        <v>88</v>
      </c>
      <c r="F1619">
        <v>36142</v>
      </c>
      <c r="G1619" t="s">
        <v>868</v>
      </c>
      <c r="H1619" t="s">
        <v>28</v>
      </c>
      <c r="I1619" t="s">
        <v>213</v>
      </c>
      <c r="J1619" t="s">
        <v>27</v>
      </c>
      <c r="L1619" t="s">
        <v>42</v>
      </c>
      <c r="V1619" t="s">
        <v>5822</v>
      </c>
    </row>
    <row r="1620" spans="1:32" ht="17.25" customHeight="1" x14ac:dyDescent="0.25">
      <c r="A1620">
        <v>337719</v>
      </c>
      <c r="B1620" t="s">
        <v>2624</v>
      </c>
      <c r="C1620" t="s">
        <v>268</v>
      </c>
      <c r="D1620" t="s">
        <v>951</v>
      </c>
      <c r="E1620" t="s">
        <v>89</v>
      </c>
      <c r="F1620">
        <v>32782</v>
      </c>
      <c r="G1620" t="s">
        <v>445</v>
      </c>
      <c r="H1620" t="s">
        <v>28</v>
      </c>
      <c r="I1620" t="s">
        <v>213</v>
      </c>
      <c r="J1620" t="s">
        <v>1370</v>
      </c>
      <c r="L1620" t="s">
        <v>42</v>
      </c>
    </row>
    <row r="1621" spans="1:32" ht="17.25" customHeight="1" x14ac:dyDescent="0.25">
      <c r="A1621">
        <v>329734</v>
      </c>
      <c r="B1621" t="s">
        <v>2240</v>
      </c>
      <c r="C1621" t="s">
        <v>1164</v>
      </c>
      <c r="D1621" t="s">
        <v>593</v>
      </c>
      <c r="E1621" t="s">
        <v>89</v>
      </c>
      <c r="F1621">
        <v>33264</v>
      </c>
      <c r="G1621" t="s">
        <v>2241</v>
      </c>
      <c r="H1621" t="s">
        <v>28</v>
      </c>
      <c r="I1621" t="s">
        <v>213</v>
      </c>
      <c r="V1621" t="s">
        <v>5723</v>
      </c>
    </row>
    <row r="1622" spans="1:32" ht="17.25" customHeight="1" x14ac:dyDescent="0.25">
      <c r="A1622">
        <v>329735</v>
      </c>
      <c r="B1622" t="s">
        <v>3640</v>
      </c>
      <c r="C1622" t="s">
        <v>839</v>
      </c>
      <c r="D1622" t="s">
        <v>2801</v>
      </c>
      <c r="E1622" t="s">
        <v>88</v>
      </c>
      <c r="F1622">
        <v>31524</v>
      </c>
      <c r="G1622" t="s">
        <v>240</v>
      </c>
      <c r="H1622" t="s">
        <v>28</v>
      </c>
      <c r="I1622" t="s">
        <v>213</v>
      </c>
      <c r="J1622" t="s">
        <v>1370</v>
      </c>
      <c r="L1622" t="s">
        <v>42</v>
      </c>
    </row>
    <row r="1623" spans="1:32" ht="17.25" customHeight="1" x14ac:dyDescent="0.25">
      <c r="A1623">
        <v>332113</v>
      </c>
      <c r="B1623" t="s">
        <v>1765</v>
      </c>
      <c r="C1623" t="s">
        <v>346</v>
      </c>
      <c r="D1623" t="s">
        <v>556</v>
      </c>
      <c r="E1623" t="s">
        <v>88</v>
      </c>
      <c r="F1623">
        <v>36526</v>
      </c>
      <c r="G1623" t="s">
        <v>1766</v>
      </c>
      <c r="H1623" t="s">
        <v>28</v>
      </c>
      <c r="I1623" t="s">
        <v>213</v>
      </c>
      <c r="J1623" t="s">
        <v>27</v>
      </c>
      <c r="L1623" t="s">
        <v>30</v>
      </c>
      <c r="V1623" t="s">
        <v>5735</v>
      </c>
    </row>
    <row r="1624" spans="1:32" ht="17.25" customHeight="1" x14ac:dyDescent="0.25">
      <c r="A1624">
        <v>337665</v>
      </c>
      <c r="B1624" t="s">
        <v>5530</v>
      </c>
      <c r="C1624" t="s">
        <v>260</v>
      </c>
      <c r="D1624" t="s">
        <v>447</v>
      </c>
      <c r="E1624" t="s">
        <v>88</v>
      </c>
      <c r="F1624">
        <v>30376</v>
      </c>
      <c r="G1624" t="s">
        <v>2553</v>
      </c>
      <c r="H1624" t="s">
        <v>28</v>
      </c>
      <c r="I1624" t="s">
        <v>213</v>
      </c>
      <c r="J1624" t="s">
        <v>1370</v>
      </c>
      <c r="L1624" t="s">
        <v>52</v>
      </c>
    </row>
    <row r="1625" spans="1:32" ht="17.25" customHeight="1" x14ac:dyDescent="0.25">
      <c r="A1625">
        <v>335806</v>
      </c>
      <c r="B1625" t="s">
        <v>4909</v>
      </c>
      <c r="C1625" t="s">
        <v>552</v>
      </c>
      <c r="D1625" t="s">
        <v>405</v>
      </c>
      <c r="E1625" t="s">
        <v>89</v>
      </c>
      <c r="F1625">
        <v>33120</v>
      </c>
      <c r="G1625" t="s">
        <v>494</v>
      </c>
      <c r="H1625" t="s">
        <v>28</v>
      </c>
      <c r="I1625" t="s">
        <v>213</v>
      </c>
      <c r="J1625" t="s">
        <v>1370</v>
      </c>
      <c r="L1625" t="s">
        <v>42</v>
      </c>
    </row>
    <row r="1626" spans="1:32" ht="17.25" customHeight="1" x14ac:dyDescent="0.25">
      <c r="A1626">
        <v>335808</v>
      </c>
      <c r="B1626" t="s">
        <v>4910</v>
      </c>
      <c r="C1626" t="s">
        <v>381</v>
      </c>
      <c r="D1626" t="s">
        <v>583</v>
      </c>
      <c r="E1626" t="s">
        <v>89</v>
      </c>
      <c r="F1626">
        <v>24978</v>
      </c>
      <c r="G1626" t="s">
        <v>456</v>
      </c>
      <c r="H1626" t="s">
        <v>28</v>
      </c>
      <c r="I1626" t="s">
        <v>213</v>
      </c>
      <c r="J1626" t="s">
        <v>1370</v>
      </c>
      <c r="L1626" t="s">
        <v>30</v>
      </c>
    </row>
    <row r="1627" spans="1:32" ht="17.25" customHeight="1" x14ac:dyDescent="0.25">
      <c r="A1627">
        <v>337729</v>
      </c>
      <c r="B1627" t="s">
        <v>5543</v>
      </c>
      <c r="C1627" t="s">
        <v>346</v>
      </c>
      <c r="D1627" t="s">
        <v>871</v>
      </c>
      <c r="E1627" t="s">
        <v>89</v>
      </c>
      <c r="F1627">
        <v>32885</v>
      </c>
      <c r="G1627" t="s">
        <v>5544</v>
      </c>
      <c r="H1627" t="s">
        <v>28</v>
      </c>
      <c r="I1627" t="s">
        <v>213</v>
      </c>
      <c r="J1627" t="s">
        <v>27</v>
      </c>
      <c r="L1627" t="s">
        <v>42</v>
      </c>
    </row>
    <row r="1628" spans="1:32" ht="17.25" customHeight="1" x14ac:dyDescent="0.25">
      <c r="A1628">
        <v>332196</v>
      </c>
      <c r="B1628" t="s">
        <v>4476</v>
      </c>
      <c r="C1628" t="s">
        <v>3258</v>
      </c>
      <c r="D1628" t="s">
        <v>4477</v>
      </c>
      <c r="E1628" t="s">
        <v>89</v>
      </c>
      <c r="F1628">
        <v>31506</v>
      </c>
      <c r="G1628" t="s">
        <v>469</v>
      </c>
      <c r="H1628" t="s">
        <v>31</v>
      </c>
      <c r="I1628" t="s">
        <v>213</v>
      </c>
      <c r="AD1628" t="s">
        <v>5700</v>
      </c>
      <c r="AE1628" t="s">
        <v>5700</v>
      </c>
      <c r="AF1628" t="s">
        <v>5700</v>
      </c>
    </row>
    <row r="1629" spans="1:32" ht="17.25" customHeight="1" x14ac:dyDescent="0.25">
      <c r="A1629">
        <v>334242</v>
      </c>
      <c r="B1629" t="s">
        <v>2868</v>
      </c>
      <c r="C1629" t="s">
        <v>1074</v>
      </c>
      <c r="D1629" t="s">
        <v>245</v>
      </c>
      <c r="E1629" t="s">
        <v>89</v>
      </c>
      <c r="F1629">
        <v>33479</v>
      </c>
      <c r="G1629" t="s">
        <v>30</v>
      </c>
      <c r="H1629" t="s">
        <v>28</v>
      </c>
      <c r="I1629" t="s">
        <v>213</v>
      </c>
      <c r="J1629" t="s">
        <v>1370</v>
      </c>
      <c r="L1629" t="s">
        <v>30</v>
      </c>
    </row>
    <row r="1630" spans="1:32" ht="17.25" customHeight="1" x14ac:dyDescent="0.25">
      <c r="A1630">
        <v>334233</v>
      </c>
      <c r="B1630" t="s">
        <v>3664</v>
      </c>
      <c r="C1630" t="s">
        <v>233</v>
      </c>
      <c r="D1630" t="s">
        <v>405</v>
      </c>
      <c r="E1630" t="s">
        <v>88</v>
      </c>
      <c r="F1630">
        <v>35904</v>
      </c>
      <c r="G1630" t="s">
        <v>3665</v>
      </c>
      <c r="H1630" t="s">
        <v>28</v>
      </c>
      <c r="I1630" t="s">
        <v>213</v>
      </c>
      <c r="J1630" t="s">
        <v>27</v>
      </c>
      <c r="L1630" t="s">
        <v>42</v>
      </c>
    </row>
    <row r="1631" spans="1:32" ht="17.25" customHeight="1" x14ac:dyDescent="0.25">
      <c r="A1631">
        <v>306524</v>
      </c>
      <c r="B1631" t="s">
        <v>2157</v>
      </c>
      <c r="C1631" t="s">
        <v>603</v>
      </c>
      <c r="D1631" t="s">
        <v>899</v>
      </c>
      <c r="E1631" t="s">
        <v>88</v>
      </c>
      <c r="F1631">
        <v>32057</v>
      </c>
      <c r="G1631" t="s">
        <v>30</v>
      </c>
      <c r="H1631" t="s">
        <v>28</v>
      </c>
      <c r="I1631" t="s">
        <v>213</v>
      </c>
      <c r="J1631" t="s">
        <v>1370</v>
      </c>
      <c r="L1631" t="s">
        <v>30</v>
      </c>
      <c r="V1631" t="s">
        <v>5736</v>
      </c>
      <c r="AE1631" t="s">
        <v>5700</v>
      </c>
      <c r="AF1631" t="s">
        <v>5700</v>
      </c>
    </row>
    <row r="1632" spans="1:32" ht="17.25" customHeight="1" x14ac:dyDescent="0.25">
      <c r="A1632">
        <v>331043</v>
      </c>
      <c r="B1632" t="s">
        <v>2125</v>
      </c>
      <c r="C1632" t="s">
        <v>791</v>
      </c>
      <c r="D1632" t="s">
        <v>236</v>
      </c>
      <c r="E1632" t="s">
        <v>89</v>
      </c>
      <c r="F1632">
        <v>35612</v>
      </c>
      <c r="G1632" t="s">
        <v>30</v>
      </c>
      <c r="H1632" t="s">
        <v>28</v>
      </c>
      <c r="I1632" t="s">
        <v>213</v>
      </c>
      <c r="J1632" t="s">
        <v>1370</v>
      </c>
      <c r="L1632" t="s">
        <v>42</v>
      </c>
      <c r="V1632" t="s">
        <v>5821</v>
      </c>
    </row>
    <row r="1633" spans="1:32" ht="17.25" customHeight="1" x14ac:dyDescent="0.25">
      <c r="A1633">
        <v>337731</v>
      </c>
      <c r="B1633" t="s">
        <v>5545</v>
      </c>
      <c r="C1633" t="s">
        <v>226</v>
      </c>
      <c r="D1633" t="s">
        <v>371</v>
      </c>
      <c r="E1633" t="s">
        <v>88</v>
      </c>
      <c r="F1633">
        <v>29534</v>
      </c>
      <c r="G1633" t="s">
        <v>30</v>
      </c>
      <c r="H1633" t="s">
        <v>28</v>
      </c>
      <c r="I1633" t="s">
        <v>213</v>
      </c>
      <c r="J1633" t="s">
        <v>1370</v>
      </c>
      <c r="L1633" t="s">
        <v>79</v>
      </c>
    </row>
    <row r="1634" spans="1:32" ht="17.25" customHeight="1" x14ac:dyDescent="0.25">
      <c r="A1634">
        <v>328828</v>
      </c>
      <c r="B1634" t="s">
        <v>4199</v>
      </c>
      <c r="C1634" t="s">
        <v>839</v>
      </c>
      <c r="D1634" t="s">
        <v>777</v>
      </c>
      <c r="E1634" t="s">
        <v>88</v>
      </c>
      <c r="F1634">
        <v>32577</v>
      </c>
      <c r="G1634" t="s">
        <v>4200</v>
      </c>
      <c r="H1634" t="s">
        <v>28</v>
      </c>
      <c r="I1634" t="s">
        <v>213</v>
      </c>
      <c r="J1634" t="s">
        <v>1370</v>
      </c>
      <c r="L1634" t="s">
        <v>52</v>
      </c>
    </row>
    <row r="1635" spans="1:32" ht="17.25" customHeight="1" x14ac:dyDescent="0.25">
      <c r="A1635">
        <v>333301</v>
      </c>
      <c r="B1635" t="s">
        <v>3750</v>
      </c>
      <c r="C1635" t="s">
        <v>848</v>
      </c>
      <c r="D1635" t="s">
        <v>231</v>
      </c>
      <c r="E1635" t="s">
        <v>89</v>
      </c>
      <c r="F1635">
        <v>36011</v>
      </c>
      <c r="G1635" t="s">
        <v>30</v>
      </c>
      <c r="H1635" t="s">
        <v>28</v>
      </c>
      <c r="I1635" t="s">
        <v>213</v>
      </c>
      <c r="J1635" t="s">
        <v>1370</v>
      </c>
      <c r="L1635" t="s">
        <v>30</v>
      </c>
    </row>
    <row r="1636" spans="1:32" ht="17.25" customHeight="1" x14ac:dyDescent="0.25">
      <c r="A1636">
        <v>334188</v>
      </c>
      <c r="B1636" t="s">
        <v>3474</v>
      </c>
      <c r="C1636" t="s">
        <v>406</v>
      </c>
      <c r="D1636" t="s">
        <v>330</v>
      </c>
      <c r="E1636" t="s">
        <v>89</v>
      </c>
      <c r="F1636">
        <v>35796</v>
      </c>
      <c r="G1636" t="s">
        <v>30</v>
      </c>
      <c r="H1636" t="s">
        <v>28</v>
      </c>
      <c r="I1636" t="s">
        <v>213</v>
      </c>
      <c r="AD1636" t="s">
        <v>5700</v>
      </c>
      <c r="AE1636" t="s">
        <v>5700</v>
      </c>
      <c r="AF1636" t="s">
        <v>5700</v>
      </c>
    </row>
    <row r="1637" spans="1:32" ht="17.25" customHeight="1" x14ac:dyDescent="0.25">
      <c r="A1637">
        <v>336845</v>
      </c>
      <c r="B1637" t="s">
        <v>3783</v>
      </c>
      <c r="C1637" t="s">
        <v>355</v>
      </c>
      <c r="D1637" t="s">
        <v>324</v>
      </c>
      <c r="E1637" t="s">
        <v>88</v>
      </c>
      <c r="F1637">
        <v>36537</v>
      </c>
      <c r="G1637" t="s">
        <v>49</v>
      </c>
      <c r="H1637" t="s">
        <v>28</v>
      </c>
      <c r="I1637" t="s">
        <v>213</v>
      </c>
      <c r="J1637" t="s">
        <v>1370</v>
      </c>
      <c r="L1637" t="s">
        <v>49</v>
      </c>
    </row>
    <row r="1638" spans="1:32" ht="17.25" customHeight="1" x14ac:dyDescent="0.25">
      <c r="A1638">
        <v>325069</v>
      </c>
      <c r="B1638" t="s">
        <v>2865</v>
      </c>
      <c r="C1638" t="s">
        <v>2033</v>
      </c>
      <c r="D1638" t="s">
        <v>298</v>
      </c>
      <c r="E1638" t="s">
        <v>88</v>
      </c>
      <c r="F1638">
        <v>30552</v>
      </c>
      <c r="G1638" t="s">
        <v>30</v>
      </c>
      <c r="H1638" t="s">
        <v>28</v>
      </c>
      <c r="I1638" t="s">
        <v>213</v>
      </c>
      <c r="J1638" t="s">
        <v>1370</v>
      </c>
      <c r="L1638" t="s">
        <v>30</v>
      </c>
    </row>
    <row r="1639" spans="1:32" ht="17.25" customHeight="1" x14ac:dyDescent="0.25">
      <c r="A1639">
        <v>328219</v>
      </c>
      <c r="B1639" t="s">
        <v>4157</v>
      </c>
      <c r="C1639" t="s">
        <v>233</v>
      </c>
      <c r="D1639" t="s">
        <v>1163</v>
      </c>
      <c r="E1639" t="s">
        <v>88</v>
      </c>
      <c r="F1639">
        <v>32948</v>
      </c>
      <c r="G1639" t="s">
        <v>59</v>
      </c>
      <c r="H1639" t="s">
        <v>28</v>
      </c>
      <c r="I1639" t="s">
        <v>213</v>
      </c>
      <c r="J1639" t="s">
        <v>1370</v>
      </c>
      <c r="L1639" t="s">
        <v>59</v>
      </c>
    </row>
    <row r="1640" spans="1:32" ht="17.25" customHeight="1" x14ac:dyDescent="0.25">
      <c r="A1640">
        <v>338901</v>
      </c>
      <c r="B1640" t="s">
        <v>5110</v>
      </c>
      <c r="C1640" t="s">
        <v>719</v>
      </c>
      <c r="D1640" t="s">
        <v>399</v>
      </c>
      <c r="E1640" t="s">
        <v>89</v>
      </c>
      <c r="F1640">
        <v>30268</v>
      </c>
      <c r="G1640" t="s">
        <v>30</v>
      </c>
      <c r="H1640" t="s">
        <v>28</v>
      </c>
      <c r="I1640" t="s">
        <v>213</v>
      </c>
      <c r="J1640" t="s">
        <v>27</v>
      </c>
      <c r="L1640" t="s">
        <v>49</v>
      </c>
    </row>
    <row r="1641" spans="1:32" ht="17.25" customHeight="1" x14ac:dyDescent="0.25">
      <c r="A1641">
        <v>320017</v>
      </c>
      <c r="B1641" t="s">
        <v>2206</v>
      </c>
      <c r="C1641" t="s">
        <v>355</v>
      </c>
      <c r="D1641" t="s">
        <v>301</v>
      </c>
      <c r="E1641" t="s">
        <v>88</v>
      </c>
      <c r="F1641">
        <v>32546</v>
      </c>
      <c r="G1641" t="s">
        <v>73</v>
      </c>
      <c r="H1641" t="s">
        <v>28</v>
      </c>
      <c r="I1641" t="s">
        <v>213</v>
      </c>
      <c r="J1641" t="s">
        <v>1370</v>
      </c>
      <c r="L1641" t="s">
        <v>73</v>
      </c>
      <c r="V1641" t="s">
        <v>5735</v>
      </c>
    </row>
    <row r="1642" spans="1:32" ht="17.25" customHeight="1" x14ac:dyDescent="0.25">
      <c r="A1642">
        <v>327012</v>
      </c>
      <c r="B1642" t="s">
        <v>3498</v>
      </c>
      <c r="C1642" t="s">
        <v>727</v>
      </c>
      <c r="D1642" t="s">
        <v>2108</v>
      </c>
      <c r="E1642" t="s">
        <v>89</v>
      </c>
      <c r="F1642">
        <v>34926</v>
      </c>
      <c r="G1642" t="s">
        <v>30</v>
      </c>
      <c r="H1642" t="s">
        <v>28</v>
      </c>
      <c r="I1642" t="s">
        <v>213</v>
      </c>
      <c r="J1642" t="s">
        <v>1370</v>
      </c>
      <c r="L1642" t="s">
        <v>30</v>
      </c>
    </row>
    <row r="1643" spans="1:32" ht="17.25" customHeight="1" x14ac:dyDescent="0.25">
      <c r="A1643">
        <v>334878</v>
      </c>
      <c r="B1643" t="s">
        <v>4769</v>
      </c>
      <c r="C1643" t="s">
        <v>4770</v>
      </c>
      <c r="D1643" t="s">
        <v>1622</v>
      </c>
      <c r="E1643" t="s">
        <v>89</v>
      </c>
      <c r="F1643">
        <v>34700</v>
      </c>
      <c r="G1643" t="s">
        <v>30</v>
      </c>
      <c r="H1643" t="s">
        <v>28</v>
      </c>
      <c r="I1643" t="s">
        <v>213</v>
      </c>
      <c r="J1643" t="s">
        <v>1370</v>
      </c>
      <c r="L1643" t="s">
        <v>42</v>
      </c>
    </row>
    <row r="1644" spans="1:32" ht="17.25" customHeight="1" x14ac:dyDescent="0.25">
      <c r="A1644">
        <v>328773</v>
      </c>
      <c r="B1644" t="s">
        <v>3636</v>
      </c>
      <c r="C1644" t="s">
        <v>260</v>
      </c>
      <c r="D1644" t="s">
        <v>1979</v>
      </c>
      <c r="E1644" t="s">
        <v>88</v>
      </c>
      <c r="F1644">
        <v>32250</v>
      </c>
      <c r="G1644" t="s">
        <v>2740</v>
      </c>
      <c r="H1644" t="s">
        <v>28</v>
      </c>
      <c r="I1644" t="s">
        <v>213</v>
      </c>
      <c r="J1644" t="s">
        <v>1370</v>
      </c>
      <c r="L1644" t="s">
        <v>76</v>
      </c>
      <c r="V1644" t="s">
        <v>5822</v>
      </c>
    </row>
    <row r="1645" spans="1:32" ht="17.25" customHeight="1" x14ac:dyDescent="0.25">
      <c r="A1645">
        <v>337679</v>
      </c>
      <c r="B1645" t="s">
        <v>5533</v>
      </c>
      <c r="C1645" t="s">
        <v>692</v>
      </c>
      <c r="D1645" t="s">
        <v>5534</v>
      </c>
      <c r="E1645" t="s">
        <v>88</v>
      </c>
      <c r="F1645">
        <v>35067</v>
      </c>
      <c r="G1645" t="s">
        <v>710</v>
      </c>
      <c r="H1645" t="s">
        <v>28</v>
      </c>
      <c r="I1645" t="s">
        <v>213</v>
      </c>
      <c r="J1645" t="s">
        <v>1370</v>
      </c>
      <c r="L1645" t="s">
        <v>52</v>
      </c>
    </row>
    <row r="1646" spans="1:32" ht="17.25" customHeight="1" x14ac:dyDescent="0.25">
      <c r="A1646">
        <v>335716</v>
      </c>
      <c r="B1646" t="s">
        <v>4892</v>
      </c>
      <c r="C1646" t="s">
        <v>413</v>
      </c>
      <c r="D1646" t="s">
        <v>750</v>
      </c>
      <c r="E1646" t="s">
        <v>88</v>
      </c>
      <c r="F1646">
        <v>34462</v>
      </c>
      <c r="G1646" t="s">
        <v>52</v>
      </c>
      <c r="H1646" t="s">
        <v>28</v>
      </c>
      <c r="I1646" t="s">
        <v>213</v>
      </c>
      <c r="J1646" t="s">
        <v>1370</v>
      </c>
      <c r="L1646" t="s">
        <v>52</v>
      </c>
    </row>
    <row r="1647" spans="1:32" ht="17.25" customHeight="1" x14ac:dyDescent="0.25">
      <c r="A1647">
        <v>337678</v>
      </c>
      <c r="B1647" t="s">
        <v>5532</v>
      </c>
      <c r="C1647" t="s">
        <v>242</v>
      </c>
      <c r="D1647" t="s">
        <v>2648</v>
      </c>
      <c r="E1647" t="s">
        <v>89</v>
      </c>
      <c r="F1647">
        <v>36892</v>
      </c>
      <c r="G1647" t="s">
        <v>2618</v>
      </c>
      <c r="H1647" t="s">
        <v>28</v>
      </c>
      <c r="I1647" t="s">
        <v>213</v>
      </c>
      <c r="J1647" t="s">
        <v>1370</v>
      </c>
      <c r="L1647" t="s">
        <v>42</v>
      </c>
    </row>
    <row r="1648" spans="1:32" ht="17.25" customHeight="1" x14ac:dyDescent="0.25">
      <c r="A1648">
        <v>337683</v>
      </c>
      <c r="B1648" t="s">
        <v>5535</v>
      </c>
      <c r="C1648" t="s">
        <v>391</v>
      </c>
      <c r="D1648" t="s">
        <v>1611</v>
      </c>
      <c r="E1648" t="s">
        <v>89</v>
      </c>
      <c r="F1648">
        <v>31352</v>
      </c>
      <c r="G1648" t="s">
        <v>82</v>
      </c>
      <c r="H1648" t="s">
        <v>28</v>
      </c>
      <c r="I1648" t="s">
        <v>213</v>
      </c>
      <c r="J1648" t="s">
        <v>1370</v>
      </c>
      <c r="L1648" t="s">
        <v>82</v>
      </c>
    </row>
    <row r="1649" spans="1:32" ht="17.25" customHeight="1" x14ac:dyDescent="0.25">
      <c r="A1649">
        <v>335720</v>
      </c>
      <c r="B1649" t="s">
        <v>5372</v>
      </c>
      <c r="C1649" t="s">
        <v>753</v>
      </c>
      <c r="D1649" t="s">
        <v>862</v>
      </c>
      <c r="E1649" t="s">
        <v>89</v>
      </c>
      <c r="F1649">
        <v>27946</v>
      </c>
      <c r="G1649" t="s">
        <v>30</v>
      </c>
      <c r="H1649" t="s">
        <v>28</v>
      </c>
      <c r="I1649" t="s">
        <v>213</v>
      </c>
      <c r="J1649" t="s">
        <v>1370</v>
      </c>
      <c r="L1649" t="s">
        <v>42</v>
      </c>
    </row>
    <row r="1650" spans="1:32" ht="17.25" customHeight="1" x14ac:dyDescent="0.25">
      <c r="A1650">
        <v>334194</v>
      </c>
      <c r="B1650" t="s">
        <v>4687</v>
      </c>
      <c r="C1650" t="s">
        <v>413</v>
      </c>
      <c r="D1650" t="s">
        <v>2304</v>
      </c>
      <c r="E1650" t="s">
        <v>89</v>
      </c>
      <c r="F1650">
        <v>32660</v>
      </c>
      <c r="G1650" t="s">
        <v>776</v>
      </c>
      <c r="H1650" t="s">
        <v>28</v>
      </c>
      <c r="I1650" t="s">
        <v>213</v>
      </c>
      <c r="J1650" t="s">
        <v>1370</v>
      </c>
      <c r="L1650" t="s">
        <v>49</v>
      </c>
    </row>
    <row r="1651" spans="1:32" ht="17.25" customHeight="1" x14ac:dyDescent="0.25">
      <c r="A1651">
        <v>338273</v>
      </c>
      <c r="B1651" t="s">
        <v>2711</v>
      </c>
      <c r="C1651" t="s">
        <v>1695</v>
      </c>
      <c r="D1651" t="s">
        <v>2658</v>
      </c>
      <c r="E1651" t="s">
        <v>89</v>
      </c>
      <c r="F1651">
        <v>34030</v>
      </c>
      <c r="G1651" t="s">
        <v>30</v>
      </c>
      <c r="H1651" t="s">
        <v>28</v>
      </c>
      <c r="I1651" t="s">
        <v>213</v>
      </c>
      <c r="J1651" t="s">
        <v>1370</v>
      </c>
      <c r="L1651" t="s">
        <v>30</v>
      </c>
    </row>
    <row r="1652" spans="1:32" ht="17.25" customHeight="1" x14ac:dyDescent="0.25">
      <c r="A1652">
        <v>334200</v>
      </c>
      <c r="B1652" t="s">
        <v>4688</v>
      </c>
      <c r="C1652" t="s">
        <v>1028</v>
      </c>
      <c r="D1652" t="s">
        <v>1979</v>
      </c>
      <c r="E1652" t="s">
        <v>89</v>
      </c>
      <c r="F1652">
        <v>32886</v>
      </c>
      <c r="G1652" t="s">
        <v>30</v>
      </c>
      <c r="H1652" t="s">
        <v>28</v>
      </c>
      <c r="I1652" t="s">
        <v>213</v>
      </c>
      <c r="J1652" t="s">
        <v>1370</v>
      </c>
      <c r="L1652" t="s">
        <v>30</v>
      </c>
    </row>
    <row r="1653" spans="1:32" ht="17.25" customHeight="1" x14ac:dyDescent="0.25">
      <c r="A1653">
        <v>326315</v>
      </c>
      <c r="B1653" t="s">
        <v>2783</v>
      </c>
      <c r="C1653" t="s">
        <v>1219</v>
      </c>
      <c r="D1653" t="s">
        <v>1039</v>
      </c>
      <c r="E1653" t="s">
        <v>89</v>
      </c>
      <c r="F1653">
        <v>31413</v>
      </c>
      <c r="G1653" t="s">
        <v>30</v>
      </c>
      <c r="H1653" t="s">
        <v>28</v>
      </c>
      <c r="I1653" t="s">
        <v>213</v>
      </c>
      <c r="J1653" t="s">
        <v>1370</v>
      </c>
      <c r="L1653" t="s">
        <v>30</v>
      </c>
    </row>
    <row r="1654" spans="1:32" ht="17.25" customHeight="1" x14ac:dyDescent="0.25">
      <c r="A1654">
        <v>305667</v>
      </c>
      <c r="B1654" t="s">
        <v>2385</v>
      </c>
      <c r="C1654" t="s">
        <v>2386</v>
      </c>
      <c r="D1654" t="s">
        <v>512</v>
      </c>
      <c r="E1654" t="s">
        <v>88</v>
      </c>
      <c r="F1654">
        <v>28359</v>
      </c>
      <c r="G1654" t="s">
        <v>2387</v>
      </c>
      <c r="H1654" t="s">
        <v>28</v>
      </c>
      <c r="I1654" t="s">
        <v>213</v>
      </c>
      <c r="J1654" t="s">
        <v>1370</v>
      </c>
      <c r="L1654" t="s">
        <v>52</v>
      </c>
      <c r="V1654" t="s">
        <v>5723</v>
      </c>
    </row>
    <row r="1655" spans="1:32" ht="17.25" customHeight="1" x14ac:dyDescent="0.25">
      <c r="A1655">
        <v>325031</v>
      </c>
      <c r="B1655" t="s">
        <v>4007</v>
      </c>
      <c r="C1655" t="s">
        <v>266</v>
      </c>
      <c r="D1655" t="s">
        <v>2282</v>
      </c>
      <c r="E1655" t="s">
        <v>89</v>
      </c>
      <c r="F1655">
        <v>26960</v>
      </c>
      <c r="G1655" t="s">
        <v>30</v>
      </c>
      <c r="H1655" t="s">
        <v>28</v>
      </c>
      <c r="I1655" t="s">
        <v>213</v>
      </c>
      <c r="J1655" t="s">
        <v>1370</v>
      </c>
      <c r="L1655" t="s">
        <v>30</v>
      </c>
    </row>
    <row r="1656" spans="1:32" ht="17.25" customHeight="1" x14ac:dyDescent="0.25">
      <c r="A1656">
        <v>329763</v>
      </c>
      <c r="B1656" t="s">
        <v>2220</v>
      </c>
      <c r="C1656" t="s">
        <v>404</v>
      </c>
      <c r="D1656" t="s">
        <v>1622</v>
      </c>
      <c r="E1656" t="s">
        <v>89</v>
      </c>
      <c r="F1656">
        <v>30746</v>
      </c>
      <c r="G1656" t="s">
        <v>443</v>
      </c>
      <c r="H1656" t="s">
        <v>28</v>
      </c>
      <c r="I1656" t="s">
        <v>213</v>
      </c>
      <c r="J1656" t="s">
        <v>1370</v>
      </c>
      <c r="L1656" t="s">
        <v>42</v>
      </c>
      <c r="V1656" t="s">
        <v>5723</v>
      </c>
    </row>
    <row r="1657" spans="1:32" ht="17.25" customHeight="1" x14ac:dyDescent="0.25">
      <c r="A1657">
        <v>334202</v>
      </c>
      <c r="B1657" t="s">
        <v>4689</v>
      </c>
      <c r="C1657" t="s">
        <v>534</v>
      </c>
      <c r="D1657" t="s">
        <v>565</v>
      </c>
      <c r="E1657" t="s">
        <v>89</v>
      </c>
      <c r="F1657">
        <v>31783</v>
      </c>
      <c r="G1657" t="s">
        <v>283</v>
      </c>
      <c r="H1657" t="s">
        <v>28</v>
      </c>
      <c r="I1657" t="s">
        <v>213</v>
      </c>
      <c r="J1657" t="s">
        <v>1370</v>
      </c>
      <c r="L1657" t="s">
        <v>42</v>
      </c>
    </row>
    <row r="1658" spans="1:32" ht="17.25" customHeight="1" x14ac:dyDescent="0.25">
      <c r="A1658">
        <v>335734</v>
      </c>
      <c r="B1658" t="s">
        <v>4896</v>
      </c>
      <c r="C1658" t="s">
        <v>242</v>
      </c>
      <c r="D1658" t="s">
        <v>301</v>
      </c>
      <c r="E1658" t="s">
        <v>89</v>
      </c>
      <c r="F1658">
        <v>32082</v>
      </c>
      <c r="G1658" t="s">
        <v>30</v>
      </c>
      <c r="H1658" t="s">
        <v>28</v>
      </c>
      <c r="I1658" t="s">
        <v>213</v>
      </c>
      <c r="J1658" t="s">
        <v>1370</v>
      </c>
      <c r="L1658" t="s">
        <v>30</v>
      </c>
    </row>
    <row r="1659" spans="1:32" ht="17.25" customHeight="1" x14ac:dyDescent="0.25">
      <c r="A1659">
        <v>322244</v>
      </c>
      <c r="B1659" t="s">
        <v>2908</v>
      </c>
      <c r="C1659" t="s">
        <v>242</v>
      </c>
      <c r="D1659" t="s">
        <v>466</v>
      </c>
      <c r="E1659" t="s">
        <v>89</v>
      </c>
      <c r="F1659">
        <v>33691</v>
      </c>
      <c r="G1659" t="s">
        <v>30</v>
      </c>
      <c r="H1659" t="s">
        <v>28</v>
      </c>
      <c r="I1659" t="s">
        <v>213</v>
      </c>
      <c r="J1659" t="s">
        <v>1370</v>
      </c>
      <c r="L1659" t="s">
        <v>30</v>
      </c>
    </row>
    <row r="1660" spans="1:32" ht="17.25" customHeight="1" x14ac:dyDescent="0.25">
      <c r="A1660">
        <v>317585</v>
      </c>
      <c r="B1660" t="s">
        <v>1858</v>
      </c>
      <c r="C1660" t="s">
        <v>688</v>
      </c>
      <c r="D1660" t="s">
        <v>657</v>
      </c>
      <c r="E1660" t="s">
        <v>89</v>
      </c>
      <c r="F1660">
        <v>29821</v>
      </c>
      <c r="G1660" t="s">
        <v>1859</v>
      </c>
      <c r="H1660" t="s">
        <v>28</v>
      </c>
      <c r="I1660" t="s">
        <v>213</v>
      </c>
      <c r="J1660" t="s">
        <v>1370</v>
      </c>
      <c r="L1660" t="s">
        <v>30</v>
      </c>
      <c r="V1660" t="s">
        <v>5734</v>
      </c>
      <c r="AE1660" t="s">
        <v>5700</v>
      </c>
      <c r="AF1660" t="s">
        <v>5700</v>
      </c>
    </row>
    <row r="1661" spans="1:32" ht="17.25" customHeight="1" x14ac:dyDescent="0.25">
      <c r="A1661">
        <v>332095</v>
      </c>
      <c r="B1661" t="s">
        <v>4469</v>
      </c>
      <c r="C1661" t="s">
        <v>576</v>
      </c>
      <c r="D1661" t="s">
        <v>4470</v>
      </c>
      <c r="E1661" t="s">
        <v>88</v>
      </c>
      <c r="F1661">
        <v>34113</v>
      </c>
      <c r="G1661" t="s">
        <v>1560</v>
      </c>
      <c r="H1661" t="s">
        <v>28</v>
      </c>
      <c r="I1661" t="s">
        <v>213</v>
      </c>
      <c r="J1661" t="s">
        <v>27</v>
      </c>
      <c r="L1661" t="s">
        <v>52</v>
      </c>
    </row>
    <row r="1662" spans="1:32" ht="17.25" customHeight="1" x14ac:dyDescent="0.25">
      <c r="A1662">
        <v>329715</v>
      </c>
      <c r="B1662" t="s">
        <v>3507</v>
      </c>
      <c r="C1662" t="s">
        <v>603</v>
      </c>
      <c r="D1662" t="s">
        <v>3508</v>
      </c>
      <c r="E1662" t="s">
        <v>88</v>
      </c>
      <c r="F1662">
        <v>35440</v>
      </c>
      <c r="G1662" t="s">
        <v>3509</v>
      </c>
      <c r="H1662" t="s">
        <v>28</v>
      </c>
      <c r="I1662" t="s">
        <v>213</v>
      </c>
      <c r="J1662" t="s">
        <v>1370</v>
      </c>
      <c r="L1662" t="s">
        <v>82</v>
      </c>
      <c r="AE1662" t="s">
        <v>5700</v>
      </c>
      <c r="AF1662" t="s">
        <v>5700</v>
      </c>
    </row>
    <row r="1663" spans="1:32" ht="17.25" customHeight="1" x14ac:dyDescent="0.25">
      <c r="A1663">
        <v>335684</v>
      </c>
      <c r="B1663" t="s">
        <v>3125</v>
      </c>
      <c r="C1663" t="s">
        <v>730</v>
      </c>
      <c r="D1663" t="s">
        <v>1923</v>
      </c>
      <c r="E1663" t="s">
        <v>88</v>
      </c>
      <c r="F1663">
        <v>30038</v>
      </c>
      <c r="G1663" t="s">
        <v>30</v>
      </c>
      <c r="H1663" t="s">
        <v>28</v>
      </c>
      <c r="I1663" t="s">
        <v>213</v>
      </c>
      <c r="J1663" t="s">
        <v>27</v>
      </c>
      <c r="L1663" t="s">
        <v>30</v>
      </c>
    </row>
    <row r="1664" spans="1:32" ht="17.25" customHeight="1" x14ac:dyDescent="0.25">
      <c r="A1664">
        <v>317022</v>
      </c>
      <c r="B1664" t="s">
        <v>1831</v>
      </c>
      <c r="C1664" t="s">
        <v>704</v>
      </c>
      <c r="D1664" t="s">
        <v>293</v>
      </c>
      <c r="E1664" t="s">
        <v>88</v>
      </c>
      <c r="F1664">
        <v>33215</v>
      </c>
      <c r="G1664" t="s">
        <v>30</v>
      </c>
      <c r="H1664" t="s">
        <v>28</v>
      </c>
      <c r="I1664" t="s">
        <v>213</v>
      </c>
      <c r="J1664" t="s">
        <v>1370</v>
      </c>
      <c r="L1664" t="s">
        <v>30</v>
      </c>
      <c r="V1664" t="s">
        <v>5723</v>
      </c>
    </row>
    <row r="1665" spans="1:12" ht="17.25" customHeight="1" x14ac:dyDescent="0.25">
      <c r="A1665">
        <v>329716</v>
      </c>
      <c r="B1665" t="s">
        <v>2670</v>
      </c>
      <c r="C1665" t="s">
        <v>363</v>
      </c>
      <c r="D1665" t="s">
        <v>754</v>
      </c>
      <c r="E1665" t="s">
        <v>88</v>
      </c>
      <c r="F1665">
        <v>26347</v>
      </c>
      <c r="G1665" t="s">
        <v>861</v>
      </c>
      <c r="H1665" t="s">
        <v>28</v>
      </c>
      <c r="I1665" t="s">
        <v>213</v>
      </c>
      <c r="J1665" t="s">
        <v>1370</v>
      </c>
      <c r="L1665" t="s">
        <v>42</v>
      </c>
    </row>
    <row r="1666" spans="1:12" ht="17.25" customHeight="1" x14ac:dyDescent="0.25">
      <c r="A1666">
        <v>327850</v>
      </c>
      <c r="B1666" t="s">
        <v>3631</v>
      </c>
      <c r="C1666" t="s">
        <v>226</v>
      </c>
      <c r="D1666" t="s">
        <v>224</v>
      </c>
      <c r="E1666" t="s">
        <v>88</v>
      </c>
      <c r="F1666">
        <v>33283</v>
      </c>
      <c r="G1666" t="s">
        <v>30</v>
      </c>
      <c r="H1666" t="s">
        <v>28</v>
      </c>
      <c r="I1666" t="s">
        <v>213</v>
      </c>
      <c r="J1666" t="s">
        <v>27</v>
      </c>
      <c r="L1666" t="s">
        <v>30</v>
      </c>
    </row>
    <row r="1667" spans="1:12" ht="17.25" customHeight="1" x14ac:dyDescent="0.25">
      <c r="A1667">
        <v>334208</v>
      </c>
      <c r="B1667" t="s">
        <v>5320</v>
      </c>
      <c r="C1667" t="s">
        <v>242</v>
      </c>
      <c r="D1667" t="s">
        <v>449</v>
      </c>
      <c r="E1667" t="s">
        <v>88</v>
      </c>
      <c r="F1667">
        <v>35065</v>
      </c>
      <c r="G1667" t="s">
        <v>420</v>
      </c>
      <c r="H1667" t="s">
        <v>28</v>
      </c>
      <c r="I1667" t="s">
        <v>213</v>
      </c>
      <c r="J1667" t="s">
        <v>1370</v>
      </c>
      <c r="L1667" t="s">
        <v>42</v>
      </c>
    </row>
    <row r="1668" spans="1:12" ht="17.25" customHeight="1" x14ac:dyDescent="0.25">
      <c r="A1668">
        <v>305702</v>
      </c>
      <c r="B1668" t="s">
        <v>1096</v>
      </c>
      <c r="C1668" t="s">
        <v>242</v>
      </c>
      <c r="D1668" t="s">
        <v>1106</v>
      </c>
      <c r="E1668" t="s">
        <v>88</v>
      </c>
      <c r="F1668">
        <v>29393</v>
      </c>
      <c r="G1668" t="s">
        <v>52</v>
      </c>
      <c r="H1668" t="s">
        <v>28</v>
      </c>
      <c r="I1668" t="s">
        <v>213</v>
      </c>
      <c r="J1668" t="s">
        <v>1370</v>
      </c>
      <c r="L1668" t="s">
        <v>52</v>
      </c>
    </row>
    <row r="1669" spans="1:12" ht="17.25" customHeight="1" x14ac:dyDescent="0.25">
      <c r="A1669">
        <v>332100</v>
      </c>
      <c r="B1669" t="s">
        <v>3428</v>
      </c>
      <c r="C1669" t="s">
        <v>605</v>
      </c>
      <c r="D1669" t="s">
        <v>473</v>
      </c>
      <c r="E1669" t="s">
        <v>88</v>
      </c>
      <c r="F1669">
        <v>36530</v>
      </c>
      <c r="G1669" t="s">
        <v>225</v>
      </c>
      <c r="H1669" t="s">
        <v>28</v>
      </c>
      <c r="I1669" t="s">
        <v>213</v>
      </c>
      <c r="J1669" t="s">
        <v>27</v>
      </c>
      <c r="L1669" t="s">
        <v>30</v>
      </c>
    </row>
    <row r="1670" spans="1:12" ht="17.25" customHeight="1" x14ac:dyDescent="0.25">
      <c r="A1670">
        <v>334808</v>
      </c>
      <c r="B1670" t="s">
        <v>5333</v>
      </c>
      <c r="C1670" t="s">
        <v>346</v>
      </c>
      <c r="D1670" t="s">
        <v>2606</v>
      </c>
      <c r="E1670" t="s">
        <v>88</v>
      </c>
      <c r="F1670">
        <v>28971</v>
      </c>
      <c r="G1670" t="s">
        <v>685</v>
      </c>
      <c r="H1670" t="s">
        <v>28</v>
      </c>
      <c r="I1670" t="s">
        <v>213</v>
      </c>
      <c r="J1670" t="s">
        <v>27</v>
      </c>
      <c r="L1670" t="s">
        <v>30</v>
      </c>
    </row>
    <row r="1671" spans="1:12" ht="17.25" customHeight="1" x14ac:dyDescent="0.25">
      <c r="A1671">
        <v>326344</v>
      </c>
      <c r="B1671" t="s">
        <v>3475</v>
      </c>
      <c r="C1671" t="s">
        <v>266</v>
      </c>
      <c r="D1671" t="s">
        <v>286</v>
      </c>
      <c r="E1671" t="s">
        <v>89</v>
      </c>
      <c r="F1671">
        <v>31046</v>
      </c>
      <c r="G1671" t="s">
        <v>3476</v>
      </c>
      <c r="H1671" t="s">
        <v>28</v>
      </c>
      <c r="I1671" t="s">
        <v>213</v>
      </c>
      <c r="J1671" t="s">
        <v>1370</v>
      </c>
      <c r="L1671" t="s">
        <v>59</v>
      </c>
    </row>
    <row r="1672" spans="1:12" ht="17.25" customHeight="1" x14ac:dyDescent="0.25">
      <c r="A1672">
        <v>338335</v>
      </c>
      <c r="B1672" t="s">
        <v>3804</v>
      </c>
      <c r="C1672" t="s">
        <v>260</v>
      </c>
      <c r="D1672" t="s">
        <v>285</v>
      </c>
      <c r="E1672" t="s">
        <v>88</v>
      </c>
      <c r="F1672">
        <v>33801</v>
      </c>
      <c r="G1672" t="s">
        <v>229</v>
      </c>
      <c r="H1672" t="s">
        <v>28</v>
      </c>
      <c r="I1672" t="s">
        <v>213</v>
      </c>
      <c r="J1672" t="s">
        <v>1370</v>
      </c>
      <c r="L1672" t="s">
        <v>85</v>
      </c>
    </row>
    <row r="1673" spans="1:12" ht="17.25" customHeight="1" x14ac:dyDescent="0.25">
      <c r="A1673">
        <v>334207</v>
      </c>
      <c r="B1673" t="s">
        <v>4692</v>
      </c>
      <c r="C1673" t="s">
        <v>242</v>
      </c>
      <c r="D1673" t="s">
        <v>301</v>
      </c>
      <c r="E1673" t="s">
        <v>88</v>
      </c>
      <c r="F1673">
        <v>34255</v>
      </c>
      <c r="G1673" t="s">
        <v>79</v>
      </c>
      <c r="H1673" t="s">
        <v>28</v>
      </c>
      <c r="I1673" t="s">
        <v>213</v>
      </c>
      <c r="J1673" t="s">
        <v>1370</v>
      </c>
      <c r="L1673" t="s">
        <v>79</v>
      </c>
    </row>
    <row r="1674" spans="1:12" ht="17.25" customHeight="1" x14ac:dyDescent="0.25">
      <c r="A1674">
        <v>337692</v>
      </c>
      <c r="B1674" t="s">
        <v>3378</v>
      </c>
      <c r="C1674" t="s">
        <v>3379</v>
      </c>
      <c r="D1674" t="s">
        <v>1106</v>
      </c>
      <c r="E1674" t="s">
        <v>89</v>
      </c>
      <c r="F1674">
        <v>31413</v>
      </c>
      <c r="G1674" t="s">
        <v>3380</v>
      </c>
      <c r="H1674" t="s">
        <v>28</v>
      </c>
      <c r="I1674" t="s">
        <v>213</v>
      </c>
      <c r="J1674" t="s">
        <v>1370</v>
      </c>
      <c r="L1674" t="s">
        <v>30</v>
      </c>
    </row>
    <row r="1675" spans="1:12" ht="17.25" customHeight="1" x14ac:dyDescent="0.25">
      <c r="A1675">
        <v>327625</v>
      </c>
      <c r="B1675" t="s">
        <v>2583</v>
      </c>
      <c r="C1675" t="s">
        <v>266</v>
      </c>
      <c r="D1675" t="s">
        <v>447</v>
      </c>
      <c r="E1675" t="s">
        <v>89</v>
      </c>
      <c r="F1675">
        <v>27364</v>
      </c>
      <c r="G1675" t="s">
        <v>30</v>
      </c>
      <c r="H1675" t="s">
        <v>28</v>
      </c>
      <c r="I1675" t="s">
        <v>213</v>
      </c>
      <c r="J1675" t="s">
        <v>1370</v>
      </c>
      <c r="L1675" t="s">
        <v>30</v>
      </c>
    </row>
    <row r="1676" spans="1:12" ht="17.25" customHeight="1" x14ac:dyDescent="0.25">
      <c r="A1676">
        <v>335739</v>
      </c>
      <c r="B1676" t="s">
        <v>3774</v>
      </c>
      <c r="C1676" t="s">
        <v>695</v>
      </c>
      <c r="D1676" t="s">
        <v>512</v>
      </c>
      <c r="E1676" t="s">
        <v>89</v>
      </c>
      <c r="F1676">
        <v>29950</v>
      </c>
      <c r="G1676" t="s">
        <v>30</v>
      </c>
      <c r="H1676" t="s">
        <v>28</v>
      </c>
      <c r="I1676" t="s">
        <v>213</v>
      </c>
      <c r="J1676" t="s">
        <v>1370</v>
      </c>
      <c r="L1676" t="s">
        <v>30</v>
      </c>
    </row>
    <row r="1677" spans="1:12" ht="17.25" customHeight="1" x14ac:dyDescent="0.25">
      <c r="A1677">
        <v>328295</v>
      </c>
      <c r="B1677" t="s">
        <v>4165</v>
      </c>
      <c r="C1677" t="s">
        <v>233</v>
      </c>
      <c r="D1677" t="s">
        <v>1909</v>
      </c>
      <c r="E1677" t="s">
        <v>89</v>
      </c>
      <c r="F1677">
        <v>23644</v>
      </c>
      <c r="G1677" t="s">
        <v>4166</v>
      </c>
      <c r="H1677" t="s">
        <v>28</v>
      </c>
      <c r="I1677" t="s">
        <v>213</v>
      </c>
      <c r="J1677" t="s">
        <v>27</v>
      </c>
      <c r="L1677" t="s">
        <v>73</v>
      </c>
    </row>
    <row r="1678" spans="1:12" ht="17.25" customHeight="1" x14ac:dyDescent="0.25">
      <c r="A1678">
        <v>335740</v>
      </c>
      <c r="B1678" t="s">
        <v>4897</v>
      </c>
      <c r="C1678" t="s">
        <v>550</v>
      </c>
      <c r="D1678" t="s">
        <v>673</v>
      </c>
      <c r="E1678" t="s">
        <v>89</v>
      </c>
      <c r="F1678">
        <v>29099</v>
      </c>
      <c r="G1678" t="s">
        <v>30</v>
      </c>
      <c r="H1678" t="s">
        <v>28</v>
      </c>
      <c r="I1678" t="s">
        <v>213</v>
      </c>
      <c r="J1678" t="s">
        <v>1370</v>
      </c>
      <c r="L1678" t="s">
        <v>30</v>
      </c>
    </row>
    <row r="1679" spans="1:12" ht="17.25" customHeight="1" x14ac:dyDescent="0.25">
      <c r="A1679">
        <v>335706</v>
      </c>
      <c r="B1679" t="s">
        <v>5370</v>
      </c>
      <c r="C1679" t="s">
        <v>5371</v>
      </c>
      <c r="D1679" t="s">
        <v>2509</v>
      </c>
      <c r="E1679" t="s">
        <v>88</v>
      </c>
      <c r="F1679">
        <v>34516</v>
      </c>
      <c r="G1679" t="s">
        <v>67</v>
      </c>
      <c r="H1679" t="s">
        <v>28</v>
      </c>
      <c r="I1679" t="s">
        <v>213</v>
      </c>
      <c r="J1679" t="s">
        <v>1370</v>
      </c>
      <c r="L1679" t="s">
        <v>67</v>
      </c>
    </row>
    <row r="1680" spans="1:12" ht="17.25" customHeight="1" x14ac:dyDescent="0.25">
      <c r="A1680">
        <v>337655</v>
      </c>
      <c r="B1680" t="s">
        <v>5079</v>
      </c>
      <c r="C1680" t="s">
        <v>2434</v>
      </c>
      <c r="D1680" t="s">
        <v>2076</v>
      </c>
      <c r="E1680" t="s">
        <v>89</v>
      </c>
      <c r="F1680">
        <v>35855</v>
      </c>
      <c r="G1680" t="s">
        <v>229</v>
      </c>
      <c r="H1680" t="s">
        <v>28</v>
      </c>
      <c r="I1680" t="s">
        <v>213</v>
      </c>
      <c r="J1680" t="s">
        <v>1370</v>
      </c>
      <c r="L1680" t="s">
        <v>30</v>
      </c>
    </row>
    <row r="1681" spans="1:12" ht="17.25" customHeight="1" x14ac:dyDescent="0.25">
      <c r="A1681">
        <v>331299</v>
      </c>
      <c r="B1681" t="s">
        <v>3046</v>
      </c>
      <c r="C1681" t="s">
        <v>382</v>
      </c>
      <c r="D1681" t="s">
        <v>3047</v>
      </c>
      <c r="E1681" t="s">
        <v>89</v>
      </c>
      <c r="F1681">
        <v>35207</v>
      </c>
      <c r="G1681" t="s">
        <v>581</v>
      </c>
      <c r="H1681" t="s">
        <v>31</v>
      </c>
      <c r="I1681" t="s">
        <v>213</v>
      </c>
      <c r="J1681" t="s">
        <v>1370</v>
      </c>
      <c r="L1681" t="s">
        <v>42</v>
      </c>
    </row>
    <row r="1682" spans="1:12" ht="17.25" customHeight="1" x14ac:dyDescent="0.25">
      <c r="A1682">
        <v>327082</v>
      </c>
      <c r="B1682" t="s">
        <v>4090</v>
      </c>
      <c r="C1682" t="s">
        <v>411</v>
      </c>
      <c r="D1682" t="s">
        <v>4091</v>
      </c>
      <c r="E1682" t="s">
        <v>89</v>
      </c>
      <c r="F1682">
        <v>33427</v>
      </c>
      <c r="G1682" t="s">
        <v>30</v>
      </c>
      <c r="H1682" t="s">
        <v>28</v>
      </c>
      <c r="I1682" t="s">
        <v>213</v>
      </c>
      <c r="J1682" t="s">
        <v>1370</v>
      </c>
      <c r="L1682" t="s">
        <v>30</v>
      </c>
    </row>
    <row r="1683" spans="1:12" ht="17.25" customHeight="1" x14ac:dyDescent="0.25">
      <c r="A1683">
        <v>335679</v>
      </c>
      <c r="B1683" t="s">
        <v>3770</v>
      </c>
      <c r="C1683" t="s">
        <v>344</v>
      </c>
      <c r="D1683" t="s">
        <v>966</v>
      </c>
      <c r="E1683" t="s">
        <v>89</v>
      </c>
      <c r="F1683">
        <v>36326</v>
      </c>
      <c r="G1683" t="s">
        <v>82</v>
      </c>
      <c r="H1683" t="s">
        <v>28</v>
      </c>
      <c r="I1683" t="s">
        <v>213</v>
      </c>
      <c r="J1683" t="s">
        <v>27</v>
      </c>
      <c r="L1683" t="s">
        <v>82</v>
      </c>
    </row>
    <row r="1684" spans="1:12" ht="17.25" customHeight="1" x14ac:dyDescent="0.25">
      <c r="A1684">
        <v>332084</v>
      </c>
      <c r="B1684" t="s">
        <v>4467</v>
      </c>
      <c r="C1684" t="s">
        <v>226</v>
      </c>
      <c r="D1684" t="s">
        <v>779</v>
      </c>
      <c r="E1684" t="s">
        <v>89</v>
      </c>
      <c r="F1684">
        <v>36431</v>
      </c>
      <c r="G1684" t="s">
        <v>30</v>
      </c>
      <c r="H1684" t="s">
        <v>28</v>
      </c>
      <c r="I1684" t="s">
        <v>213</v>
      </c>
      <c r="J1684" t="s">
        <v>1370</v>
      </c>
      <c r="L1684" t="s">
        <v>30</v>
      </c>
    </row>
    <row r="1685" spans="1:12" ht="17.25" customHeight="1" x14ac:dyDescent="0.25">
      <c r="A1685">
        <v>332107</v>
      </c>
      <c r="B1685" t="s">
        <v>2634</v>
      </c>
      <c r="C1685" t="s">
        <v>238</v>
      </c>
      <c r="D1685" t="s">
        <v>473</v>
      </c>
      <c r="E1685" t="s">
        <v>89</v>
      </c>
      <c r="F1685">
        <v>35715</v>
      </c>
      <c r="G1685" t="s">
        <v>615</v>
      </c>
      <c r="H1685" t="s">
        <v>28</v>
      </c>
      <c r="I1685" t="s">
        <v>213</v>
      </c>
      <c r="J1685" t="s">
        <v>1370</v>
      </c>
      <c r="L1685" t="s">
        <v>42</v>
      </c>
    </row>
    <row r="1686" spans="1:12" ht="17.25" customHeight="1" x14ac:dyDescent="0.25">
      <c r="A1686">
        <v>333484</v>
      </c>
      <c r="B1686" t="s">
        <v>3560</v>
      </c>
      <c r="C1686" t="s">
        <v>463</v>
      </c>
      <c r="D1686" t="s">
        <v>339</v>
      </c>
      <c r="E1686" t="s">
        <v>89</v>
      </c>
      <c r="F1686">
        <v>35079</v>
      </c>
      <c r="G1686" t="s">
        <v>3561</v>
      </c>
      <c r="H1686" t="s">
        <v>28</v>
      </c>
      <c r="I1686" t="s">
        <v>213</v>
      </c>
      <c r="J1686" t="s">
        <v>1370</v>
      </c>
      <c r="L1686" t="s">
        <v>42</v>
      </c>
    </row>
    <row r="1687" spans="1:12" ht="17.25" customHeight="1" x14ac:dyDescent="0.25">
      <c r="A1687">
        <v>324989</v>
      </c>
      <c r="B1687" t="s">
        <v>4005</v>
      </c>
      <c r="C1687" t="s">
        <v>4006</v>
      </c>
      <c r="D1687" t="s">
        <v>521</v>
      </c>
      <c r="E1687" t="s">
        <v>89</v>
      </c>
      <c r="F1687">
        <v>35204</v>
      </c>
      <c r="G1687" t="s">
        <v>665</v>
      </c>
      <c r="H1687" t="s">
        <v>28</v>
      </c>
      <c r="I1687" t="s">
        <v>213</v>
      </c>
      <c r="J1687" t="s">
        <v>1370</v>
      </c>
      <c r="L1687" t="s">
        <v>42</v>
      </c>
    </row>
    <row r="1688" spans="1:12" ht="17.25" customHeight="1" x14ac:dyDescent="0.25">
      <c r="A1688">
        <v>337658</v>
      </c>
      <c r="B1688" t="s">
        <v>5528</v>
      </c>
      <c r="C1688" t="s">
        <v>411</v>
      </c>
      <c r="D1688" t="s">
        <v>673</v>
      </c>
      <c r="E1688" t="s">
        <v>88</v>
      </c>
      <c r="F1688">
        <v>31273</v>
      </c>
      <c r="G1688" t="s">
        <v>5529</v>
      </c>
      <c r="H1688" t="s">
        <v>28</v>
      </c>
      <c r="I1688" t="s">
        <v>213</v>
      </c>
      <c r="J1688" t="s">
        <v>27</v>
      </c>
      <c r="L1688" t="s">
        <v>52</v>
      </c>
    </row>
    <row r="1689" spans="1:12" ht="17.25" customHeight="1" x14ac:dyDescent="0.25">
      <c r="A1689">
        <v>338940</v>
      </c>
      <c r="B1689" t="s">
        <v>3071</v>
      </c>
      <c r="C1689" t="s">
        <v>226</v>
      </c>
      <c r="D1689" t="s">
        <v>1170</v>
      </c>
      <c r="E1689" t="s">
        <v>89</v>
      </c>
      <c r="F1689">
        <v>29351</v>
      </c>
      <c r="G1689" t="s">
        <v>912</v>
      </c>
      <c r="H1689" t="s">
        <v>28</v>
      </c>
      <c r="I1689" t="s">
        <v>213</v>
      </c>
      <c r="J1689" t="s">
        <v>1370</v>
      </c>
      <c r="L1689" t="s">
        <v>52</v>
      </c>
    </row>
    <row r="1690" spans="1:12" ht="17.25" customHeight="1" x14ac:dyDescent="0.25">
      <c r="A1690">
        <v>335700</v>
      </c>
      <c r="B1690" t="s">
        <v>3772</v>
      </c>
      <c r="C1690" t="s">
        <v>3773</v>
      </c>
      <c r="D1690" t="s">
        <v>588</v>
      </c>
      <c r="E1690" t="s">
        <v>89</v>
      </c>
      <c r="F1690">
        <v>36190</v>
      </c>
      <c r="G1690" t="s">
        <v>30</v>
      </c>
      <c r="H1690" t="s">
        <v>28</v>
      </c>
      <c r="I1690" t="s">
        <v>213</v>
      </c>
      <c r="J1690" t="s">
        <v>27</v>
      </c>
      <c r="L1690" t="s">
        <v>42</v>
      </c>
    </row>
    <row r="1691" spans="1:12" ht="17.25" customHeight="1" x14ac:dyDescent="0.25">
      <c r="A1691">
        <v>337697</v>
      </c>
      <c r="B1691" t="s">
        <v>5536</v>
      </c>
      <c r="C1691" t="s">
        <v>852</v>
      </c>
      <c r="D1691" t="s">
        <v>224</v>
      </c>
      <c r="E1691" t="s">
        <v>89</v>
      </c>
      <c r="F1691">
        <v>35173</v>
      </c>
      <c r="G1691" t="s">
        <v>1435</v>
      </c>
      <c r="H1691" t="s">
        <v>28</v>
      </c>
      <c r="I1691" t="s">
        <v>213</v>
      </c>
      <c r="J1691" t="s">
        <v>1370</v>
      </c>
      <c r="L1691" t="s">
        <v>42</v>
      </c>
    </row>
    <row r="1692" spans="1:12" ht="17.25" customHeight="1" x14ac:dyDescent="0.25">
      <c r="A1692">
        <v>332147</v>
      </c>
      <c r="B1692" t="s">
        <v>3478</v>
      </c>
      <c r="C1692" t="s">
        <v>701</v>
      </c>
      <c r="D1692" t="s">
        <v>285</v>
      </c>
      <c r="E1692" t="s">
        <v>89</v>
      </c>
      <c r="F1692">
        <v>33604</v>
      </c>
      <c r="G1692" t="s">
        <v>3479</v>
      </c>
      <c r="H1692" t="s">
        <v>28</v>
      </c>
      <c r="I1692" t="s">
        <v>213</v>
      </c>
      <c r="J1692" t="s">
        <v>1370</v>
      </c>
      <c r="L1692" t="s">
        <v>67</v>
      </c>
    </row>
    <row r="1693" spans="1:12" ht="17.25" customHeight="1" x14ac:dyDescent="0.25">
      <c r="A1693">
        <v>337072</v>
      </c>
      <c r="B1693" t="s">
        <v>3187</v>
      </c>
      <c r="C1693" t="s">
        <v>292</v>
      </c>
      <c r="D1693" t="s">
        <v>474</v>
      </c>
      <c r="E1693" t="s">
        <v>89</v>
      </c>
      <c r="F1693">
        <v>29375</v>
      </c>
      <c r="G1693" t="s">
        <v>2130</v>
      </c>
      <c r="H1693" t="s">
        <v>28</v>
      </c>
      <c r="I1693" t="s">
        <v>213</v>
      </c>
      <c r="J1693" t="s">
        <v>1370</v>
      </c>
      <c r="L1693" t="s">
        <v>30</v>
      </c>
    </row>
    <row r="1694" spans="1:12" ht="17.25" customHeight="1" x14ac:dyDescent="0.25">
      <c r="A1694">
        <v>338904</v>
      </c>
      <c r="B1694" t="s">
        <v>5671</v>
      </c>
      <c r="C1694" t="s">
        <v>1043</v>
      </c>
      <c r="D1694" t="s">
        <v>5672</v>
      </c>
      <c r="E1694" t="s">
        <v>88</v>
      </c>
      <c r="F1694">
        <v>28448</v>
      </c>
      <c r="G1694" t="s">
        <v>30</v>
      </c>
      <c r="H1694" t="s">
        <v>28</v>
      </c>
      <c r="I1694" t="s">
        <v>213</v>
      </c>
      <c r="J1694" t="s">
        <v>27</v>
      </c>
      <c r="L1694" t="s">
        <v>30</v>
      </c>
    </row>
    <row r="1695" spans="1:12" ht="17.25" customHeight="1" x14ac:dyDescent="0.25">
      <c r="A1695">
        <v>329805</v>
      </c>
      <c r="B1695" t="s">
        <v>3721</v>
      </c>
      <c r="C1695" t="s">
        <v>730</v>
      </c>
      <c r="D1695" t="s">
        <v>254</v>
      </c>
      <c r="E1695" t="s">
        <v>88</v>
      </c>
      <c r="F1695">
        <v>35798</v>
      </c>
      <c r="G1695" t="s">
        <v>30</v>
      </c>
      <c r="H1695" t="s">
        <v>28</v>
      </c>
      <c r="I1695" t="s">
        <v>213</v>
      </c>
      <c r="J1695" t="s">
        <v>27</v>
      </c>
      <c r="L1695" t="s">
        <v>30</v>
      </c>
    </row>
    <row r="1696" spans="1:12" ht="17.25" customHeight="1" x14ac:dyDescent="0.25">
      <c r="A1696">
        <v>337708</v>
      </c>
      <c r="B1696" t="s">
        <v>5537</v>
      </c>
      <c r="C1696" t="s">
        <v>552</v>
      </c>
      <c r="D1696" t="s">
        <v>837</v>
      </c>
      <c r="E1696" t="s">
        <v>88</v>
      </c>
      <c r="F1696">
        <v>27595</v>
      </c>
      <c r="G1696" t="s">
        <v>30</v>
      </c>
      <c r="H1696" t="s">
        <v>28</v>
      </c>
      <c r="I1696" t="s">
        <v>213</v>
      </c>
      <c r="J1696" t="s">
        <v>1370</v>
      </c>
      <c r="L1696" t="s">
        <v>30</v>
      </c>
    </row>
    <row r="1697" spans="1:22" ht="17.25" customHeight="1" x14ac:dyDescent="0.25">
      <c r="A1697">
        <v>335769</v>
      </c>
      <c r="B1697" t="s">
        <v>4904</v>
      </c>
      <c r="C1697" t="s">
        <v>594</v>
      </c>
      <c r="D1697" t="s">
        <v>799</v>
      </c>
      <c r="E1697" t="s">
        <v>88</v>
      </c>
      <c r="F1697">
        <v>32983</v>
      </c>
      <c r="G1697" t="s">
        <v>591</v>
      </c>
      <c r="H1697" t="s">
        <v>28</v>
      </c>
      <c r="I1697" t="s">
        <v>213</v>
      </c>
      <c r="J1697" t="s">
        <v>1370</v>
      </c>
      <c r="L1697" t="s">
        <v>85</v>
      </c>
    </row>
    <row r="1698" spans="1:22" ht="17.25" customHeight="1" x14ac:dyDescent="0.25">
      <c r="A1698">
        <v>328280</v>
      </c>
      <c r="B1698" t="s">
        <v>4163</v>
      </c>
      <c r="C1698" t="s">
        <v>266</v>
      </c>
      <c r="D1698" t="s">
        <v>432</v>
      </c>
      <c r="E1698" t="s">
        <v>89</v>
      </c>
      <c r="F1698">
        <v>32058</v>
      </c>
      <c r="G1698" t="s">
        <v>30</v>
      </c>
      <c r="H1698" t="s">
        <v>28</v>
      </c>
      <c r="I1698" t="s">
        <v>213</v>
      </c>
      <c r="J1698" t="s">
        <v>27</v>
      </c>
      <c r="L1698" t="s">
        <v>42</v>
      </c>
    </row>
    <row r="1699" spans="1:22" ht="17.25" customHeight="1" x14ac:dyDescent="0.25">
      <c r="A1699">
        <v>329802</v>
      </c>
      <c r="B1699" t="s">
        <v>4269</v>
      </c>
      <c r="C1699" t="s">
        <v>566</v>
      </c>
      <c r="D1699" t="s">
        <v>536</v>
      </c>
      <c r="E1699" t="s">
        <v>88</v>
      </c>
      <c r="F1699">
        <v>31792</v>
      </c>
      <c r="G1699" t="s">
        <v>30</v>
      </c>
      <c r="H1699" t="s">
        <v>28</v>
      </c>
      <c r="I1699" t="s">
        <v>213</v>
      </c>
      <c r="J1699" t="s">
        <v>1418</v>
      </c>
      <c r="L1699" t="s">
        <v>30</v>
      </c>
    </row>
    <row r="1700" spans="1:22" ht="17.25" customHeight="1" x14ac:dyDescent="0.25">
      <c r="A1700">
        <v>332176</v>
      </c>
      <c r="B1700" t="s">
        <v>4475</v>
      </c>
      <c r="C1700" t="s">
        <v>223</v>
      </c>
      <c r="D1700" t="s">
        <v>994</v>
      </c>
      <c r="E1700" t="s">
        <v>89</v>
      </c>
      <c r="F1700">
        <v>36161</v>
      </c>
      <c r="G1700" t="s">
        <v>715</v>
      </c>
      <c r="H1700" t="s">
        <v>28</v>
      </c>
      <c r="I1700" t="s">
        <v>213</v>
      </c>
      <c r="J1700" t="s">
        <v>1370</v>
      </c>
      <c r="L1700" t="s">
        <v>70</v>
      </c>
    </row>
    <row r="1701" spans="1:22" ht="17.25" customHeight="1" x14ac:dyDescent="0.25">
      <c r="A1701">
        <v>317060</v>
      </c>
      <c r="B1701" t="s">
        <v>2323</v>
      </c>
      <c r="C1701" t="s">
        <v>277</v>
      </c>
      <c r="D1701" t="s">
        <v>434</v>
      </c>
      <c r="E1701" t="s">
        <v>89</v>
      </c>
      <c r="F1701">
        <v>30317</v>
      </c>
      <c r="G1701" t="s">
        <v>30</v>
      </c>
      <c r="H1701" t="s">
        <v>28</v>
      </c>
      <c r="I1701" t="s">
        <v>213</v>
      </c>
      <c r="J1701" t="s">
        <v>1370</v>
      </c>
      <c r="L1701" t="s">
        <v>30</v>
      </c>
      <c r="V1701" t="s">
        <v>5821</v>
      </c>
    </row>
    <row r="1702" spans="1:22" ht="17.25" customHeight="1" x14ac:dyDescent="0.25">
      <c r="A1702">
        <v>306421</v>
      </c>
      <c r="B1702" t="s">
        <v>1722</v>
      </c>
      <c r="C1702" t="s">
        <v>260</v>
      </c>
      <c r="D1702" t="s">
        <v>589</v>
      </c>
      <c r="E1702" t="s">
        <v>89</v>
      </c>
      <c r="F1702">
        <v>31413</v>
      </c>
      <c r="G1702" t="s">
        <v>1723</v>
      </c>
      <c r="H1702" t="s">
        <v>28</v>
      </c>
      <c r="I1702" t="s">
        <v>213</v>
      </c>
      <c r="J1702" t="s">
        <v>1370</v>
      </c>
      <c r="L1702" t="s">
        <v>73</v>
      </c>
      <c r="V1702" t="s">
        <v>5734</v>
      </c>
    </row>
    <row r="1703" spans="1:22" ht="17.25" customHeight="1" x14ac:dyDescent="0.25">
      <c r="A1703">
        <v>333490</v>
      </c>
      <c r="B1703" t="s">
        <v>1887</v>
      </c>
      <c r="C1703" t="s">
        <v>242</v>
      </c>
      <c r="D1703" t="s">
        <v>337</v>
      </c>
      <c r="E1703" t="s">
        <v>89</v>
      </c>
      <c r="F1703">
        <v>34700</v>
      </c>
      <c r="G1703" t="s">
        <v>796</v>
      </c>
      <c r="H1703" t="s">
        <v>28</v>
      </c>
      <c r="I1703" t="s">
        <v>213</v>
      </c>
      <c r="J1703" t="s">
        <v>1370</v>
      </c>
      <c r="L1703" t="s">
        <v>30</v>
      </c>
      <c r="V1703" t="s">
        <v>5735</v>
      </c>
    </row>
    <row r="1704" spans="1:22" ht="17.25" customHeight="1" x14ac:dyDescent="0.25">
      <c r="A1704">
        <v>336842</v>
      </c>
      <c r="B1704" t="s">
        <v>5033</v>
      </c>
      <c r="C1704" t="s">
        <v>260</v>
      </c>
      <c r="D1704" t="s">
        <v>5034</v>
      </c>
      <c r="E1704" t="s">
        <v>89</v>
      </c>
      <c r="F1704">
        <v>31413</v>
      </c>
      <c r="G1704" t="s">
        <v>5035</v>
      </c>
      <c r="H1704" t="s">
        <v>28</v>
      </c>
      <c r="I1704" t="s">
        <v>213</v>
      </c>
      <c r="J1704" t="s">
        <v>1370</v>
      </c>
      <c r="L1704" t="s">
        <v>30</v>
      </c>
    </row>
    <row r="1705" spans="1:22" ht="17.25" customHeight="1" x14ac:dyDescent="0.25">
      <c r="A1705">
        <v>335775</v>
      </c>
      <c r="B1705" t="s">
        <v>4905</v>
      </c>
      <c r="C1705" t="s">
        <v>242</v>
      </c>
      <c r="D1705" t="s">
        <v>224</v>
      </c>
      <c r="E1705" t="s">
        <v>89</v>
      </c>
      <c r="F1705">
        <v>31581</v>
      </c>
      <c r="G1705" t="s">
        <v>804</v>
      </c>
      <c r="H1705" t="s">
        <v>28</v>
      </c>
      <c r="I1705" t="s">
        <v>213</v>
      </c>
      <c r="J1705" t="s">
        <v>1370</v>
      </c>
      <c r="L1705" t="s">
        <v>42</v>
      </c>
    </row>
    <row r="1706" spans="1:22" ht="17.25" customHeight="1" x14ac:dyDescent="0.25">
      <c r="A1706">
        <v>337714</v>
      </c>
      <c r="B1706" t="s">
        <v>5538</v>
      </c>
      <c r="C1706" t="s">
        <v>940</v>
      </c>
      <c r="D1706" t="s">
        <v>1131</v>
      </c>
      <c r="E1706" t="s">
        <v>89</v>
      </c>
      <c r="F1706">
        <v>31514</v>
      </c>
      <c r="G1706" t="s">
        <v>52</v>
      </c>
      <c r="H1706" t="s">
        <v>28</v>
      </c>
      <c r="I1706" t="s">
        <v>213</v>
      </c>
      <c r="J1706" t="s">
        <v>1370</v>
      </c>
      <c r="L1706" t="s">
        <v>30</v>
      </c>
    </row>
    <row r="1707" spans="1:22" ht="17.25" customHeight="1" x14ac:dyDescent="0.25">
      <c r="A1707">
        <v>334231</v>
      </c>
      <c r="B1707" t="s">
        <v>4694</v>
      </c>
      <c r="C1707" t="s">
        <v>2715</v>
      </c>
      <c r="D1707" t="s">
        <v>787</v>
      </c>
      <c r="E1707" t="s">
        <v>89</v>
      </c>
      <c r="F1707">
        <v>31372</v>
      </c>
      <c r="G1707" t="s">
        <v>225</v>
      </c>
      <c r="H1707" t="s">
        <v>28</v>
      </c>
      <c r="I1707" t="s">
        <v>213</v>
      </c>
      <c r="J1707" t="s">
        <v>1370</v>
      </c>
      <c r="L1707" t="s">
        <v>30</v>
      </c>
    </row>
    <row r="1708" spans="1:22" ht="17.25" customHeight="1" x14ac:dyDescent="0.25">
      <c r="A1708">
        <v>337716</v>
      </c>
      <c r="B1708" t="s">
        <v>5539</v>
      </c>
      <c r="C1708" t="s">
        <v>599</v>
      </c>
      <c r="D1708" t="s">
        <v>1851</v>
      </c>
      <c r="E1708" t="s">
        <v>89</v>
      </c>
      <c r="F1708">
        <v>32316</v>
      </c>
      <c r="G1708" t="s">
        <v>30</v>
      </c>
      <c r="H1708" t="s">
        <v>28</v>
      </c>
      <c r="I1708" t="s">
        <v>213</v>
      </c>
      <c r="J1708" t="s">
        <v>1370</v>
      </c>
      <c r="L1708" t="s">
        <v>42</v>
      </c>
    </row>
    <row r="1709" spans="1:22" ht="17.25" customHeight="1" x14ac:dyDescent="0.25">
      <c r="A1709">
        <v>332172</v>
      </c>
      <c r="B1709" t="s">
        <v>4474</v>
      </c>
      <c r="C1709" t="s">
        <v>563</v>
      </c>
      <c r="D1709" t="s">
        <v>245</v>
      </c>
      <c r="E1709" t="s">
        <v>89</v>
      </c>
      <c r="F1709">
        <v>32759</v>
      </c>
      <c r="G1709" t="s">
        <v>30</v>
      </c>
      <c r="H1709" t="s">
        <v>31</v>
      </c>
      <c r="I1709" t="s">
        <v>213</v>
      </c>
      <c r="J1709" t="s">
        <v>27</v>
      </c>
      <c r="L1709" t="s">
        <v>42</v>
      </c>
    </row>
    <row r="1710" spans="1:22" ht="17.25" customHeight="1" x14ac:dyDescent="0.25">
      <c r="A1710">
        <v>332175</v>
      </c>
      <c r="B1710" t="s">
        <v>2757</v>
      </c>
      <c r="C1710" t="s">
        <v>260</v>
      </c>
      <c r="D1710" t="s">
        <v>345</v>
      </c>
      <c r="E1710" t="s">
        <v>89</v>
      </c>
      <c r="F1710">
        <v>35599</v>
      </c>
      <c r="G1710" t="s">
        <v>30</v>
      </c>
      <c r="H1710" t="s">
        <v>28</v>
      </c>
      <c r="I1710" t="s">
        <v>213</v>
      </c>
      <c r="J1710" t="s">
        <v>1370</v>
      </c>
      <c r="L1710" t="s">
        <v>42</v>
      </c>
    </row>
    <row r="1711" spans="1:22" ht="17.25" customHeight="1" x14ac:dyDescent="0.25">
      <c r="A1711">
        <v>328404</v>
      </c>
      <c r="B1711" t="s">
        <v>3049</v>
      </c>
      <c r="C1711" t="s">
        <v>391</v>
      </c>
      <c r="D1711" t="s">
        <v>228</v>
      </c>
      <c r="E1711" t="s">
        <v>89</v>
      </c>
      <c r="F1711">
        <v>35435</v>
      </c>
      <c r="G1711" t="s">
        <v>30</v>
      </c>
      <c r="H1711" t="s">
        <v>28</v>
      </c>
      <c r="I1711" t="s">
        <v>213</v>
      </c>
      <c r="J1711" t="s">
        <v>1370</v>
      </c>
      <c r="L1711" t="s">
        <v>42</v>
      </c>
    </row>
    <row r="1712" spans="1:22" ht="17.25" customHeight="1" x14ac:dyDescent="0.25">
      <c r="A1712">
        <v>332169</v>
      </c>
      <c r="B1712" t="s">
        <v>3736</v>
      </c>
      <c r="C1712" t="s">
        <v>226</v>
      </c>
      <c r="D1712" t="s">
        <v>3737</v>
      </c>
      <c r="E1712" t="s">
        <v>89</v>
      </c>
      <c r="F1712">
        <v>30363</v>
      </c>
      <c r="G1712" t="s">
        <v>225</v>
      </c>
      <c r="H1712" t="s">
        <v>28</v>
      </c>
      <c r="I1712" t="s">
        <v>213</v>
      </c>
      <c r="J1712" t="s">
        <v>1370</v>
      </c>
      <c r="L1712" t="s">
        <v>30</v>
      </c>
    </row>
    <row r="1713" spans="1:32" ht="17.25" customHeight="1" x14ac:dyDescent="0.25">
      <c r="A1713">
        <v>334225</v>
      </c>
      <c r="B1713" t="s">
        <v>4693</v>
      </c>
      <c r="C1713" t="s">
        <v>662</v>
      </c>
      <c r="D1713" t="s">
        <v>234</v>
      </c>
      <c r="E1713" t="s">
        <v>89</v>
      </c>
      <c r="F1713">
        <v>35236</v>
      </c>
      <c r="G1713" t="s">
        <v>302</v>
      </c>
      <c r="H1713" t="s">
        <v>28</v>
      </c>
      <c r="I1713" t="s">
        <v>213</v>
      </c>
      <c r="J1713" t="s">
        <v>27</v>
      </c>
      <c r="L1713" t="s">
        <v>42</v>
      </c>
    </row>
    <row r="1714" spans="1:32" ht="17.25" customHeight="1" x14ac:dyDescent="0.25">
      <c r="A1714">
        <v>337707</v>
      </c>
      <c r="B1714" t="s">
        <v>3793</v>
      </c>
      <c r="C1714" t="s">
        <v>289</v>
      </c>
      <c r="D1714" t="s">
        <v>738</v>
      </c>
      <c r="E1714" t="s">
        <v>89</v>
      </c>
      <c r="F1714">
        <v>31196</v>
      </c>
      <c r="G1714" t="s">
        <v>30</v>
      </c>
      <c r="H1714" t="s">
        <v>28</v>
      </c>
      <c r="I1714" t="s">
        <v>213</v>
      </c>
      <c r="J1714" t="s">
        <v>1370</v>
      </c>
      <c r="L1714" t="s">
        <v>30</v>
      </c>
    </row>
    <row r="1715" spans="1:32" ht="17.25" customHeight="1" x14ac:dyDescent="0.25">
      <c r="A1715">
        <v>327829</v>
      </c>
      <c r="B1715" t="s">
        <v>4134</v>
      </c>
      <c r="C1715" t="s">
        <v>363</v>
      </c>
      <c r="D1715" t="s">
        <v>4135</v>
      </c>
      <c r="E1715" t="s">
        <v>88</v>
      </c>
      <c r="F1715">
        <v>34362</v>
      </c>
      <c r="G1715" t="s">
        <v>67</v>
      </c>
      <c r="H1715" t="s">
        <v>28</v>
      </c>
      <c r="I1715" t="s">
        <v>213</v>
      </c>
      <c r="J1715" t="s">
        <v>27</v>
      </c>
      <c r="L1715" t="s">
        <v>30</v>
      </c>
    </row>
    <row r="1716" spans="1:32" ht="17.25" customHeight="1" x14ac:dyDescent="0.25">
      <c r="A1716">
        <v>328616</v>
      </c>
      <c r="B1716" t="s">
        <v>2359</v>
      </c>
      <c r="C1716" t="s">
        <v>413</v>
      </c>
      <c r="D1716" t="s">
        <v>245</v>
      </c>
      <c r="E1716" t="s">
        <v>88</v>
      </c>
      <c r="F1716">
        <v>32299</v>
      </c>
      <c r="G1716" t="s">
        <v>49</v>
      </c>
      <c r="H1716" t="s">
        <v>28</v>
      </c>
      <c r="I1716" t="s">
        <v>213</v>
      </c>
      <c r="J1716" t="s">
        <v>1370</v>
      </c>
      <c r="L1716" t="s">
        <v>49</v>
      </c>
      <c r="V1716" t="s">
        <v>5821</v>
      </c>
      <c r="AF1716" t="s">
        <v>5700</v>
      </c>
    </row>
    <row r="1717" spans="1:32" ht="17.25" customHeight="1" x14ac:dyDescent="0.25">
      <c r="A1717">
        <v>334197</v>
      </c>
      <c r="B1717" t="s">
        <v>3231</v>
      </c>
      <c r="C1717" t="s">
        <v>242</v>
      </c>
      <c r="D1717" t="s">
        <v>474</v>
      </c>
      <c r="E1717" t="s">
        <v>88</v>
      </c>
      <c r="F1717">
        <v>32904</v>
      </c>
      <c r="G1717" t="s">
        <v>835</v>
      </c>
      <c r="H1717" t="s">
        <v>28</v>
      </c>
      <c r="I1717" t="s">
        <v>213</v>
      </c>
      <c r="J1717" t="s">
        <v>1370</v>
      </c>
      <c r="L1717" t="s">
        <v>42</v>
      </c>
    </row>
    <row r="1718" spans="1:32" ht="17.25" customHeight="1" x14ac:dyDescent="0.25">
      <c r="A1718">
        <v>313463</v>
      </c>
      <c r="B1718" t="s">
        <v>3874</v>
      </c>
      <c r="C1718" t="s">
        <v>303</v>
      </c>
      <c r="D1718" t="s">
        <v>917</v>
      </c>
      <c r="E1718" t="s">
        <v>88</v>
      </c>
      <c r="F1718">
        <v>32143</v>
      </c>
      <c r="G1718" t="s">
        <v>30</v>
      </c>
      <c r="H1718" t="s">
        <v>28</v>
      </c>
      <c r="I1718" t="s">
        <v>213</v>
      </c>
      <c r="J1718" t="s">
        <v>1370</v>
      </c>
      <c r="L1718" t="s">
        <v>30</v>
      </c>
    </row>
    <row r="1719" spans="1:32" ht="17.25" customHeight="1" x14ac:dyDescent="0.25">
      <c r="A1719">
        <v>334196</v>
      </c>
      <c r="B1719" t="s">
        <v>3758</v>
      </c>
      <c r="C1719" t="s">
        <v>226</v>
      </c>
      <c r="D1719" t="s">
        <v>723</v>
      </c>
      <c r="E1719" t="s">
        <v>88</v>
      </c>
      <c r="F1719">
        <v>29953</v>
      </c>
      <c r="G1719" t="s">
        <v>30</v>
      </c>
      <c r="H1719" t="s">
        <v>28</v>
      </c>
      <c r="I1719" t="s">
        <v>213</v>
      </c>
      <c r="J1719" t="s">
        <v>27</v>
      </c>
      <c r="L1719" t="s">
        <v>79</v>
      </c>
    </row>
    <row r="1720" spans="1:32" ht="17.25" customHeight="1" x14ac:dyDescent="0.25">
      <c r="A1720">
        <v>328385</v>
      </c>
      <c r="B1720" t="s">
        <v>4175</v>
      </c>
      <c r="C1720" t="s">
        <v>1141</v>
      </c>
      <c r="D1720" t="s">
        <v>795</v>
      </c>
      <c r="E1720" t="s">
        <v>89</v>
      </c>
      <c r="F1720">
        <v>31904</v>
      </c>
      <c r="G1720" t="s">
        <v>30</v>
      </c>
      <c r="H1720" t="s">
        <v>28</v>
      </c>
      <c r="I1720" t="s">
        <v>213</v>
      </c>
      <c r="J1720" t="s">
        <v>1370</v>
      </c>
      <c r="L1720" t="s">
        <v>30</v>
      </c>
    </row>
    <row r="1721" spans="1:32" ht="17.25" customHeight="1" x14ac:dyDescent="0.25">
      <c r="A1721">
        <v>334212</v>
      </c>
      <c r="B1721" t="s">
        <v>5321</v>
      </c>
      <c r="C1721" t="s">
        <v>384</v>
      </c>
      <c r="D1721" t="s">
        <v>329</v>
      </c>
      <c r="E1721" t="s">
        <v>89</v>
      </c>
      <c r="F1721">
        <v>34137</v>
      </c>
      <c r="G1721" t="s">
        <v>538</v>
      </c>
      <c r="H1721" t="s">
        <v>28</v>
      </c>
      <c r="I1721" t="s">
        <v>213</v>
      </c>
      <c r="J1721" t="s">
        <v>1370</v>
      </c>
      <c r="L1721" t="s">
        <v>85</v>
      </c>
    </row>
    <row r="1722" spans="1:32" ht="17.25" customHeight="1" x14ac:dyDescent="0.25">
      <c r="A1722">
        <v>328866</v>
      </c>
      <c r="B1722" t="s">
        <v>1843</v>
      </c>
      <c r="C1722" t="s">
        <v>308</v>
      </c>
      <c r="D1722" t="s">
        <v>351</v>
      </c>
      <c r="E1722" t="s">
        <v>89</v>
      </c>
      <c r="F1722">
        <v>30975</v>
      </c>
      <c r="G1722" t="s">
        <v>1844</v>
      </c>
      <c r="H1722" t="s">
        <v>28</v>
      </c>
      <c r="I1722" t="s">
        <v>213</v>
      </c>
      <c r="J1722" t="s">
        <v>1370</v>
      </c>
      <c r="L1722" t="s">
        <v>52</v>
      </c>
      <c r="V1722" t="s">
        <v>5821</v>
      </c>
    </row>
    <row r="1723" spans="1:32" ht="17.25" customHeight="1" x14ac:dyDescent="0.25">
      <c r="A1723">
        <v>329781</v>
      </c>
      <c r="B1723" t="s">
        <v>1721</v>
      </c>
      <c r="C1723" t="s">
        <v>704</v>
      </c>
      <c r="D1723" t="s">
        <v>285</v>
      </c>
      <c r="E1723" t="s">
        <v>89</v>
      </c>
      <c r="F1723">
        <v>29610</v>
      </c>
      <c r="G1723" t="s">
        <v>30</v>
      </c>
      <c r="H1723" t="s">
        <v>28</v>
      </c>
      <c r="I1723" t="s">
        <v>213</v>
      </c>
      <c r="J1723" t="s">
        <v>1370</v>
      </c>
      <c r="L1723" t="s">
        <v>85</v>
      </c>
      <c r="V1723" t="s">
        <v>5734</v>
      </c>
    </row>
    <row r="1724" spans="1:32" ht="17.25" customHeight="1" x14ac:dyDescent="0.25">
      <c r="A1724">
        <v>335724</v>
      </c>
      <c r="B1724" t="s">
        <v>4893</v>
      </c>
      <c r="C1724" t="s">
        <v>975</v>
      </c>
      <c r="D1724" t="s">
        <v>1419</v>
      </c>
      <c r="E1724" t="s">
        <v>88</v>
      </c>
      <c r="F1724">
        <v>30324</v>
      </c>
      <c r="G1724" t="s">
        <v>2216</v>
      </c>
      <c r="H1724" t="s">
        <v>28</v>
      </c>
      <c r="I1724" t="s">
        <v>213</v>
      </c>
      <c r="J1724" t="s">
        <v>27</v>
      </c>
      <c r="L1724" t="s">
        <v>62</v>
      </c>
    </row>
    <row r="1725" spans="1:32" ht="17.25" customHeight="1" x14ac:dyDescent="0.25">
      <c r="A1725">
        <v>306174</v>
      </c>
      <c r="B1725" t="s">
        <v>2835</v>
      </c>
      <c r="C1725" t="s">
        <v>849</v>
      </c>
      <c r="D1725" t="s">
        <v>405</v>
      </c>
      <c r="E1725" t="s">
        <v>89</v>
      </c>
      <c r="F1725">
        <v>30597</v>
      </c>
      <c r="G1725" t="s">
        <v>2836</v>
      </c>
      <c r="H1725" t="s">
        <v>28</v>
      </c>
      <c r="I1725" t="s">
        <v>213</v>
      </c>
      <c r="V1725" t="s">
        <v>5822</v>
      </c>
    </row>
    <row r="1726" spans="1:32" ht="17.25" customHeight="1" x14ac:dyDescent="0.25">
      <c r="A1726">
        <v>305951</v>
      </c>
      <c r="B1726" t="s">
        <v>1829</v>
      </c>
      <c r="C1726" t="s">
        <v>260</v>
      </c>
      <c r="D1726" t="s">
        <v>1061</v>
      </c>
      <c r="E1726" t="s">
        <v>88</v>
      </c>
      <c r="F1726">
        <v>30774</v>
      </c>
      <c r="G1726" t="s">
        <v>1830</v>
      </c>
      <c r="H1726" t="s">
        <v>28</v>
      </c>
      <c r="I1726" t="s">
        <v>213</v>
      </c>
      <c r="J1726" t="s">
        <v>1370</v>
      </c>
      <c r="L1726" t="s">
        <v>70</v>
      </c>
      <c r="V1726" t="s">
        <v>5723</v>
      </c>
    </row>
    <row r="1727" spans="1:32" ht="17.25" customHeight="1" x14ac:dyDescent="0.25">
      <c r="A1727">
        <v>329748</v>
      </c>
      <c r="B1727" t="s">
        <v>3510</v>
      </c>
      <c r="C1727" t="s">
        <v>363</v>
      </c>
      <c r="D1727" t="s">
        <v>823</v>
      </c>
      <c r="E1727" t="s">
        <v>88</v>
      </c>
      <c r="F1727">
        <v>34202</v>
      </c>
      <c r="G1727" t="s">
        <v>30</v>
      </c>
      <c r="H1727" t="s">
        <v>28</v>
      </c>
      <c r="I1727" t="s">
        <v>213</v>
      </c>
      <c r="J1727" t="s">
        <v>27</v>
      </c>
      <c r="L1727" t="s">
        <v>73</v>
      </c>
    </row>
    <row r="1728" spans="1:32" ht="17.25" customHeight="1" x14ac:dyDescent="0.25">
      <c r="A1728">
        <v>329752</v>
      </c>
      <c r="B1728" t="s">
        <v>1860</v>
      </c>
      <c r="C1728" t="s">
        <v>242</v>
      </c>
      <c r="D1728" t="s">
        <v>293</v>
      </c>
      <c r="E1728" t="s">
        <v>88</v>
      </c>
      <c r="F1728">
        <v>35949</v>
      </c>
      <c r="G1728" t="s">
        <v>30</v>
      </c>
      <c r="H1728" t="s">
        <v>28</v>
      </c>
      <c r="I1728" t="s">
        <v>213</v>
      </c>
      <c r="J1728" t="s">
        <v>27</v>
      </c>
      <c r="L1728" t="s">
        <v>30</v>
      </c>
      <c r="V1728" t="s">
        <v>5735</v>
      </c>
    </row>
    <row r="1729" spans="1:32" ht="17.25" customHeight="1" x14ac:dyDescent="0.25">
      <c r="A1729">
        <v>333489</v>
      </c>
      <c r="B1729" t="s">
        <v>4616</v>
      </c>
      <c r="C1729" t="s">
        <v>242</v>
      </c>
      <c r="D1729" t="s">
        <v>245</v>
      </c>
      <c r="E1729" t="s">
        <v>88</v>
      </c>
      <c r="F1729">
        <v>33239</v>
      </c>
      <c r="G1729" t="s">
        <v>634</v>
      </c>
      <c r="H1729" t="s">
        <v>28</v>
      </c>
      <c r="I1729" t="s">
        <v>213</v>
      </c>
      <c r="J1729" t="s">
        <v>1370</v>
      </c>
      <c r="L1729" t="s">
        <v>42</v>
      </c>
    </row>
    <row r="1730" spans="1:32" ht="17.25" customHeight="1" x14ac:dyDescent="0.25">
      <c r="A1730">
        <v>329797</v>
      </c>
      <c r="B1730" t="s">
        <v>4268</v>
      </c>
      <c r="C1730" t="s">
        <v>233</v>
      </c>
      <c r="D1730" t="s">
        <v>806</v>
      </c>
      <c r="E1730" t="s">
        <v>88</v>
      </c>
      <c r="F1730">
        <v>28459</v>
      </c>
      <c r="G1730" t="s">
        <v>30</v>
      </c>
      <c r="H1730" t="s">
        <v>28</v>
      </c>
      <c r="I1730" t="s">
        <v>213</v>
      </c>
      <c r="J1730" t="s">
        <v>27</v>
      </c>
      <c r="L1730" t="s">
        <v>30</v>
      </c>
    </row>
    <row r="1731" spans="1:32" ht="17.25" customHeight="1" x14ac:dyDescent="0.25">
      <c r="A1731">
        <v>337669</v>
      </c>
      <c r="B1731" t="s">
        <v>5531</v>
      </c>
      <c r="C1731" t="s">
        <v>635</v>
      </c>
      <c r="D1731" t="s">
        <v>330</v>
      </c>
      <c r="E1731" t="s">
        <v>89</v>
      </c>
      <c r="F1731">
        <v>32903</v>
      </c>
      <c r="G1731" t="s">
        <v>1118</v>
      </c>
      <c r="H1731" t="s">
        <v>28</v>
      </c>
      <c r="I1731" t="s">
        <v>213</v>
      </c>
      <c r="J1731" t="s">
        <v>1418</v>
      </c>
      <c r="L1731" t="s">
        <v>42</v>
      </c>
    </row>
    <row r="1732" spans="1:32" ht="17.25" customHeight="1" x14ac:dyDescent="0.25">
      <c r="A1732">
        <v>329732</v>
      </c>
      <c r="B1732" t="s">
        <v>3639</v>
      </c>
      <c r="C1732" t="s">
        <v>266</v>
      </c>
      <c r="D1732" t="s">
        <v>645</v>
      </c>
      <c r="E1732" t="s">
        <v>89</v>
      </c>
      <c r="F1732">
        <v>33984</v>
      </c>
      <c r="G1732" t="s">
        <v>30</v>
      </c>
      <c r="H1732" t="s">
        <v>28</v>
      </c>
      <c r="I1732" t="s">
        <v>213</v>
      </c>
      <c r="J1732" t="s">
        <v>1370</v>
      </c>
      <c r="L1732" t="s">
        <v>30</v>
      </c>
    </row>
    <row r="1733" spans="1:32" ht="17.25" customHeight="1" x14ac:dyDescent="0.25">
      <c r="A1733">
        <v>329777</v>
      </c>
      <c r="B1733" t="s">
        <v>5207</v>
      </c>
      <c r="C1733" t="s">
        <v>626</v>
      </c>
      <c r="D1733" t="s">
        <v>5208</v>
      </c>
      <c r="E1733" t="s">
        <v>89</v>
      </c>
      <c r="F1733">
        <v>28338</v>
      </c>
      <c r="G1733" t="s">
        <v>30</v>
      </c>
      <c r="H1733" t="s">
        <v>28</v>
      </c>
      <c r="I1733" t="s">
        <v>213</v>
      </c>
      <c r="J1733" t="s">
        <v>1370</v>
      </c>
      <c r="L1733" t="s">
        <v>42</v>
      </c>
      <c r="AF1733" t="s">
        <v>5700</v>
      </c>
    </row>
    <row r="1734" spans="1:32" ht="17.25" customHeight="1" x14ac:dyDescent="0.25">
      <c r="A1734">
        <v>327512</v>
      </c>
      <c r="B1734" t="s">
        <v>3061</v>
      </c>
      <c r="C1734" t="s">
        <v>389</v>
      </c>
      <c r="D1734" t="s">
        <v>930</v>
      </c>
      <c r="E1734" t="s">
        <v>88</v>
      </c>
      <c r="F1734">
        <v>33318</v>
      </c>
      <c r="G1734" t="s">
        <v>574</v>
      </c>
      <c r="H1734" t="s">
        <v>28</v>
      </c>
      <c r="I1734" t="s">
        <v>213</v>
      </c>
      <c r="J1734" t="s">
        <v>1370</v>
      </c>
      <c r="L1734" t="s">
        <v>30</v>
      </c>
    </row>
    <row r="1735" spans="1:32" ht="17.25" customHeight="1" x14ac:dyDescent="0.25">
      <c r="A1735">
        <v>329789</v>
      </c>
      <c r="B1735" t="s">
        <v>4267</v>
      </c>
      <c r="C1735" t="s">
        <v>413</v>
      </c>
      <c r="D1735" t="s">
        <v>304</v>
      </c>
      <c r="E1735" t="s">
        <v>89</v>
      </c>
      <c r="F1735">
        <v>34013</v>
      </c>
      <c r="G1735" t="s">
        <v>30</v>
      </c>
      <c r="H1735" t="s">
        <v>28</v>
      </c>
      <c r="I1735" t="s">
        <v>213</v>
      </c>
      <c r="J1735" t="s">
        <v>1370</v>
      </c>
      <c r="L1735" t="s">
        <v>42</v>
      </c>
      <c r="V1735" t="s">
        <v>5822</v>
      </c>
    </row>
    <row r="1736" spans="1:32" ht="17.25" customHeight="1" x14ac:dyDescent="0.25">
      <c r="A1736">
        <v>329785</v>
      </c>
      <c r="B1736" t="s">
        <v>4266</v>
      </c>
      <c r="C1736" t="s">
        <v>242</v>
      </c>
      <c r="D1736" t="s">
        <v>288</v>
      </c>
      <c r="E1736" t="s">
        <v>89</v>
      </c>
      <c r="F1736">
        <v>35672</v>
      </c>
      <c r="G1736" t="s">
        <v>30</v>
      </c>
      <c r="H1736" t="s">
        <v>28</v>
      </c>
      <c r="I1736" t="s">
        <v>213</v>
      </c>
      <c r="J1736" t="s">
        <v>27</v>
      </c>
      <c r="L1736" t="s">
        <v>42</v>
      </c>
    </row>
    <row r="1737" spans="1:32" ht="17.25" customHeight="1" x14ac:dyDescent="0.25">
      <c r="A1737">
        <v>329776</v>
      </c>
      <c r="B1737" t="s">
        <v>5206</v>
      </c>
      <c r="C1737" t="s">
        <v>674</v>
      </c>
      <c r="D1737" t="s">
        <v>479</v>
      </c>
      <c r="E1737" t="s">
        <v>89</v>
      </c>
      <c r="F1737">
        <v>35938</v>
      </c>
      <c r="G1737" t="s">
        <v>456</v>
      </c>
      <c r="H1737" t="s">
        <v>28</v>
      </c>
      <c r="I1737" t="s">
        <v>213</v>
      </c>
      <c r="J1737" t="s">
        <v>1370</v>
      </c>
      <c r="L1737" t="s">
        <v>42</v>
      </c>
    </row>
    <row r="1738" spans="1:32" ht="17.25" customHeight="1" x14ac:dyDescent="0.25">
      <c r="A1738">
        <v>318779</v>
      </c>
      <c r="B1738" t="s">
        <v>5132</v>
      </c>
      <c r="C1738" t="s">
        <v>929</v>
      </c>
      <c r="D1738" t="s">
        <v>5133</v>
      </c>
      <c r="E1738" t="s">
        <v>88</v>
      </c>
      <c r="F1738">
        <v>31536</v>
      </c>
      <c r="G1738" t="s">
        <v>30</v>
      </c>
      <c r="H1738" t="s">
        <v>28</v>
      </c>
      <c r="I1738" t="s">
        <v>213</v>
      </c>
      <c r="J1738" t="s">
        <v>1370</v>
      </c>
      <c r="L1738" t="s">
        <v>30</v>
      </c>
    </row>
    <row r="1739" spans="1:32" ht="17.25" customHeight="1" x14ac:dyDescent="0.25">
      <c r="A1739">
        <v>336835</v>
      </c>
      <c r="B1739" t="s">
        <v>5427</v>
      </c>
      <c r="C1739" t="s">
        <v>223</v>
      </c>
      <c r="D1739" t="s">
        <v>258</v>
      </c>
      <c r="E1739" t="s">
        <v>88</v>
      </c>
      <c r="F1739">
        <v>36596</v>
      </c>
      <c r="G1739" t="s">
        <v>30</v>
      </c>
      <c r="H1739" t="s">
        <v>28</v>
      </c>
      <c r="I1739" t="s">
        <v>213</v>
      </c>
      <c r="J1739" t="s">
        <v>1370</v>
      </c>
      <c r="L1739" t="s">
        <v>30</v>
      </c>
    </row>
    <row r="1740" spans="1:32" ht="17.25" customHeight="1" x14ac:dyDescent="0.25">
      <c r="A1740">
        <v>334198</v>
      </c>
      <c r="B1740" t="s">
        <v>1868</v>
      </c>
      <c r="C1740" t="s">
        <v>3360</v>
      </c>
      <c r="D1740" t="s">
        <v>3361</v>
      </c>
      <c r="E1740" t="s">
        <v>88</v>
      </c>
      <c r="F1740">
        <v>33244</v>
      </c>
      <c r="G1740" t="s">
        <v>3362</v>
      </c>
      <c r="H1740" t="s">
        <v>28</v>
      </c>
      <c r="I1740" t="s">
        <v>213</v>
      </c>
      <c r="J1740" t="s">
        <v>1370</v>
      </c>
      <c r="L1740" t="s">
        <v>49</v>
      </c>
    </row>
    <row r="1741" spans="1:32" ht="17.25" customHeight="1" x14ac:dyDescent="0.25">
      <c r="A1741">
        <v>333486</v>
      </c>
      <c r="B1741" t="s">
        <v>4614</v>
      </c>
      <c r="C1741" t="s">
        <v>1226</v>
      </c>
      <c r="D1741" t="s">
        <v>4615</v>
      </c>
      <c r="E1741" t="s">
        <v>89</v>
      </c>
      <c r="F1741">
        <v>28748</v>
      </c>
      <c r="G1741" t="s">
        <v>30</v>
      </c>
      <c r="H1741" t="s">
        <v>28</v>
      </c>
      <c r="I1741" t="s">
        <v>213</v>
      </c>
      <c r="J1741" t="s">
        <v>1370</v>
      </c>
      <c r="L1741" t="s">
        <v>30</v>
      </c>
    </row>
    <row r="1742" spans="1:32" ht="17.25" customHeight="1" x14ac:dyDescent="0.25">
      <c r="A1742">
        <v>335753</v>
      </c>
      <c r="B1742" t="s">
        <v>5373</v>
      </c>
      <c r="C1742" t="s">
        <v>1064</v>
      </c>
      <c r="D1742" t="s">
        <v>481</v>
      </c>
      <c r="E1742" t="s">
        <v>89</v>
      </c>
      <c r="F1742">
        <v>29711</v>
      </c>
      <c r="G1742" t="s">
        <v>3265</v>
      </c>
      <c r="H1742" t="s">
        <v>28</v>
      </c>
      <c r="I1742" t="s">
        <v>213</v>
      </c>
      <c r="J1742" t="s">
        <v>1370</v>
      </c>
      <c r="L1742" t="s">
        <v>42</v>
      </c>
    </row>
    <row r="1743" spans="1:32" ht="17.25" customHeight="1" x14ac:dyDescent="0.25">
      <c r="A1743">
        <v>328163</v>
      </c>
      <c r="B1743" t="s">
        <v>2474</v>
      </c>
      <c r="C1743" t="s">
        <v>242</v>
      </c>
      <c r="D1743" t="s">
        <v>1171</v>
      </c>
      <c r="E1743" t="s">
        <v>89</v>
      </c>
      <c r="F1743">
        <v>24425</v>
      </c>
      <c r="G1743" t="s">
        <v>30</v>
      </c>
      <c r="H1743" t="s">
        <v>31</v>
      </c>
      <c r="I1743" t="s">
        <v>213</v>
      </c>
      <c r="J1743" t="s">
        <v>1370</v>
      </c>
      <c r="L1743" t="s">
        <v>30</v>
      </c>
      <c r="V1743" t="s">
        <v>5736</v>
      </c>
    </row>
    <row r="1744" spans="1:32" ht="17.25" customHeight="1" x14ac:dyDescent="0.25">
      <c r="A1744">
        <v>334857</v>
      </c>
      <c r="B1744" t="s">
        <v>4766</v>
      </c>
      <c r="C1744" t="s">
        <v>1727</v>
      </c>
      <c r="D1744" t="s">
        <v>434</v>
      </c>
      <c r="E1744" t="s">
        <v>89</v>
      </c>
      <c r="F1744">
        <v>34335</v>
      </c>
      <c r="G1744" t="s">
        <v>4767</v>
      </c>
      <c r="H1744" t="s">
        <v>28</v>
      </c>
      <c r="I1744" t="s">
        <v>213</v>
      </c>
      <c r="J1744" t="s">
        <v>1370</v>
      </c>
      <c r="L1744" t="s">
        <v>30</v>
      </c>
      <c r="V1744" t="s">
        <v>5822</v>
      </c>
    </row>
    <row r="1745" spans="1:32" ht="17.25" customHeight="1" x14ac:dyDescent="0.25">
      <c r="A1745">
        <v>338224</v>
      </c>
      <c r="B1745" t="s">
        <v>5082</v>
      </c>
      <c r="C1745" t="s">
        <v>1254</v>
      </c>
      <c r="D1745" t="s">
        <v>2217</v>
      </c>
      <c r="E1745" t="s">
        <v>89</v>
      </c>
      <c r="F1745">
        <v>32523</v>
      </c>
      <c r="G1745" t="s">
        <v>5083</v>
      </c>
      <c r="H1745" t="s">
        <v>28</v>
      </c>
      <c r="I1745" t="s">
        <v>213</v>
      </c>
      <c r="J1745" t="s">
        <v>1370</v>
      </c>
      <c r="L1745" t="s">
        <v>59</v>
      </c>
    </row>
    <row r="1746" spans="1:32" ht="17.25" customHeight="1" x14ac:dyDescent="0.25">
      <c r="A1746">
        <v>336780</v>
      </c>
      <c r="B1746" t="s">
        <v>5026</v>
      </c>
      <c r="C1746" t="s">
        <v>1001</v>
      </c>
      <c r="D1746" t="s">
        <v>3251</v>
      </c>
      <c r="E1746" t="s">
        <v>88</v>
      </c>
      <c r="F1746">
        <v>32575</v>
      </c>
      <c r="G1746" t="s">
        <v>2650</v>
      </c>
      <c r="H1746" t="s">
        <v>28</v>
      </c>
      <c r="I1746" t="s">
        <v>213</v>
      </c>
      <c r="J1746" t="s">
        <v>1370</v>
      </c>
      <c r="L1746" t="s">
        <v>30</v>
      </c>
    </row>
    <row r="1747" spans="1:32" ht="17.25" customHeight="1" x14ac:dyDescent="0.25">
      <c r="A1747">
        <v>336849</v>
      </c>
      <c r="B1747" t="s">
        <v>3573</v>
      </c>
      <c r="C1747" t="s">
        <v>223</v>
      </c>
      <c r="D1747" t="s">
        <v>392</v>
      </c>
      <c r="E1747" t="s">
        <v>88</v>
      </c>
      <c r="F1747">
        <v>36739</v>
      </c>
      <c r="G1747" t="s">
        <v>39</v>
      </c>
      <c r="H1747" t="s">
        <v>28</v>
      </c>
      <c r="I1747" t="s">
        <v>213</v>
      </c>
      <c r="J1747" t="s">
        <v>1370</v>
      </c>
      <c r="L1747" t="s">
        <v>30</v>
      </c>
    </row>
    <row r="1748" spans="1:32" ht="17.25" customHeight="1" x14ac:dyDescent="0.25">
      <c r="A1748">
        <v>337734</v>
      </c>
      <c r="B1748" t="s">
        <v>2990</v>
      </c>
      <c r="C1748" t="s">
        <v>244</v>
      </c>
      <c r="D1748" t="s">
        <v>312</v>
      </c>
      <c r="E1748" t="s">
        <v>88</v>
      </c>
      <c r="F1748">
        <v>31778</v>
      </c>
      <c r="G1748" t="s">
        <v>2650</v>
      </c>
      <c r="H1748" t="s">
        <v>28</v>
      </c>
      <c r="I1748" t="s">
        <v>213</v>
      </c>
      <c r="J1748" t="s">
        <v>1370</v>
      </c>
      <c r="L1748" t="s">
        <v>59</v>
      </c>
    </row>
    <row r="1749" spans="1:32" ht="17.25" customHeight="1" x14ac:dyDescent="0.25">
      <c r="A1749">
        <v>332212</v>
      </c>
      <c r="B1749" t="s">
        <v>3738</v>
      </c>
      <c r="C1749" t="s">
        <v>242</v>
      </c>
      <c r="D1749" t="s">
        <v>1630</v>
      </c>
      <c r="E1749" t="s">
        <v>88</v>
      </c>
      <c r="F1749">
        <v>30617</v>
      </c>
      <c r="G1749" t="s">
        <v>52</v>
      </c>
      <c r="H1749" t="s">
        <v>28</v>
      </c>
      <c r="I1749" t="s">
        <v>213</v>
      </c>
      <c r="J1749" t="s">
        <v>1370</v>
      </c>
      <c r="L1749" t="s">
        <v>52</v>
      </c>
    </row>
    <row r="1750" spans="1:32" ht="17.25" customHeight="1" x14ac:dyDescent="0.25">
      <c r="A1750">
        <v>329862</v>
      </c>
      <c r="B1750" t="s">
        <v>1973</v>
      </c>
      <c r="C1750" t="s">
        <v>242</v>
      </c>
      <c r="D1750" t="s">
        <v>466</v>
      </c>
      <c r="E1750" t="s">
        <v>88</v>
      </c>
      <c r="F1750">
        <v>32738</v>
      </c>
      <c r="G1750" t="s">
        <v>1974</v>
      </c>
      <c r="H1750" t="s">
        <v>28</v>
      </c>
      <c r="I1750" t="s">
        <v>213</v>
      </c>
      <c r="J1750" t="s">
        <v>27</v>
      </c>
      <c r="L1750" t="s">
        <v>62</v>
      </c>
      <c r="V1750" t="s">
        <v>5821</v>
      </c>
    </row>
    <row r="1751" spans="1:32" ht="17.25" customHeight="1" x14ac:dyDescent="0.25">
      <c r="A1751">
        <v>303403</v>
      </c>
      <c r="B1751" t="s">
        <v>3850</v>
      </c>
      <c r="C1751" t="s">
        <v>898</v>
      </c>
      <c r="D1751" t="s">
        <v>248</v>
      </c>
      <c r="E1751" t="s">
        <v>88</v>
      </c>
      <c r="F1751">
        <v>32060</v>
      </c>
      <c r="G1751" t="s">
        <v>3851</v>
      </c>
      <c r="H1751" t="s">
        <v>28</v>
      </c>
      <c r="I1751" t="s">
        <v>213</v>
      </c>
      <c r="J1751" t="s">
        <v>27</v>
      </c>
      <c r="L1751" t="s">
        <v>59</v>
      </c>
    </row>
    <row r="1752" spans="1:32" ht="17.25" customHeight="1" x14ac:dyDescent="0.25">
      <c r="A1752">
        <v>303428</v>
      </c>
      <c r="B1752" t="s">
        <v>5116</v>
      </c>
      <c r="C1752" t="s">
        <v>260</v>
      </c>
      <c r="D1752" t="s">
        <v>894</v>
      </c>
      <c r="E1752" t="s">
        <v>88</v>
      </c>
      <c r="F1752">
        <v>29767</v>
      </c>
      <c r="G1752" t="s">
        <v>30</v>
      </c>
      <c r="H1752" t="s">
        <v>28</v>
      </c>
      <c r="I1752" t="s">
        <v>213</v>
      </c>
      <c r="J1752" t="s">
        <v>1370</v>
      </c>
      <c r="L1752" t="s">
        <v>30</v>
      </c>
    </row>
    <row r="1753" spans="1:32" ht="17.25" customHeight="1" x14ac:dyDescent="0.25">
      <c r="A1753">
        <v>337445</v>
      </c>
      <c r="B1753" t="s">
        <v>5478</v>
      </c>
      <c r="C1753" t="s">
        <v>467</v>
      </c>
      <c r="D1753" t="s">
        <v>405</v>
      </c>
      <c r="E1753" t="s">
        <v>89</v>
      </c>
      <c r="F1753">
        <v>30484</v>
      </c>
      <c r="G1753" t="s">
        <v>225</v>
      </c>
      <c r="H1753" t="s">
        <v>28</v>
      </c>
      <c r="I1753" t="s">
        <v>213</v>
      </c>
      <c r="J1753" t="s">
        <v>1370</v>
      </c>
      <c r="L1753" t="s">
        <v>67</v>
      </c>
    </row>
    <row r="1754" spans="1:32" ht="17.25" customHeight="1" x14ac:dyDescent="0.25">
      <c r="A1754">
        <v>329339</v>
      </c>
      <c r="B1754" t="s">
        <v>3638</v>
      </c>
      <c r="C1754" t="s">
        <v>1040</v>
      </c>
      <c r="D1754" t="s">
        <v>282</v>
      </c>
      <c r="E1754" t="s">
        <v>88</v>
      </c>
      <c r="F1754">
        <v>35796</v>
      </c>
      <c r="G1754" t="s">
        <v>395</v>
      </c>
      <c r="H1754" t="s">
        <v>28</v>
      </c>
      <c r="I1754" t="s">
        <v>213</v>
      </c>
      <c r="J1754" t="s">
        <v>1370</v>
      </c>
      <c r="L1754" t="s">
        <v>30</v>
      </c>
    </row>
    <row r="1755" spans="1:32" ht="17.25" customHeight="1" x14ac:dyDescent="0.25">
      <c r="A1755">
        <v>335320</v>
      </c>
      <c r="B1755" t="s">
        <v>4829</v>
      </c>
      <c r="C1755" t="s">
        <v>242</v>
      </c>
      <c r="D1755" t="s">
        <v>245</v>
      </c>
      <c r="E1755" t="s">
        <v>88</v>
      </c>
      <c r="F1755">
        <v>33730</v>
      </c>
      <c r="G1755" t="s">
        <v>2052</v>
      </c>
      <c r="H1755" t="s">
        <v>28</v>
      </c>
      <c r="I1755" t="s">
        <v>213</v>
      </c>
      <c r="J1755" t="s">
        <v>1370</v>
      </c>
      <c r="L1755" t="s">
        <v>42</v>
      </c>
    </row>
    <row r="1756" spans="1:32" ht="17.25" customHeight="1" x14ac:dyDescent="0.25">
      <c r="A1756">
        <v>333938</v>
      </c>
      <c r="B1756" t="s">
        <v>5316</v>
      </c>
      <c r="C1756" t="s">
        <v>5317</v>
      </c>
      <c r="D1756" t="s">
        <v>495</v>
      </c>
      <c r="E1756" t="s">
        <v>88</v>
      </c>
      <c r="F1756">
        <v>34593</v>
      </c>
      <c r="G1756" t="s">
        <v>30</v>
      </c>
      <c r="H1756" t="s">
        <v>28</v>
      </c>
      <c r="I1756" t="s">
        <v>213</v>
      </c>
      <c r="J1756" t="s">
        <v>27</v>
      </c>
      <c r="L1756" t="s">
        <v>30</v>
      </c>
      <c r="AF1756" t="s">
        <v>5700</v>
      </c>
    </row>
    <row r="1757" spans="1:32" ht="17.25" customHeight="1" x14ac:dyDescent="0.25">
      <c r="A1757">
        <v>333309</v>
      </c>
      <c r="B1757" t="s">
        <v>3751</v>
      </c>
      <c r="C1757" t="s">
        <v>260</v>
      </c>
      <c r="D1757" t="s">
        <v>3752</v>
      </c>
      <c r="E1757" t="s">
        <v>88</v>
      </c>
      <c r="F1757">
        <v>29441</v>
      </c>
      <c r="G1757" t="s">
        <v>225</v>
      </c>
      <c r="H1757" t="s">
        <v>28</v>
      </c>
      <c r="I1757" t="s">
        <v>213</v>
      </c>
      <c r="J1757" t="s">
        <v>1370</v>
      </c>
      <c r="L1757" t="s">
        <v>30</v>
      </c>
    </row>
    <row r="1758" spans="1:32" ht="17.25" customHeight="1" x14ac:dyDescent="0.25">
      <c r="A1758">
        <v>326434</v>
      </c>
      <c r="B1758" t="s">
        <v>3707</v>
      </c>
      <c r="C1758" t="s">
        <v>230</v>
      </c>
      <c r="D1758" t="s">
        <v>224</v>
      </c>
      <c r="E1758" t="s">
        <v>88</v>
      </c>
      <c r="F1758">
        <v>34613</v>
      </c>
      <c r="G1758" t="s">
        <v>30</v>
      </c>
      <c r="H1758" t="s">
        <v>28</v>
      </c>
      <c r="I1758" t="s">
        <v>213</v>
      </c>
      <c r="J1758" t="s">
        <v>1370</v>
      </c>
      <c r="L1758" t="s">
        <v>30</v>
      </c>
    </row>
    <row r="1759" spans="1:32" ht="17.25" customHeight="1" x14ac:dyDescent="0.25">
      <c r="A1759">
        <v>332210</v>
      </c>
      <c r="B1759" t="s">
        <v>4483</v>
      </c>
      <c r="C1759" t="s">
        <v>468</v>
      </c>
      <c r="D1759" t="s">
        <v>326</v>
      </c>
      <c r="E1759" t="s">
        <v>88</v>
      </c>
      <c r="F1759">
        <v>30994</v>
      </c>
      <c r="G1759" t="s">
        <v>622</v>
      </c>
      <c r="H1759" t="s">
        <v>28</v>
      </c>
      <c r="I1759" t="s">
        <v>213</v>
      </c>
      <c r="J1759" t="s">
        <v>1370</v>
      </c>
      <c r="L1759" t="s">
        <v>30</v>
      </c>
    </row>
    <row r="1760" spans="1:32" ht="17.25" customHeight="1" x14ac:dyDescent="0.25">
      <c r="A1760">
        <v>336782</v>
      </c>
      <c r="B1760" t="s">
        <v>3142</v>
      </c>
      <c r="C1760" t="s">
        <v>585</v>
      </c>
      <c r="D1760" t="s">
        <v>332</v>
      </c>
      <c r="E1760" t="s">
        <v>88</v>
      </c>
      <c r="F1760">
        <v>36663</v>
      </c>
      <c r="G1760" t="s">
        <v>30</v>
      </c>
      <c r="H1760" t="s">
        <v>28</v>
      </c>
      <c r="I1760" t="s">
        <v>213</v>
      </c>
      <c r="J1760" t="s">
        <v>27</v>
      </c>
      <c r="L1760" t="s">
        <v>85</v>
      </c>
    </row>
    <row r="1761" spans="1:32" ht="17.25" customHeight="1" x14ac:dyDescent="0.25">
      <c r="A1761">
        <v>337452</v>
      </c>
      <c r="B1761" t="s">
        <v>5479</v>
      </c>
      <c r="C1761" t="s">
        <v>730</v>
      </c>
      <c r="D1761" t="s">
        <v>414</v>
      </c>
      <c r="E1761" t="s">
        <v>88</v>
      </c>
      <c r="F1761">
        <v>31413</v>
      </c>
      <c r="G1761" t="s">
        <v>79</v>
      </c>
      <c r="H1761" t="s">
        <v>28</v>
      </c>
      <c r="I1761" t="s">
        <v>213</v>
      </c>
      <c r="J1761" t="s">
        <v>1370</v>
      </c>
      <c r="L1761" t="s">
        <v>79</v>
      </c>
    </row>
    <row r="1762" spans="1:32" ht="17.25" customHeight="1" x14ac:dyDescent="0.25">
      <c r="A1762">
        <v>338265</v>
      </c>
      <c r="B1762" t="s">
        <v>5659</v>
      </c>
      <c r="C1762" t="s">
        <v>242</v>
      </c>
      <c r="D1762" t="s">
        <v>570</v>
      </c>
      <c r="E1762" t="s">
        <v>88</v>
      </c>
      <c r="F1762">
        <v>34336</v>
      </c>
      <c r="G1762" t="s">
        <v>39</v>
      </c>
      <c r="H1762" t="s">
        <v>28</v>
      </c>
      <c r="I1762" t="s">
        <v>213</v>
      </c>
      <c r="J1762" t="s">
        <v>1370</v>
      </c>
      <c r="L1762" t="s">
        <v>39</v>
      </c>
      <c r="AF1762" t="s">
        <v>5700</v>
      </c>
    </row>
    <row r="1763" spans="1:32" ht="17.25" customHeight="1" x14ac:dyDescent="0.25">
      <c r="A1763">
        <v>335340</v>
      </c>
      <c r="B1763" t="s">
        <v>4830</v>
      </c>
      <c r="C1763" t="s">
        <v>363</v>
      </c>
      <c r="D1763" t="s">
        <v>462</v>
      </c>
      <c r="E1763" t="s">
        <v>89</v>
      </c>
      <c r="F1763">
        <v>31856</v>
      </c>
      <c r="G1763" t="s">
        <v>4831</v>
      </c>
      <c r="H1763" t="s">
        <v>28</v>
      </c>
      <c r="I1763" t="s">
        <v>213</v>
      </c>
      <c r="J1763" t="s">
        <v>1370</v>
      </c>
      <c r="L1763" t="s">
        <v>30</v>
      </c>
    </row>
    <row r="1764" spans="1:32" ht="17.25" customHeight="1" x14ac:dyDescent="0.25">
      <c r="A1764">
        <v>327221</v>
      </c>
      <c r="B1764" t="s">
        <v>5178</v>
      </c>
      <c r="C1764" t="s">
        <v>292</v>
      </c>
      <c r="D1764" t="s">
        <v>377</v>
      </c>
      <c r="E1764" t="s">
        <v>89</v>
      </c>
      <c r="F1764">
        <v>34213</v>
      </c>
      <c r="G1764" t="s">
        <v>30</v>
      </c>
      <c r="H1764" t="s">
        <v>28</v>
      </c>
      <c r="I1764" t="s">
        <v>213</v>
      </c>
      <c r="J1764" t="s">
        <v>1370</v>
      </c>
      <c r="L1764" t="s">
        <v>42</v>
      </c>
    </row>
    <row r="1765" spans="1:32" ht="17.25" customHeight="1" x14ac:dyDescent="0.25">
      <c r="A1765">
        <v>333940</v>
      </c>
      <c r="B1765" t="s">
        <v>4662</v>
      </c>
      <c r="C1765" t="s">
        <v>260</v>
      </c>
      <c r="D1765" t="s">
        <v>632</v>
      </c>
      <c r="E1765" t="s">
        <v>88</v>
      </c>
      <c r="F1765">
        <v>27450</v>
      </c>
      <c r="G1765" t="s">
        <v>2717</v>
      </c>
      <c r="H1765" t="s">
        <v>28</v>
      </c>
      <c r="I1765" t="s">
        <v>213</v>
      </c>
      <c r="J1765" t="s">
        <v>1370</v>
      </c>
      <c r="L1765" t="s">
        <v>52</v>
      </c>
    </row>
    <row r="1766" spans="1:32" ht="17.25" customHeight="1" x14ac:dyDescent="0.25">
      <c r="A1766">
        <v>327949</v>
      </c>
      <c r="B1766" t="s">
        <v>4143</v>
      </c>
      <c r="C1766" t="s">
        <v>396</v>
      </c>
      <c r="D1766" t="s">
        <v>4144</v>
      </c>
      <c r="E1766" t="s">
        <v>89</v>
      </c>
      <c r="F1766">
        <v>35272</v>
      </c>
      <c r="G1766" t="s">
        <v>30</v>
      </c>
      <c r="H1766" t="s">
        <v>28</v>
      </c>
      <c r="I1766" t="s">
        <v>213</v>
      </c>
      <c r="J1766" t="s">
        <v>1370</v>
      </c>
      <c r="L1766" t="s">
        <v>42</v>
      </c>
      <c r="V1766" t="s">
        <v>5822</v>
      </c>
    </row>
    <row r="1767" spans="1:32" ht="17.25" customHeight="1" x14ac:dyDescent="0.25">
      <c r="A1767">
        <v>338178</v>
      </c>
      <c r="B1767" t="s">
        <v>3461</v>
      </c>
      <c r="C1767" t="s">
        <v>325</v>
      </c>
      <c r="D1767" t="s">
        <v>466</v>
      </c>
      <c r="E1767" t="s">
        <v>89</v>
      </c>
      <c r="F1767">
        <v>31778</v>
      </c>
      <c r="G1767" t="s">
        <v>469</v>
      </c>
      <c r="H1767" t="s">
        <v>28</v>
      </c>
      <c r="I1767" t="s">
        <v>213</v>
      </c>
      <c r="J1767" t="s">
        <v>1370</v>
      </c>
      <c r="L1767" t="s">
        <v>30</v>
      </c>
    </row>
    <row r="1768" spans="1:32" ht="17.25" customHeight="1" x14ac:dyDescent="0.25">
      <c r="A1768">
        <v>333144</v>
      </c>
      <c r="B1768" t="s">
        <v>3185</v>
      </c>
      <c r="C1768" t="s">
        <v>807</v>
      </c>
      <c r="D1768" t="s">
        <v>285</v>
      </c>
      <c r="E1768" t="s">
        <v>88</v>
      </c>
      <c r="F1768">
        <v>35217</v>
      </c>
      <c r="G1768" t="s">
        <v>225</v>
      </c>
      <c r="H1768" t="s">
        <v>28</v>
      </c>
      <c r="I1768" t="s">
        <v>213</v>
      </c>
      <c r="J1768" t="s">
        <v>1370</v>
      </c>
      <c r="L1768" t="s">
        <v>30</v>
      </c>
    </row>
    <row r="1769" spans="1:32" ht="17.25" customHeight="1" x14ac:dyDescent="0.25">
      <c r="A1769">
        <v>330913</v>
      </c>
      <c r="B1769" t="s">
        <v>3553</v>
      </c>
      <c r="C1769" t="s">
        <v>605</v>
      </c>
      <c r="D1769" t="s">
        <v>1496</v>
      </c>
      <c r="E1769" t="s">
        <v>88</v>
      </c>
      <c r="F1769">
        <v>36186</v>
      </c>
      <c r="G1769" t="s">
        <v>494</v>
      </c>
      <c r="H1769" t="s">
        <v>28</v>
      </c>
      <c r="I1769" t="s">
        <v>213</v>
      </c>
      <c r="J1769" t="s">
        <v>1370</v>
      </c>
      <c r="L1769" t="s">
        <v>42</v>
      </c>
    </row>
    <row r="1770" spans="1:32" ht="17.25" customHeight="1" x14ac:dyDescent="0.25">
      <c r="A1770">
        <v>330896</v>
      </c>
      <c r="B1770" t="s">
        <v>4346</v>
      </c>
      <c r="C1770" t="s">
        <v>271</v>
      </c>
      <c r="D1770" t="s">
        <v>650</v>
      </c>
      <c r="E1770" t="s">
        <v>88</v>
      </c>
      <c r="F1770">
        <v>35989</v>
      </c>
      <c r="G1770" t="s">
        <v>525</v>
      </c>
      <c r="H1770" t="s">
        <v>28</v>
      </c>
      <c r="I1770" t="s">
        <v>213</v>
      </c>
      <c r="J1770" t="s">
        <v>1370</v>
      </c>
      <c r="L1770" t="s">
        <v>42</v>
      </c>
      <c r="V1770" t="s">
        <v>5822</v>
      </c>
    </row>
    <row r="1771" spans="1:32" ht="17.25" customHeight="1" x14ac:dyDescent="0.25">
      <c r="A1771">
        <v>333163</v>
      </c>
      <c r="B1771" t="s">
        <v>5292</v>
      </c>
      <c r="C1771" t="s">
        <v>233</v>
      </c>
      <c r="D1771" t="s">
        <v>1820</v>
      </c>
      <c r="E1771" t="s">
        <v>89</v>
      </c>
      <c r="F1771">
        <v>34336</v>
      </c>
      <c r="G1771" t="s">
        <v>456</v>
      </c>
      <c r="H1771" t="s">
        <v>28</v>
      </c>
      <c r="I1771" t="s">
        <v>213</v>
      </c>
      <c r="J1771" t="s">
        <v>1370</v>
      </c>
      <c r="L1771" t="s">
        <v>42</v>
      </c>
    </row>
    <row r="1772" spans="1:32" ht="17.25" customHeight="1" x14ac:dyDescent="0.25">
      <c r="A1772">
        <v>313059</v>
      </c>
      <c r="B1772" t="s">
        <v>5123</v>
      </c>
      <c r="C1772" t="s">
        <v>268</v>
      </c>
      <c r="D1772" t="s">
        <v>774</v>
      </c>
      <c r="E1772" t="s">
        <v>88</v>
      </c>
      <c r="F1772">
        <v>31048</v>
      </c>
      <c r="G1772" t="s">
        <v>511</v>
      </c>
      <c r="H1772" t="s">
        <v>28</v>
      </c>
      <c r="I1772" t="s">
        <v>213</v>
      </c>
      <c r="J1772" t="s">
        <v>1370</v>
      </c>
      <c r="L1772" t="s">
        <v>79</v>
      </c>
    </row>
    <row r="1773" spans="1:32" ht="17.25" customHeight="1" x14ac:dyDescent="0.25">
      <c r="A1773">
        <v>326569</v>
      </c>
      <c r="B1773" t="s">
        <v>3173</v>
      </c>
      <c r="C1773" t="s">
        <v>297</v>
      </c>
      <c r="D1773" t="s">
        <v>285</v>
      </c>
      <c r="E1773" t="s">
        <v>89</v>
      </c>
      <c r="F1773">
        <v>35333</v>
      </c>
      <c r="G1773" t="s">
        <v>494</v>
      </c>
      <c r="H1773" t="s">
        <v>28</v>
      </c>
      <c r="I1773" t="s">
        <v>213</v>
      </c>
      <c r="J1773" t="s">
        <v>1370</v>
      </c>
      <c r="L1773" t="s">
        <v>30</v>
      </c>
    </row>
    <row r="1774" spans="1:32" ht="17.25" customHeight="1" x14ac:dyDescent="0.25">
      <c r="A1774">
        <v>313067</v>
      </c>
      <c r="B1774" t="s">
        <v>2305</v>
      </c>
      <c r="C1774" t="s">
        <v>1104</v>
      </c>
      <c r="D1774" t="s">
        <v>2306</v>
      </c>
      <c r="E1774" t="s">
        <v>89</v>
      </c>
      <c r="F1774">
        <v>29225</v>
      </c>
      <c r="G1774" t="s">
        <v>1021</v>
      </c>
      <c r="H1774" t="s">
        <v>28</v>
      </c>
      <c r="I1774" t="s">
        <v>213</v>
      </c>
      <c r="J1774" t="s">
        <v>1396</v>
      </c>
      <c r="L1774" t="s">
        <v>1396</v>
      </c>
      <c r="V1774" t="s">
        <v>5723</v>
      </c>
    </row>
    <row r="1775" spans="1:32" ht="17.25" customHeight="1" x14ac:dyDescent="0.25">
      <c r="A1775">
        <v>334738</v>
      </c>
      <c r="B1775" t="s">
        <v>3763</v>
      </c>
      <c r="C1775" t="s">
        <v>260</v>
      </c>
      <c r="D1775" t="s">
        <v>1006</v>
      </c>
      <c r="E1775" t="s">
        <v>89</v>
      </c>
      <c r="F1775">
        <v>34867</v>
      </c>
      <c r="G1775" t="s">
        <v>30</v>
      </c>
      <c r="H1775" t="s">
        <v>28</v>
      </c>
      <c r="I1775" t="s">
        <v>213</v>
      </c>
      <c r="J1775" t="s">
        <v>1370</v>
      </c>
      <c r="L1775" t="s">
        <v>42</v>
      </c>
    </row>
    <row r="1776" spans="1:32" ht="17.25" customHeight="1" x14ac:dyDescent="0.25">
      <c r="A1776">
        <v>318692</v>
      </c>
      <c r="B1776" t="s">
        <v>2138</v>
      </c>
      <c r="C1776" t="s">
        <v>223</v>
      </c>
      <c r="D1776" t="s">
        <v>1689</v>
      </c>
      <c r="E1776" t="s">
        <v>88</v>
      </c>
      <c r="F1776">
        <v>33610</v>
      </c>
      <c r="G1776" t="s">
        <v>2139</v>
      </c>
      <c r="H1776" t="s">
        <v>28</v>
      </c>
      <c r="I1776" t="s">
        <v>213</v>
      </c>
      <c r="J1776" t="s">
        <v>1370</v>
      </c>
      <c r="L1776" t="s">
        <v>30</v>
      </c>
      <c r="V1776" t="s">
        <v>5734</v>
      </c>
    </row>
    <row r="1777" spans="1:32" ht="17.25" customHeight="1" x14ac:dyDescent="0.25">
      <c r="A1777">
        <v>330891</v>
      </c>
      <c r="B1777" t="s">
        <v>3083</v>
      </c>
      <c r="C1777" t="s">
        <v>262</v>
      </c>
      <c r="D1777" t="s">
        <v>392</v>
      </c>
      <c r="E1777" t="s">
        <v>88</v>
      </c>
      <c r="F1777">
        <v>35634</v>
      </c>
      <c r="G1777" t="s">
        <v>30</v>
      </c>
      <c r="H1777" t="s">
        <v>28</v>
      </c>
      <c r="I1777" t="s">
        <v>213</v>
      </c>
      <c r="J1777" t="s">
        <v>1370</v>
      </c>
      <c r="L1777" t="s">
        <v>30</v>
      </c>
      <c r="AF1777" t="s">
        <v>5700</v>
      </c>
    </row>
    <row r="1778" spans="1:32" ht="17.25" customHeight="1" x14ac:dyDescent="0.25">
      <c r="A1778">
        <v>321535</v>
      </c>
      <c r="B1778" t="s">
        <v>3088</v>
      </c>
      <c r="C1778" t="s">
        <v>242</v>
      </c>
      <c r="D1778" t="s">
        <v>943</v>
      </c>
      <c r="E1778" t="s">
        <v>88</v>
      </c>
      <c r="F1778">
        <v>33239</v>
      </c>
      <c r="G1778" t="s">
        <v>225</v>
      </c>
      <c r="H1778" t="s">
        <v>28</v>
      </c>
      <c r="I1778" t="s">
        <v>213</v>
      </c>
      <c r="J1778" t="s">
        <v>1370</v>
      </c>
      <c r="L1778" t="s">
        <v>30</v>
      </c>
    </row>
    <row r="1779" spans="1:32" ht="17.25" customHeight="1" x14ac:dyDescent="0.25">
      <c r="A1779">
        <v>333619</v>
      </c>
      <c r="B1779" t="s">
        <v>2732</v>
      </c>
      <c r="C1779" t="s">
        <v>381</v>
      </c>
      <c r="D1779" t="s">
        <v>419</v>
      </c>
      <c r="E1779" t="s">
        <v>88</v>
      </c>
      <c r="F1779">
        <v>35431</v>
      </c>
      <c r="G1779" t="s">
        <v>861</v>
      </c>
      <c r="H1779" t="s">
        <v>28</v>
      </c>
      <c r="I1779" t="s">
        <v>213</v>
      </c>
      <c r="J1779" t="s">
        <v>1370</v>
      </c>
      <c r="L1779" t="s">
        <v>42</v>
      </c>
      <c r="V1779" t="s">
        <v>5822</v>
      </c>
    </row>
    <row r="1780" spans="1:32" ht="17.25" customHeight="1" x14ac:dyDescent="0.25">
      <c r="A1780">
        <v>330893</v>
      </c>
      <c r="B1780" t="s">
        <v>1735</v>
      </c>
      <c r="C1780" t="s">
        <v>260</v>
      </c>
      <c r="D1780" t="s">
        <v>817</v>
      </c>
      <c r="E1780" t="s">
        <v>88</v>
      </c>
      <c r="F1780">
        <v>28672</v>
      </c>
      <c r="G1780" t="s">
        <v>30</v>
      </c>
      <c r="H1780" t="s">
        <v>28</v>
      </c>
      <c r="I1780" t="s">
        <v>213</v>
      </c>
      <c r="J1780" t="s">
        <v>1370</v>
      </c>
      <c r="L1780" t="s">
        <v>30</v>
      </c>
      <c r="V1780" t="s">
        <v>5734</v>
      </c>
    </row>
    <row r="1781" spans="1:32" ht="17.25" customHeight="1" x14ac:dyDescent="0.25">
      <c r="A1781">
        <v>338218</v>
      </c>
      <c r="B1781" t="s">
        <v>5691</v>
      </c>
      <c r="C1781" t="s">
        <v>2797</v>
      </c>
      <c r="D1781" t="s">
        <v>2648</v>
      </c>
      <c r="E1781" t="s">
        <v>89</v>
      </c>
      <c r="F1781">
        <v>29099</v>
      </c>
      <c r="G1781" t="s">
        <v>5081</v>
      </c>
      <c r="H1781" t="s">
        <v>28</v>
      </c>
      <c r="I1781" t="s">
        <v>213</v>
      </c>
      <c r="J1781" t="s">
        <v>1370</v>
      </c>
      <c r="L1781" t="s">
        <v>52</v>
      </c>
    </row>
    <row r="1782" spans="1:32" ht="17.25" customHeight="1" x14ac:dyDescent="0.25">
      <c r="A1782">
        <v>336670</v>
      </c>
      <c r="B1782" t="s">
        <v>3530</v>
      </c>
      <c r="C1782" t="s">
        <v>242</v>
      </c>
      <c r="D1782" t="s">
        <v>245</v>
      </c>
      <c r="E1782" t="s">
        <v>89</v>
      </c>
      <c r="F1782">
        <v>31437</v>
      </c>
      <c r="G1782" t="s">
        <v>30</v>
      </c>
      <c r="H1782" t="s">
        <v>28</v>
      </c>
      <c r="I1782" t="s">
        <v>213</v>
      </c>
      <c r="J1782" t="s">
        <v>1370</v>
      </c>
      <c r="L1782" t="s">
        <v>30</v>
      </c>
    </row>
    <row r="1783" spans="1:32" ht="17.25" customHeight="1" x14ac:dyDescent="0.25">
      <c r="A1783">
        <v>338184</v>
      </c>
      <c r="B1783" t="s">
        <v>5648</v>
      </c>
      <c r="C1783" t="s">
        <v>226</v>
      </c>
      <c r="D1783" t="s">
        <v>5649</v>
      </c>
      <c r="E1783" t="s">
        <v>89</v>
      </c>
      <c r="F1783">
        <v>29150</v>
      </c>
      <c r="G1783" t="s">
        <v>574</v>
      </c>
      <c r="H1783" t="s">
        <v>28</v>
      </c>
      <c r="I1783" t="s">
        <v>213</v>
      </c>
      <c r="J1783" t="s">
        <v>1370</v>
      </c>
      <c r="L1783" t="s">
        <v>52</v>
      </c>
    </row>
    <row r="1784" spans="1:32" ht="17.25" customHeight="1" x14ac:dyDescent="0.25">
      <c r="A1784">
        <v>321588</v>
      </c>
      <c r="B1784" t="s">
        <v>3949</v>
      </c>
      <c r="C1784" t="s">
        <v>374</v>
      </c>
      <c r="D1784" t="s">
        <v>481</v>
      </c>
      <c r="E1784" t="s">
        <v>89</v>
      </c>
      <c r="F1784">
        <v>30682</v>
      </c>
      <c r="G1784" t="s">
        <v>3950</v>
      </c>
      <c r="H1784" t="s">
        <v>28</v>
      </c>
      <c r="I1784" t="s">
        <v>213</v>
      </c>
      <c r="J1784" t="s">
        <v>1370</v>
      </c>
      <c r="L1784" t="s">
        <v>79</v>
      </c>
      <c r="V1784" t="s">
        <v>5822</v>
      </c>
      <c r="AE1784" t="s">
        <v>5700</v>
      </c>
      <c r="AF1784" t="s">
        <v>5700</v>
      </c>
    </row>
    <row r="1785" spans="1:32" ht="17.25" customHeight="1" x14ac:dyDescent="0.25">
      <c r="A1785">
        <v>313678</v>
      </c>
      <c r="B1785" t="s">
        <v>2401</v>
      </c>
      <c r="C1785" t="s">
        <v>2402</v>
      </c>
      <c r="D1785" t="s">
        <v>466</v>
      </c>
      <c r="E1785" t="s">
        <v>89</v>
      </c>
      <c r="F1785">
        <v>30042</v>
      </c>
      <c r="G1785" t="s">
        <v>42</v>
      </c>
      <c r="H1785" t="s">
        <v>28</v>
      </c>
      <c r="I1785" t="s">
        <v>213</v>
      </c>
      <c r="V1785" t="s">
        <v>5734</v>
      </c>
      <c r="AD1785" t="s">
        <v>5700</v>
      </c>
      <c r="AE1785" t="s">
        <v>5700</v>
      </c>
      <c r="AF1785" t="s">
        <v>5700</v>
      </c>
    </row>
    <row r="1786" spans="1:32" ht="17.25" customHeight="1" x14ac:dyDescent="0.25">
      <c r="A1786">
        <v>321553</v>
      </c>
      <c r="B1786" t="s">
        <v>3397</v>
      </c>
      <c r="C1786" t="s">
        <v>707</v>
      </c>
      <c r="D1786" t="s">
        <v>3398</v>
      </c>
      <c r="E1786" t="s">
        <v>89</v>
      </c>
      <c r="F1786">
        <v>31797</v>
      </c>
      <c r="G1786" t="s">
        <v>76</v>
      </c>
      <c r="H1786" t="s">
        <v>28</v>
      </c>
      <c r="I1786" t="s">
        <v>213</v>
      </c>
      <c r="J1786" t="s">
        <v>1370</v>
      </c>
      <c r="L1786" t="s">
        <v>76</v>
      </c>
    </row>
    <row r="1787" spans="1:32" ht="17.25" customHeight="1" x14ac:dyDescent="0.25">
      <c r="A1787">
        <v>333171</v>
      </c>
      <c r="B1787" t="s">
        <v>4581</v>
      </c>
      <c r="C1787" t="s">
        <v>865</v>
      </c>
      <c r="D1787" t="s">
        <v>1591</v>
      </c>
      <c r="E1787" t="s">
        <v>89</v>
      </c>
      <c r="F1787">
        <v>32918</v>
      </c>
      <c r="G1787" t="s">
        <v>494</v>
      </c>
      <c r="H1787" t="s">
        <v>28</v>
      </c>
      <c r="I1787" t="s">
        <v>213</v>
      </c>
      <c r="J1787" t="s">
        <v>1370</v>
      </c>
      <c r="L1787" t="s">
        <v>42</v>
      </c>
    </row>
    <row r="1788" spans="1:32" ht="17.25" customHeight="1" x14ac:dyDescent="0.25">
      <c r="A1788">
        <v>331255</v>
      </c>
      <c r="B1788" t="s">
        <v>4378</v>
      </c>
      <c r="C1788" t="s">
        <v>1675</v>
      </c>
      <c r="D1788" t="s">
        <v>318</v>
      </c>
      <c r="E1788" t="s">
        <v>89</v>
      </c>
      <c r="F1788">
        <v>33735</v>
      </c>
      <c r="G1788" t="s">
        <v>225</v>
      </c>
      <c r="H1788" t="s">
        <v>28</v>
      </c>
      <c r="I1788" t="s">
        <v>213</v>
      </c>
      <c r="J1788" t="s">
        <v>1370</v>
      </c>
      <c r="L1788" t="s">
        <v>30</v>
      </c>
    </row>
    <row r="1789" spans="1:32" ht="17.25" customHeight="1" x14ac:dyDescent="0.25">
      <c r="A1789">
        <v>333172</v>
      </c>
      <c r="B1789" t="s">
        <v>1866</v>
      </c>
      <c r="C1789" t="s">
        <v>1075</v>
      </c>
      <c r="D1789" t="s">
        <v>245</v>
      </c>
      <c r="E1789" t="s">
        <v>89</v>
      </c>
      <c r="F1789">
        <v>34192</v>
      </c>
      <c r="G1789" t="s">
        <v>30</v>
      </c>
      <c r="H1789" t="s">
        <v>28</v>
      </c>
      <c r="I1789" t="s">
        <v>213</v>
      </c>
      <c r="J1789" t="s">
        <v>1370</v>
      </c>
      <c r="L1789" t="s">
        <v>42</v>
      </c>
      <c r="V1789" t="s">
        <v>5735</v>
      </c>
    </row>
    <row r="1790" spans="1:32" ht="17.25" customHeight="1" x14ac:dyDescent="0.25">
      <c r="A1790">
        <v>334741</v>
      </c>
      <c r="B1790" t="s">
        <v>5330</v>
      </c>
      <c r="C1790" t="s">
        <v>373</v>
      </c>
      <c r="D1790" t="s">
        <v>1262</v>
      </c>
      <c r="E1790" t="s">
        <v>89</v>
      </c>
      <c r="F1790">
        <v>33604</v>
      </c>
      <c r="G1790" t="s">
        <v>5331</v>
      </c>
      <c r="H1790" t="s">
        <v>28</v>
      </c>
      <c r="I1790" t="s">
        <v>213</v>
      </c>
      <c r="J1790" t="s">
        <v>1370</v>
      </c>
      <c r="L1790" t="s">
        <v>49</v>
      </c>
    </row>
    <row r="1791" spans="1:32" ht="17.25" customHeight="1" x14ac:dyDescent="0.25">
      <c r="A1791">
        <v>317512</v>
      </c>
      <c r="B1791" t="s">
        <v>5127</v>
      </c>
      <c r="C1791" t="s">
        <v>4659</v>
      </c>
      <c r="D1791" t="s">
        <v>362</v>
      </c>
      <c r="E1791" t="s">
        <v>89</v>
      </c>
      <c r="F1791">
        <v>33539</v>
      </c>
      <c r="G1791" t="s">
        <v>30</v>
      </c>
      <c r="H1791" t="s">
        <v>28</v>
      </c>
      <c r="I1791" t="s">
        <v>213</v>
      </c>
      <c r="J1791" t="s">
        <v>1370</v>
      </c>
      <c r="L1791" t="s">
        <v>30</v>
      </c>
    </row>
    <row r="1792" spans="1:32" ht="17.25" customHeight="1" x14ac:dyDescent="0.25">
      <c r="A1792">
        <v>338186</v>
      </c>
      <c r="B1792" t="s">
        <v>5650</v>
      </c>
      <c r="C1792" t="s">
        <v>307</v>
      </c>
      <c r="D1792" t="s">
        <v>427</v>
      </c>
      <c r="E1792" t="s">
        <v>89</v>
      </c>
      <c r="F1792">
        <v>32509</v>
      </c>
      <c r="G1792" t="s">
        <v>511</v>
      </c>
      <c r="H1792" t="s">
        <v>28</v>
      </c>
      <c r="I1792" t="s">
        <v>213</v>
      </c>
      <c r="J1792" t="s">
        <v>1370</v>
      </c>
      <c r="L1792" t="s">
        <v>79</v>
      </c>
    </row>
    <row r="1793" spans="1:32" ht="17.25" customHeight="1" x14ac:dyDescent="0.25">
      <c r="A1793">
        <v>338319</v>
      </c>
      <c r="B1793" t="s">
        <v>5667</v>
      </c>
      <c r="C1793" t="s">
        <v>262</v>
      </c>
      <c r="D1793" t="s">
        <v>477</v>
      </c>
      <c r="E1793" t="s">
        <v>89</v>
      </c>
      <c r="F1793">
        <v>35682</v>
      </c>
      <c r="G1793" t="s">
        <v>30</v>
      </c>
      <c r="H1793" t="s">
        <v>28</v>
      </c>
      <c r="I1793" t="s">
        <v>213</v>
      </c>
      <c r="J1793" t="s">
        <v>27</v>
      </c>
      <c r="L1793" t="s">
        <v>30</v>
      </c>
    </row>
    <row r="1794" spans="1:32" ht="17.25" customHeight="1" x14ac:dyDescent="0.25">
      <c r="A1794">
        <v>338187</v>
      </c>
      <c r="B1794" t="s">
        <v>5651</v>
      </c>
      <c r="C1794" t="s">
        <v>421</v>
      </c>
      <c r="D1794" t="s">
        <v>273</v>
      </c>
      <c r="E1794" t="s">
        <v>89</v>
      </c>
      <c r="F1794">
        <v>32339</v>
      </c>
      <c r="G1794" t="s">
        <v>5652</v>
      </c>
      <c r="H1794" t="s">
        <v>28</v>
      </c>
      <c r="I1794" t="s">
        <v>213</v>
      </c>
      <c r="J1794" t="s">
        <v>1370</v>
      </c>
      <c r="L1794" t="s">
        <v>79</v>
      </c>
    </row>
    <row r="1795" spans="1:32" ht="17.25" customHeight="1" x14ac:dyDescent="0.25">
      <c r="A1795">
        <v>334748</v>
      </c>
      <c r="B1795" t="s">
        <v>4754</v>
      </c>
      <c r="C1795" t="s">
        <v>785</v>
      </c>
      <c r="D1795" t="s">
        <v>649</v>
      </c>
      <c r="E1795" t="s">
        <v>89</v>
      </c>
      <c r="F1795">
        <v>34857</v>
      </c>
      <c r="G1795" t="s">
        <v>30</v>
      </c>
      <c r="H1795" t="s">
        <v>31</v>
      </c>
      <c r="I1795" t="s">
        <v>213</v>
      </c>
      <c r="J1795" t="s">
        <v>1370</v>
      </c>
      <c r="L1795" t="s">
        <v>42</v>
      </c>
    </row>
    <row r="1796" spans="1:32" ht="17.25" customHeight="1" x14ac:dyDescent="0.25">
      <c r="A1796">
        <v>333756</v>
      </c>
      <c r="B1796" t="s">
        <v>4638</v>
      </c>
      <c r="C1796" t="s">
        <v>373</v>
      </c>
      <c r="D1796" t="s">
        <v>1006</v>
      </c>
      <c r="E1796" t="s">
        <v>89</v>
      </c>
      <c r="F1796">
        <v>34349</v>
      </c>
      <c r="G1796" t="s">
        <v>30</v>
      </c>
      <c r="H1796" t="s">
        <v>28</v>
      </c>
      <c r="I1796" t="s">
        <v>213</v>
      </c>
      <c r="J1796" t="s">
        <v>1370</v>
      </c>
      <c r="L1796" t="s">
        <v>30</v>
      </c>
    </row>
    <row r="1797" spans="1:32" ht="17.25" customHeight="1" x14ac:dyDescent="0.25">
      <c r="A1797">
        <v>337010</v>
      </c>
      <c r="B1797" t="s">
        <v>5047</v>
      </c>
      <c r="C1797" t="s">
        <v>233</v>
      </c>
      <c r="D1797" t="s">
        <v>342</v>
      </c>
      <c r="E1797" t="s">
        <v>89</v>
      </c>
      <c r="F1797">
        <v>33359</v>
      </c>
      <c r="G1797" t="s">
        <v>225</v>
      </c>
      <c r="H1797" t="s">
        <v>28</v>
      </c>
      <c r="I1797" t="s">
        <v>213</v>
      </c>
      <c r="J1797" t="s">
        <v>1370</v>
      </c>
      <c r="L1797" t="s">
        <v>30</v>
      </c>
    </row>
    <row r="1798" spans="1:32" ht="17.25" customHeight="1" x14ac:dyDescent="0.25">
      <c r="A1798">
        <v>330923</v>
      </c>
      <c r="B1798" t="s">
        <v>2839</v>
      </c>
      <c r="C1798" t="s">
        <v>268</v>
      </c>
      <c r="D1798" t="s">
        <v>952</v>
      </c>
      <c r="E1798" t="s">
        <v>89</v>
      </c>
      <c r="F1798">
        <v>34335</v>
      </c>
      <c r="G1798" t="s">
        <v>2957</v>
      </c>
      <c r="H1798" t="s">
        <v>28</v>
      </c>
      <c r="I1798" t="s">
        <v>213</v>
      </c>
      <c r="J1798" t="s">
        <v>27</v>
      </c>
      <c r="L1798" t="s">
        <v>30</v>
      </c>
    </row>
    <row r="1799" spans="1:32" ht="17.25" customHeight="1" x14ac:dyDescent="0.25">
      <c r="A1799">
        <v>337154</v>
      </c>
      <c r="B1799" t="s">
        <v>3132</v>
      </c>
      <c r="C1799" t="s">
        <v>471</v>
      </c>
      <c r="D1799" t="s">
        <v>251</v>
      </c>
      <c r="E1799" t="s">
        <v>89</v>
      </c>
      <c r="F1799">
        <v>35164</v>
      </c>
      <c r="G1799" t="s">
        <v>225</v>
      </c>
      <c r="H1799" t="s">
        <v>28</v>
      </c>
      <c r="I1799" t="s">
        <v>213</v>
      </c>
      <c r="J1799" t="s">
        <v>1370</v>
      </c>
      <c r="L1799" t="s">
        <v>30</v>
      </c>
    </row>
    <row r="1800" spans="1:32" ht="17.25" customHeight="1" x14ac:dyDescent="0.25">
      <c r="A1800">
        <v>313103</v>
      </c>
      <c r="B1800" t="s">
        <v>1737</v>
      </c>
      <c r="C1800" t="s">
        <v>223</v>
      </c>
      <c r="D1800" t="s">
        <v>884</v>
      </c>
      <c r="E1800" t="s">
        <v>88</v>
      </c>
      <c r="F1800">
        <v>30247</v>
      </c>
      <c r="G1800" t="s">
        <v>30</v>
      </c>
      <c r="H1800" t="s">
        <v>28</v>
      </c>
      <c r="I1800" t="s">
        <v>213</v>
      </c>
      <c r="J1800" t="s">
        <v>1370</v>
      </c>
      <c r="L1800" t="s">
        <v>30</v>
      </c>
      <c r="V1800" t="s">
        <v>5734</v>
      </c>
    </row>
    <row r="1801" spans="1:32" ht="17.25" customHeight="1" x14ac:dyDescent="0.25">
      <c r="A1801">
        <v>333152</v>
      </c>
      <c r="B1801" t="s">
        <v>5290</v>
      </c>
      <c r="C1801" t="s">
        <v>226</v>
      </c>
      <c r="D1801" t="s">
        <v>301</v>
      </c>
      <c r="E1801" t="s">
        <v>89</v>
      </c>
      <c r="F1801">
        <v>30305</v>
      </c>
      <c r="G1801" t="s">
        <v>5291</v>
      </c>
      <c r="H1801" t="s">
        <v>28</v>
      </c>
      <c r="I1801" t="s">
        <v>213</v>
      </c>
      <c r="J1801" t="s">
        <v>1370</v>
      </c>
      <c r="L1801" t="s">
        <v>42</v>
      </c>
    </row>
    <row r="1802" spans="1:32" ht="17.25" customHeight="1" x14ac:dyDescent="0.25">
      <c r="A1802">
        <v>330910</v>
      </c>
      <c r="B1802" t="s">
        <v>1559</v>
      </c>
      <c r="C1802" t="s">
        <v>576</v>
      </c>
      <c r="D1802" t="s">
        <v>332</v>
      </c>
      <c r="E1802" t="s">
        <v>88</v>
      </c>
      <c r="F1802">
        <v>33381</v>
      </c>
      <c r="G1802" t="s">
        <v>1560</v>
      </c>
      <c r="H1802" t="s">
        <v>28</v>
      </c>
      <c r="I1802" t="s">
        <v>213</v>
      </c>
      <c r="J1802" t="s">
        <v>27</v>
      </c>
      <c r="L1802" t="s">
        <v>52</v>
      </c>
      <c r="V1802" t="s">
        <v>5736</v>
      </c>
    </row>
    <row r="1803" spans="1:32" ht="17.25" customHeight="1" x14ac:dyDescent="0.25">
      <c r="A1803">
        <v>315679</v>
      </c>
      <c r="B1803" t="s">
        <v>1482</v>
      </c>
      <c r="C1803" t="s">
        <v>266</v>
      </c>
      <c r="D1803" t="s">
        <v>453</v>
      </c>
      <c r="E1803" t="s">
        <v>88</v>
      </c>
      <c r="F1803">
        <v>28934</v>
      </c>
      <c r="G1803" t="s">
        <v>49</v>
      </c>
      <c r="H1803" t="s">
        <v>28</v>
      </c>
      <c r="I1803" t="s">
        <v>213</v>
      </c>
      <c r="J1803" t="s">
        <v>27</v>
      </c>
      <c r="L1803" t="s">
        <v>49</v>
      </c>
      <c r="V1803" t="s">
        <v>5734</v>
      </c>
    </row>
    <row r="1804" spans="1:32" ht="17.25" customHeight="1" x14ac:dyDescent="0.25">
      <c r="A1804">
        <v>327198</v>
      </c>
      <c r="B1804" t="s">
        <v>5177</v>
      </c>
      <c r="C1804" t="s">
        <v>483</v>
      </c>
      <c r="D1804" t="s">
        <v>342</v>
      </c>
      <c r="E1804" t="s">
        <v>88</v>
      </c>
      <c r="F1804">
        <v>35796</v>
      </c>
      <c r="G1804" t="s">
        <v>30</v>
      </c>
      <c r="H1804" t="s">
        <v>28</v>
      </c>
      <c r="I1804" t="s">
        <v>213</v>
      </c>
      <c r="J1804" t="s">
        <v>1370</v>
      </c>
      <c r="L1804" t="s">
        <v>30</v>
      </c>
    </row>
    <row r="1805" spans="1:32" ht="17.25" customHeight="1" x14ac:dyDescent="0.25">
      <c r="A1805">
        <v>325835</v>
      </c>
      <c r="B1805" t="s">
        <v>2089</v>
      </c>
      <c r="C1805" t="s">
        <v>1188</v>
      </c>
      <c r="D1805" t="s">
        <v>721</v>
      </c>
      <c r="E1805" t="s">
        <v>88</v>
      </c>
      <c r="F1805">
        <v>31779</v>
      </c>
      <c r="G1805" t="s">
        <v>42</v>
      </c>
      <c r="H1805" t="s">
        <v>28</v>
      </c>
      <c r="I1805" t="s">
        <v>213</v>
      </c>
      <c r="J1805" t="s">
        <v>1370</v>
      </c>
      <c r="L1805" t="s">
        <v>30</v>
      </c>
      <c r="V1805" t="s">
        <v>5735</v>
      </c>
    </row>
    <row r="1806" spans="1:32" ht="17.25" customHeight="1" x14ac:dyDescent="0.25">
      <c r="A1806">
        <v>337152</v>
      </c>
      <c r="B1806" t="s">
        <v>5436</v>
      </c>
      <c r="C1806" t="s">
        <v>1026</v>
      </c>
      <c r="D1806" t="s">
        <v>507</v>
      </c>
      <c r="E1806" t="s">
        <v>89</v>
      </c>
      <c r="F1806">
        <v>35606</v>
      </c>
      <c r="G1806" t="s">
        <v>30</v>
      </c>
      <c r="H1806" t="s">
        <v>28</v>
      </c>
      <c r="I1806" t="s">
        <v>213</v>
      </c>
      <c r="J1806" t="s">
        <v>1370</v>
      </c>
      <c r="L1806" t="s">
        <v>30</v>
      </c>
      <c r="AE1806" t="s">
        <v>5700</v>
      </c>
      <c r="AF1806" t="s">
        <v>5700</v>
      </c>
    </row>
    <row r="1807" spans="1:32" ht="17.25" customHeight="1" x14ac:dyDescent="0.25">
      <c r="A1807">
        <v>333141</v>
      </c>
      <c r="B1807" t="s">
        <v>4578</v>
      </c>
      <c r="C1807" t="s">
        <v>1662</v>
      </c>
      <c r="D1807" t="s">
        <v>2904</v>
      </c>
      <c r="E1807" t="s">
        <v>88</v>
      </c>
      <c r="F1807">
        <v>23781</v>
      </c>
      <c r="G1807" t="s">
        <v>3834</v>
      </c>
      <c r="H1807" t="s">
        <v>28</v>
      </c>
      <c r="I1807" t="s">
        <v>213</v>
      </c>
      <c r="J1807" t="s">
        <v>1370</v>
      </c>
      <c r="L1807" t="s">
        <v>30</v>
      </c>
    </row>
    <row r="1808" spans="1:32" ht="17.25" customHeight="1" x14ac:dyDescent="0.25">
      <c r="A1808">
        <v>336644</v>
      </c>
      <c r="B1808" t="s">
        <v>3447</v>
      </c>
      <c r="C1808" t="s">
        <v>223</v>
      </c>
      <c r="D1808" t="s">
        <v>1664</v>
      </c>
      <c r="E1808" t="s">
        <v>89</v>
      </c>
      <c r="F1808">
        <v>31619</v>
      </c>
      <c r="G1808" t="s">
        <v>494</v>
      </c>
      <c r="H1808" t="s">
        <v>28</v>
      </c>
      <c r="I1808" t="s">
        <v>213</v>
      </c>
      <c r="J1808" t="s">
        <v>27</v>
      </c>
      <c r="L1808" t="s">
        <v>30</v>
      </c>
    </row>
    <row r="1809" spans="1:22" ht="17.25" customHeight="1" x14ac:dyDescent="0.25">
      <c r="A1809">
        <v>334730</v>
      </c>
      <c r="B1809" t="s">
        <v>3563</v>
      </c>
      <c r="C1809" t="s">
        <v>1074</v>
      </c>
      <c r="D1809" t="s">
        <v>526</v>
      </c>
      <c r="E1809" t="s">
        <v>89</v>
      </c>
      <c r="F1809">
        <v>35476</v>
      </c>
      <c r="G1809" t="s">
        <v>39</v>
      </c>
      <c r="H1809" t="s">
        <v>28</v>
      </c>
      <c r="I1809" t="s">
        <v>213</v>
      </c>
      <c r="J1809" t="s">
        <v>1370</v>
      </c>
      <c r="L1809" t="s">
        <v>30</v>
      </c>
    </row>
    <row r="1810" spans="1:22" ht="17.25" customHeight="1" x14ac:dyDescent="0.25">
      <c r="A1810">
        <v>325821</v>
      </c>
      <c r="B1810" t="s">
        <v>4032</v>
      </c>
      <c r="C1810" t="s">
        <v>292</v>
      </c>
      <c r="D1810" t="s">
        <v>4033</v>
      </c>
      <c r="E1810" t="s">
        <v>89</v>
      </c>
      <c r="F1810">
        <v>31685</v>
      </c>
      <c r="G1810" t="s">
        <v>30</v>
      </c>
      <c r="H1810" t="s">
        <v>31</v>
      </c>
      <c r="I1810" t="s">
        <v>213</v>
      </c>
      <c r="J1810" t="s">
        <v>1370</v>
      </c>
      <c r="L1810" t="s">
        <v>30</v>
      </c>
    </row>
    <row r="1811" spans="1:22" ht="17.25" customHeight="1" x14ac:dyDescent="0.25">
      <c r="A1811">
        <v>330901</v>
      </c>
      <c r="B1811" t="s">
        <v>2268</v>
      </c>
      <c r="C1811" t="s">
        <v>626</v>
      </c>
      <c r="D1811" t="s">
        <v>2269</v>
      </c>
      <c r="E1811" t="s">
        <v>88</v>
      </c>
      <c r="F1811">
        <v>32509</v>
      </c>
      <c r="G1811" t="s">
        <v>710</v>
      </c>
      <c r="H1811" t="s">
        <v>28</v>
      </c>
      <c r="I1811" t="s">
        <v>213</v>
      </c>
      <c r="J1811" t="s">
        <v>1370</v>
      </c>
      <c r="L1811" t="s">
        <v>49</v>
      </c>
      <c r="V1811" t="s">
        <v>5723</v>
      </c>
    </row>
    <row r="1812" spans="1:22" ht="17.25" customHeight="1" x14ac:dyDescent="0.25">
      <c r="A1812">
        <v>315431</v>
      </c>
      <c r="B1812" t="s">
        <v>2458</v>
      </c>
      <c r="C1812" t="s">
        <v>247</v>
      </c>
      <c r="D1812" t="s">
        <v>1616</v>
      </c>
      <c r="E1812" t="s">
        <v>88</v>
      </c>
      <c r="F1812">
        <v>32277</v>
      </c>
      <c r="G1812" t="s">
        <v>82</v>
      </c>
      <c r="H1812" t="s">
        <v>28</v>
      </c>
      <c r="I1812" t="s">
        <v>213</v>
      </c>
      <c r="J1812" t="s">
        <v>1370</v>
      </c>
      <c r="L1812" t="s">
        <v>82</v>
      </c>
      <c r="V1812" t="s">
        <v>5735</v>
      </c>
    </row>
    <row r="1813" spans="1:22" ht="17.25" customHeight="1" x14ac:dyDescent="0.25">
      <c r="A1813">
        <v>324167</v>
      </c>
      <c r="B1813" t="s">
        <v>3986</v>
      </c>
      <c r="C1813" t="s">
        <v>848</v>
      </c>
      <c r="D1813" t="s">
        <v>661</v>
      </c>
      <c r="E1813" t="s">
        <v>88</v>
      </c>
      <c r="F1813">
        <v>34853</v>
      </c>
      <c r="G1813" t="s">
        <v>1087</v>
      </c>
      <c r="H1813" t="s">
        <v>28</v>
      </c>
      <c r="I1813" t="s">
        <v>213</v>
      </c>
      <c r="J1813" t="s">
        <v>1370</v>
      </c>
      <c r="L1813" t="s">
        <v>85</v>
      </c>
    </row>
    <row r="1814" spans="1:22" ht="17.25" customHeight="1" x14ac:dyDescent="0.25">
      <c r="A1814">
        <v>330903</v>
      </c>
      <c r="B1814" t="s">
        <v>4347</v>
      </c>
      <c r="C1814" t="s">
        <v>2785</v>
      </c>
      <c r="D1814" t="s">
        <v>507</v>
      </c>
      <c r="E1814" t="s">
        <v>88</v>
      </c>
      <c r="F1814">
        <v>35895</v>
      </c>
      <c r="G1814" t="s">
        <v>525</v>
      </c>
      <c r="H1814" t="s">
        <v>28</v>
      </c>
      <c r="I1814" t="s">
        <v>213</v>
      </c>
      <c r="J1814" t="s">
        <v>1370</v>
      </c>
      <c r="L1814" t="s">
        <v>42</v>
      </c>
    </row>
    <row r="1815" spans="1:22" ht="17.25" customHeight="1" x14ac:dyDescent="0.25">
      <c r="A1815">
        <v>336650</v>
      </c>
      <c r="B1815" t="s">
        <v>5012</v>
      </c>
      <c r="C1815" t="s">
        <v>242</v>
      </c>
      <c r="D1815" t="s">
        <v>968</v>
      </c>
      <c r="E1815" t="s">
        <v>88</v>
      </c>
      <c r="F1815">
        <v>31157</v>
      </c>
      <c r="G1815" t="s">
        <v>73</v>
      </c>
      <c r="H1815" t="s">
        <v>28</v>
      </c>
      <c r="I1815" t="s">
        <v>213</v>
      </c>
      <c r="J1815" t="s">
        <v>27</v>
      </c>
      <c r="L1815" t="s">
        <v>73</v>
      </c>
    </row>
    <row r="1816" spans="1:22" ht="17.25" customHeight="1" x14ac:dyDescent="0.25">
      <c r="A1816">
        <v>334731</v>
      </c>
      <c r="B1816" t="s">
        <v>5329</v>
      </c>
      <c r="C1816" t="s">
        <v>226</v>
      </c>
      <c r="D1816" t="s">
        <v>360</v>
      </c>
      <c r="E1816" t="s">
        <v>88</v>
      </c>
      <c r="F1816">
        <v>36268</v>
      </c>
      <c r="G1816" t="s">
        <v>30</v>
      </c>
      <c r="H1816" t="s">
        <v>28</v>
      </c>
      <c r="I1816" t="s">
        <v>213</v>
      </c>
      <c r="J1816" t="s">
        <v>27</v>
      </c>
      <c r="L1816" t="s">
        <v>30</v>
      </c>
    </row>
    <row r="1817" spans="1:22" ht="17.25" customHeight="1" x14ac:dyDescent="0.25">
      <c r="A1817">
        <v>333182</v>
      </c>
      <c r="B1817" t="s">
        <v>4582</v>
      </c>
      <c r="C1817" t="s">
        <v>242</v>
      </c>
      <c r="D1817" t="s">
        <v>255</v>
      </c>
      <c r="E1817" t="s">
        <v>88</v>
      </c>
      <c r="F1817">
        <v>36526</v>
      </c>
      <c r="G1817" t="s">
        <v>4583</v>
      </c>
      <c r="H1817" t="s">
        <v>28</v>
      </c>
      <c r="I1817" t="s">
        <v>213</v>
      </c>
      <c r="J1817" t="s">
        <v>27</v>
      </c>
      <c r="L1817" t="s">
        <v>30</v>
      </c>
    </row>
    <row r="1818" spans="1:22" ht="17.25" customHeight="1" x14ac:dyDescent="0.25">
      <c r="A1818">
        <v>336652</v>
      </c>
      <c r="B1818" t="s">
        <v>1470</v>
      </c>
      <c r="C1818" t="s">
        <v>1192</v>
      </c>
      <c r="D1818" t="s">
        <v>650</v>
      </c>
      <c r="E1818" t="s">
        <v>88</v>
      </c>
      <c r="F1818">
        <v>28625</v>
      </c>
      <c r="G1818" t="s">
        <v>30</v>
      </c>
      <c r="H1818" t="s">
        <v>28</v>
      </c>
      <c r="I1818" t="s">
        <v>213</v>
      </c>
      <c r="J1818" t="s">
        <v>1370</v>
      </c>
      <c r="L1818" t="s">
        <v>42</v>
      </c>
    </row>
    <row r="1819" spans="1:22" ht="17.25" customHeight="1" x14ac:dyDescent="0.25">
      <c r="A1819">
        <v>321570</v>
      </c>
      <c r="B1819" t="s">
        <v>3948</v>
      </c>
      <c r="C1819" t="s">
        <v>242</v>
      </c>
      <c r="D1819" t="s">
        <v>362</v>
      </c>
      <c r="E1819" t="s">
        <v>88</v>
      </c>
      <c r="F1819">
        <v>33380</v>
      </c>
      <c r="G1819" t="s">
        <v>30</v>
      </c>
      <c r="H1819" t="s">
        <v>28</v>
      </c>
      <c r="I1819" t="s">
        <v>213</v>
      </c>
      <c r="J1819" t="s">
        <v>1370</v>
      </c>
      <c r="L1819" t="s">
        <v>30</v>
      </c>
      <c r="V1819" t="s">
        <v>5822</v>
      </c>
    </row>
    <row r="1820" spans="1:22" ht="17.25" customHeight="1" x14ac:dyDescent="0.25">
      <c r="A1820">
        <v>333682</v>
      </c>
      <c r="B1820" t="s">
        <v>4635</v>
      </c>
      <c r="C1820" t="s">
        <v>411</v>
      </c>
      <c r="D1820" t="s">
        <v>2604</v>
      </c>
      <c r="E1820" t="s">
        <v>88</v>
      </c>
      <c r="F1820">
        <v>31214</v>
      </c>
      <c r="G1820" t="s">
        <v>49</v>
      </c>
      <c r="H1820" t="s">
        <v>28</v>
      </c>
      <c r="I1820" t="s">
        <v>213</v>
      </c>
      <c r="J1820" t="s">
        <v>27</v>
      </c>
      <c r="L1820" t="s">
        <v>49</v>
      </c>
      <c r="V1820" t="s">
        <v>5822</v>
      </c>
    </row>
    <row r="1821" spans="1:22" ht="17.25" customHeight="1" x14ac:dyDescent="0.25">
      <c r="A1821">
        <v>336648</v>
      </c>
      <c r="B1821" t="s">
        <v>5418</v>
      </c>
      <c r="C1821" t="s">
        <v>743</v>
      </c>
      <c r="D1821" t="s">
        <v>282</v>
      </c>
      <c r="E1821" t="s">
        <v>89</v>
      </c>
      <c r="F1821">
        <v>36188</v>
      </c>
      <c r="G1821" t="s">
        <v>30</v>
      </c>
      <c r="H1821" t="s">
        <v>28</v>
      </c>
      <c r="I1821" t="s">
        <v>213</v>
      </c>
      <c r="J1821" t="s">
        <v>1370</v>
      </c>
      <c r="L1821" t="s">
        <v>85</v>
      </c>
    </row>
    <row r="1822" spans="1:22" ht="17.25" customHeight="1" x14ac:dyDescent="0.25">
      <c r="A1822">
        <v>338210</v>
      </c>
      <c r="B1822" t="s">
        <v>5653</v>
      </c>
      <c r="C1822" t="s">
        <v>260</v>
      </c>
      <c r="D1822" t="s">
        <v>5654</v>
      </c>
      <c r="E1822" t="s">
        <v>88</v>
      </c>
      <c r="F1822">
        <v>32721</v>
      </c>
      <c r="G1822" t="s">
        <v>59</v>
      </c>
      <c r="H1822" t="s">
        <v>28</v>
      </c>
      <c r="I1822" t="s">
        <v>213</v>
      </c>
      <c r="J1822" t="s">
        <v>27</v>
      </c>
      <c r="L1822" t="s">
        <v>73</v>
      </c>
    </row>
    <row r="1823" spans="1:22" ht="17.25" customHeight="1" x14ac:dyDescent="0.25">
      <c r="A1823">
        <v>334776</v>
      </c>
      <c r="B1823" t="s">
        <v>4757</v>
      </c>
      <c r="C1823" t="s">
        <v>242</v>
      </c>
      <c r="D1823" t="s">
        <v>245</v>
      </c>
      <c r="E1823" t="s">
        <v>88</v>
      </c>
      <c r="F1823">
        <v>35551</v>
      </c>
      <c r="G1823" t="s">
        <v>1249</v>
      </c>
      <c r="H1823" t="s">
        <v>28</v>
      </c>
      <c r="I1823" t="s">
        <v>213</v>
      </c>
      <c r="J1823" t="s">
        <v>27</v>
      </c>
      <c r="L1823" t="s">
        <v>42</v>
      </c>
    </row>
    <row r="1824" spans="1:22" ht="17.25" customHeight="1" x14ac:dyDescent="0.25">
      <c r="A1824">
        <v>334766</v>
      </c>
      <c r="B1824" t="s">
        <v>4756</v>
      </c>
      <c r="C1824" t="s">
        <v>2821</v>
      </c>
      <c r="D1824" t="s">
        <v>254</v>
      </c>
      <c r="E1824" t="s">
        <v>88</v>
      </c>
      <c r="F1824">
        <v>31414</v>
      </c>
      <c r="G1824" t="s">
        <v>2302</v>
      </c>
      <c r="H1824" t="s">
        <v>28</v>
      </c>
      <c r="I1824" t="s">
        <v>213</v>
      </c>
      <c r="J1824" t="s">
        <v>27</v>
      </c>
      <c r="L1824" t="s">
        <v>82</v>
      </c>
    </row>
    <row r="1825" spans="1:32" ht="17.25" customHeight="1" x14ac:dyDescent="0.25">
      <c r="A1825">
        <v>337012</v>
      </c>
      <c r="B1825" t="s">
        <v>5048</v>
      </c>
      <c r="C1825" t="s">
        <v>226</v>
      </c>
      <c r="D1825" t="s">
        <v>318</v>
      </c>
      <c r="E1825" t="s">
        <v>88</v>
      </c>
      <c r="F1825">
        <v>31314</v>
      </c>
      <c r="G1825" t="s">
        <v>59</v>
      </c>
      <c r="H1825" t="s">
        <v>28</v>
      </c>
      <c r="I1825" t="s">
        <v>213</v>
      </c>
      <c r="J1825" t="s">
        <v>1370</v>
      </c>
      <c r="L1825" t="s">
        <v>59</v>
      </c>
    </row>
    <row r="1826" spans="1:32" ht="17.25" customHeight="1" x14ac:dyDescent="0.25">
      <c r="A1826">
        <v>334756</v>
      </c>
      <c r="B1826" t="s">
        <v>3806</v>
      </c>
      <c r="C1826" t="s">
        <v>276</v>
      </c>
      <c r="D1826" t="s">
        <v>781</v>
      </c>
      <c r="E1826" t="s">
        <v>89</v>
      </c>
      <c r="F1826">
        <v>35335</v>
      </c>
      <c r="G1826" t="s">
        <v>259</v>
      </c>
      <c r="H1826" t="s">
        <v>28</v>
      </c>
      <c r="I1826" t="s">
        <v>213</v>
      </c>
      <c r="J1826" t="s">
        <v>1370</v>
      </c>
      <c r="L1826" t="s">
        <v>30</v>
      </c>
    </row>
    <row r="1827" spans="1:32" ht="17.25" customHeight="1" x14ac:dyDescent="0.25">
      <c r="A1827">
        <v>338198</v>
      </c>
      <c r="B1827" t="s">
        <v>3462</v>
      </c>
      <c r="C1827" t="s">
        <v>485</v>
      </c>
      <c r="D1827" t="s">
        <v>933</v>
      </c>
      <c r="E1827" t="s">
        <v>89</v>
      </c>
      <c r="F1827">
        <v>36723</v>
      </c>
      <c r="G1827" t="s">
        <v>30</v>
      </c>
      <c r="H1827" t="s">
        <v>28</v>
      </c>
      <c r="I1827" t="s">
        <v>213</v>
      </c>
      <c r="J1827" t="s">
        <v>27</v>
      </c>
      <c r="L1827" t="s">
        <v>30</v>
      </c>
    </row>
    <row r="1828" spans="1:32" ht="17.25" customHeight="1" x14ac:dyDescent="0.25">
      <c r="A1828">
        <v>330938</v>
      </c>
      <c r="B1828" t="s">
        <v>3645</v>
      </c>
      <c r="C1828" t="s">
        <v>1040</v>
      </c>
      <c r="D1828" t="s">
        <v>808</v>
      </c>
      <c r="E1828" t="s">
        <v>89</v>
      </c>
      <c r="F1828">
        <v>35974</v>
      </c>
      <c r="G1828" t="s">
        <v>225</v>
      </c>
      <c r="H1828" t="s">
        <v>28</v>
      </c>
      <c r="I1828" t="s">
        <v>213</v>
      </c>
      <c r="J1828" t="s">
        <v>1370</v>
      </c>
      <c r="L1828" t="s">
        <v>30</v>
      </c>
    </row>
    <row r="1829" spans="1:32" ht="17.25" customHeight="1" x14ac:dyDescent="0.25">
      <c r="A1829">
        <v>338212</v>
      </c>
      <c r="B1829" t="s">
        <v>5655</v>
      </c>
      <c r="C1829" t="s">
        <v>5656</v>
      </c>
      <c r="D1829" t="s">
        <v>1189</v>
      </c>
      <c r="E1829" t="s">
        <v>88</v>
      </c>
      <c r="F1829">
        <v>36639</v>
      </c>
      <c r="G1829" t="s">
        <v>225</v>
      </c>
      <c r="H1829" t="s">
        <v>28</v>
      </c>
      <c r="I1829" t="s">
        <v>213</v>
      </c>
      <c r="J1829" t="s">
        <v>27</v>
      </c>
      <c r="L1829" t="s">
        <v>30</v>
      </c>
    </row>
    <row r="1830" spans="1:32" ht="17.25" customHeight="1" x14ac:dyDescent="0.25">
      <c r="A1830">
        <v>326951</v>
      </c>
      <c r="B1830" t="s">
        <v>4084</v>
      </c>
      <c r="C1830" t="s">
        <v>704</v>
      </c>
      <c r="D1830" t="s">
        <v>432</v>
      </c>
      <c r="E1830" t="s">
        <v>88</v>
      </c>
      <c r="F1830">
        <v>31442</v>
      </c>
      <c r="G1830" t="s">
        <v>4085</v>
      </c>
      <c r="H1830" t="s">
        <v>28</v>
      </c>
      <c r="I1830" t="s">
        <v>213</v>
      </c>
      <c r="J1830" t="s">
        <v>1370</v>
      </c>
      <c r="L1830" t="s">
        <v>52</v>
      </c>
    </row>
    <row r="1831" spans="1:32" ht="17.25" customHeight="1" x14ac:dyDescent="0.25">
      <c r="A1831">
        <v>336695</v>
      </c>
      <c r="B1831" t="s">
        <v>3469</v>
      </c>
      <c r="C1831" t="s">
        <v>5017</v>
      </c>
      <c r="D1831" t="s">
        <v>533</v>
      </c>
      <c r="E1831" t="s">
        <v>89</v>
      </c>
      <c r="F1831">
        <v>32430</v>
      </c>
      <c r="G1831" t="s">
        <v>30</v>
      </c>
      <c r="H1831" t="s">
        <v>28</v>
      </c>
      <c r="I1831" t="s">
        <v>213</v>
      </c>
      <c r="J1831" t="s">
        <v>1370</v>
      </c>
      <c r="L1831" t="s">
        <v>70</v>
      </c>
    </row>
    <row r="1832" spans="1:32" ht="17.25" customHeight="1" x14ac:dyDescent="0.25">
      <c r="A1832">
        <v>336701</v>
      </c>
      <c r="B1832" t="s">
        <v>5018</v>
      </c>
      <c r="C1832" t="s">
        <v>396</v>
      </c>
      <c r="D1832" t="s">
        <v>507</v>
      </c>
      <c r="E1832" t="s">
        <v>89</v>
      </c>
      <c r="F1832">
        <v>33597</v>
      </c>
      <c r="G1832" t="s">
        <v>259</v>
      </c>
      <c r="H1832" t="s">
        <v>28</v>
      </c>
      <c r="I1832" t="s">
        <v>213</v>
      </c>
      <c r="J1832" t="s">
        <v>1370</v>
      </c>
      <c r="L1832" t="s">
        <v>42</v>
      </c>
    </row>
    <row r="1833" spans="1:32" ht="17.25" customHeight="1" x14ac:dyDescent="0.25">
      <c r="A1833">
        <v>333192</v>
      </c>
      <c r="B1833" t="s">
        <v>4584</v>
      </c>
      <c r="C1833" t="s">
        <v>266</v>
      </c>
      <c r="D1833" t="s">
        <v>436</v>
      </c>
      <c r="E1833" t="s">
        <v>89</v>
      </c>
      <c r="F1833">
        <v>31456</v>
      </c>
      <c r="G1833" t="s">
        <v>225</v>
      </c>
      <c r="H1833" t="s">
        <v>28</v>
      </c>
      <c r="I1833" t="s">
        <v>213</v>
      </c>
      <c r="J1833" t="s">
        <v>1370</v>
      </c>
      <c r="L1833" t="s">
        <v>30</v>
      </c>
    </row>
    <row r="1834" spans="1:32" ht="17.25" customHeight="1" x14ac:dyDescent="0.25">
      <c r="A1834">
        <v>325861</v>
      </c>
      <c r="B1834" t="s">
        <v>1562</v>
      </c>
      <c r="C1834" t="s">
        <v>373</v>
      </c>
      <c r="D1834" t="s">
        <v>1563</v>
      </c>
      <c r="E1834" t="s">
        <v>89</v>
      </c>
      <c r="F1834">
        <v>33523</v>
      </c>
      <c r="G1834" t="s">
        <v>225</v>
      </c>
      <c r="H1834" t="s">
        <v>28</v>
      </c>
      <c r="I1834" t="s">
        <v>213</v>
      </c>
      <c r="J1834" t="s">
        <v>27</v>
      </c>
      <c r="L1834" t="s">
        <v>42</v>
      </c>
      <c r="V1834" t="s">
        <v>5736</v>
      </c>
    </row>
    <row r="1835" spans="1:32" ht="17.25" customHeight="1" x14ac:dyDescent="0.25">
      <c r="A1835">
        <v>338201</v>
      </c>
      <c r="B1835" t="s">
        <v>3469</v>
      </c>
      <c r="C1835" t="s">
        <v>226</v>
      </c>
      <c r="D1835" t="s">
        <v>282</v>
      </c>
      <c r="E1835" t="s">
        <v>89</v>
      </c>
      <c r="F1835">
        <v>31875</v>
      </c>
      <c r="G1835" t="s">
        <v>39</v>
      </c>
      <c r="H1835" t="s">
        <v>28</v>
      </c>
      <c r="I1835" t="s">
        <v>213</v>
      </c>
      <c r="J1835" t="s">
        <v>1370</v>
      </c>
      <c r="L1835" t="s">
        <v>30</v>
      </c>
    </row>
    <row r="1836" spans="1:32" ht="17.25" customHeight="1" x14ac:dyDescent="0.25">
      <c r="A1836">
        <v>331258</v>
      </c>
      <c r="B1836" t="s">
        <v>1438</v>
      </c>
      <c r="C1836" t="s">
        <v>396</v>
      </c>
      <c r="D1836" t="s">
        <v>228</v>
      </c>
      <c r="E1836" t="s">
        <v>89</v>
      </c>
      <c r="F1836">
        <v>29388</v>
      </c>
      <c r="G1836" t="s">
        <v>30</v>
      </c>
      <c r="H1836" t="s">
        <v>28</v>
      </c>
      <c r="I1836" t="s">
        <v>213</v>
      </c>
      <c r="J1836" t="s">
        <v>1370</v>
      </c>
      <c r="L1836" t="s">
        <v>30</v>
      </c>
      <c r="V1836" t="s">
        <v>5734</v>
      </c>
    </row>
    <row r="1837" spans="1:32" ht="17.25" customHeight="1" x14ac:dyDescent="0.25">
      <c r="A1837">
        <v>330960</v>
      </c>
      <c r="B1837" t="s">
        <v>1772</v>
      </c>
      <c r="C1837" t="s">
        <v>411</v>
      </c>
      <c r="D1837" t="s">
        <v>312</v>
      </c>
      <c r="E1837" t="s">
        <v>88</v>
      </c>
      <c r="F1837">
        <v>35963</v>
      </c>
      <c r="G1837" t="s">
        <v>710</v>
      </c>
      <c r="H1837" t="s">
        <v>28</v>
      </c>
      <c r="I1837" t="s">
        <v>213</v>
      </c>
      <c r="J1837" t="s">
        <v>27</v>
      </c>
      <c r="L1837" t="s">
        <v>30</v>
      </c>
      <c r="V1837" t="s">
        <v>5735</v>
      </c>
      <c r="AE1837" t="s">
        <v>5700</v>
      </c>
      <c r="AF1837" t="s">
        <v>5700</v>
      </c>
    </row>
    <row r="1838" spans="1:32" ht="17.25" customHeight="1" x14ac:dyDescent="0.25">
      <c r="A1838">
        <v>336707</v>
      </c>
      <c r="B1838" t="s">
        <v>5419</v>
      </c>
      <c r="C1838" t="s">
        <v>1232</v>
      </c>
      <c r="D1838" t="s">
        <v>434</v>
      </c>
      <c r="E1838" t="s">
        <v>88</v>
      </c>
      <c r="F1838">
        <v>34803</v>
      </c>
      <c r="G1838" t="s">
        <v>49</v>
      </c>
      <c r="H1838" t="s">
        <v>28</v>
      </c>
      <c r="I1838" t="s">
        <v>213</v>
      </c>
      <c r="J1838" t="s">
        <v>1370</v>
      </c>
      <c r="L1838" t="s">
        <v>49</v>
      </c>
    </row>
    <row r="1839" spans="1:32" ht="17.25" customHeight="1" x14ac:dyDescent="0.25">
      <c r="A1839">
        <v>336712</v>
      </c>
      <c r="B1839" t="s">
        <v>5020</v>
      </c>
      <c r="C1839" t="s">
        <v>244</v>
      </c>
      <c r="D1839" t="s">
        <v>1035</v>
      </c>
      <c r="E1839" t="s">
        <v>89</v>
      </c>
      <c r="F1839">
        <v>33390</v>
      </c>
      <c r="G1839" t="s">
        <v>912</v>
      </c>
      <c r="H1839" t="s">
        <v>28</v>
      </c>
      <c r="I1839" t="s">
        <v>213</v>
      </c>
      <c r="J1839" t="s">
        <v>1370</v>
      </c>
      <c r="L1839" t="s">
        <v>52</v>
      </c>
    </row>
    <row r="1840" spans="1:32" ht="17.25" customHeight="1" x14ac:dyDescent="0.25">
      <c r="A1840">
        <v>337014</v>
      </c>
      <c r="B1840" t="s">
        <v>5050</v>
      </c>
      <c r="C1840" t="s">
        <v>1284</v>
      </c>
      <c r="D1840" t="s">
        <v>318</v>
      </c>
      <c r="E1840" t="s">
        <v>88</v>
      </c>
      <c r="F1840">
        <v>33817</v>
      </c>
      <c r="G1840" t="s">
        <v>1127</v>
      </c>
      <c r="H1840" t="s">
        <v>28</v>
      </c>
      <c r="I1840" t="s">
        <v>213</v>
      </c>
      <c r="J1840" t="s">
        <v>1370</v>
      </c>
      <c r="L1840" t="s">
        <v>30</v>
      </c>
    </row>
    <row r="1841" spans="1:22" ht="17.25" customHeight="1" x14ac:dyDescent="0.25">
      <c r="A1841">
        <v>333201</v>
      </c>
      <c r="B1841" t="s">
        <v>3522</v>
      </c>
      <c r="C1841" t="s">
        <v>1847</v>
      </c>
      <c r="D1841" t="s">
        <v>318</v>
      </c>
      <c r="E1841" t="s">
        <v>88</v>
      </c>
      <c r="F1841">
        <v>35857</v>
      </c>
      <c r="G1841" t="s">
        <v>259</v>
      </c>
      <c r="H1841" t="s">
        <v>28</v>
      </c>
      <c r="I1841" t="s">
        <v>213</v>
      </c>
      <c r="J1841" t="s">
        <v>27</v>
      </c>
      <c r="L1841" t="s">
        <v>42</v>
      </c>
    </row>
    <row r="1842" spans="1:22" ht="17.25" customHeight="1" x14ac:dyDescent="0.25">
      <c r="A1842">
        <v>326220</v>
      </c>
      <c r="B1842" t="s">
        <v>4049</v>
      </c>
      <c r="C1842" t="s">
        <v>260</v>
      </c>
      <c r="D1842" t="s">
        <v>4050</v>
      </c>
      <c r="E1842" t="s">
        <v>88</v>
      </c>
      <c r="F1842">
        <v>33239</v>
      </c>
      <c r="G1842" t="s">
        <v>49</v>
      </c>
      <c r="H1842" t="s">
        <v>28</v>
      </c>
      <c r="I1842" t="s">
        <v>213</v>
      </c>
      <c r="J1842" t="s">
        <v>1370</v>
      </c>
      <c r="L1842" t="s">
        <v>30</v>
      </c>
      <c r="V1842" t="s">
        <v>5822</v>
      </c>
    </row>
    <row r="1843" spans="1:22" ht="17.25" customHeight="1" x14ac:dyDescent="0.25">
      <c r="A1843">
        <v>330968</v>
      </c>
      <c r="B1843" t="s">
        <v>4351</v>
      </c>
      <c r="C1843" t="s">
        <v>680</v>
      </c>
      <c r="D1843" t="s">
        <v>964</v>
      </c>
      <c r="E1843" t="s">
        <v>89</v>
      </c>
      <c r="F1843">
        <v>25880</v>
      </c>
      <c r="G1843" t="s">
        <v>82</v>
      </c>
      <c r="H1843" t="s">
        <v>28</v>
      </c>
      <c r="I1843" t="s">
        <v>213</v>
      </c>
      <c r="J1843" t="s">
        <v>27</v>
      </c>
      <c r="L1843" t="s">
        <v>82</v>
      </c>
    </row>
    <row r="1844" spans="1:22" ht="17.25" customHeight="1" x14ac:dyDescent="0.25">
      <c r="A1844">
        <v>334844</v>
      </c>
      <c r="B1844" t="s">
        <v>3764</v>
      </c>
      <c r="C1844" t="s">
        <v>422</v>
      </c>
      <c r="D1844" t="s">
        <v>636</v>
      </c>
      <c r="E1844" t="s">
        <v>89</v>
      </c>
      <c r="F1844">
        <v>33655</v>
      </c>
      <c r="G1844" t="s">
        <v>710</v>
      </c>
      <c r="H1844" t="s">
        <v>28</v>
      </c>
      <c r="I1844" t="s">
        <v>213</v>
      </c>
      <c r="J1844" t="s">
        <v>1370</v>
      </c>
      <c r="L1844" t="s">
        <v>52</v>
      </c>
    </row>
    <row r="1845" spans="1:22" ht="17.25" customHeight="1" x14ac:dyDescent="0.25">
      <c r="A1845">
        <v>328347</v>
      </c>
      <c r="B1845" t="s">
        <v>4171</v>
      </c>
      <c r="C1845" t="s">
        <v>266</v>
      </c>
      <c r="D1845" t="s">
        <v>558</v>
      </c>
      <c r="E1845" t="s">
        <v>88</v>
      </c>
      <c r="F1845">
        <v>34561</v>
      </c>
      <c r="G1845" t="s">
        <v>30</v>
      </c>
      <c r="H1845" t="s">
        <v>28</v>
      </c>
      <c r="I1845" t="s">
        <v>213</v>
      </c>
      <c r="J1845" t="s">
        <v>27</v>
      </c>
      <c r="L1845" t="s">
        <v>42</v>
      </c>
      <c r="V1845" t="s">
        <v>5822</v>
      </c>
    </row>
    <row r="1846" spans="1:22" ht="17.25" customHeight="1" x14ac:dyDescent="0.25">
      <c r="A1846">
        <v>330991</v>
      </c>
      <c r="B1846" t="s">
        <v>3554</v>
      </c>
      <c r="C1846" t="s">
        <v>266</v>
      </c>
      <c r="D1846" t="s">
        <v>1909</v>
      </c>
      <c r="E1846" t="s">
        <v>88</v>
      </c>
      <c r="F1846">
        <v>30898</v>
      </c>
      <c r="G1846" t="s">
        <v>3555</v>
      </c>
      <c r="H1846" t="s">
        <v>28</v>
      </c>
      <c r="I1846" t="s">
        <v>213</v>
      </c>
      <c r="J1846" t="s">
        <v>1370</v>
      </c>
      <c r="L1846" t="s">
        <v>79</v>
      </c>
    </row>
    <row r="1847" spans="1:22" ht="17.25" customHeight="1" x14ac:dyDescent="0.25">
      <c r="A1847">
        <v>317537</v>
      </c>
      <c r="B1847" t="s">
        <v>3903</v>
      </c>
      <c r="C1847" t="s">
        <v>358</v>
      </c>
      <c r="D1847" t="s">
        <v>236</v>
      </c>
      <c r="E1847" t="s">
        <v>88</v>
      </c>
      <c r="F1847">
        <v>32163</v>
      </c>
      <c r="G1847" t="s">
        <v>52</v>
      </c>
      <c r="H1847" t="s">
        <v>28</v>
      </c>
      <c r="I1847" t="s">
        <v>213</v>
      </c>
      <c r="J1847" t="s">
        <v>1370</v>
      </c>
      <c r="L1847" t="s">
        <v>52</v>
      </c>
    </row>
    <row r="1848" spans="1:22" ht="17.25" customHeight="1" x14ac:dyDescent="0.25">
      <c r="A1848">
        <v>336717</v>
      </c>
      <c r="B1848" t="s">
        <v>5420</v>
      </c>
      <c r="C1848" t="s">
        <v>731</v>
      </c>
      <c r="D1848" t="s">
        <v>906</v>
      </c>
      <c r="E1848" t="s">
        <v>88</v>
      </c>
      <c r="F1848">
        <v>30774</v>
      </c>
      <c r="G1848" t="s">
        <v>229</v>
      </c>
      <c r="H1848" t="s">
        <v>28</v>
      </c>
      <c r="I1848" t="s">
        <v>213</v>
      </c>
      <c r="J1848" t="s">
        <v>1370</v>
      </c>
      <c r="L1848" t="s">
        <v>70</v>
      </c>
    </row>
    <row r="1849" spans="1:22" ht="17.25" customHeight="1" x14ac:dyDescent="0.25">
      <c r="A1849">
        <v>333225</v>
      </c>
      <c r="B1849" t="s">
        <v>4587</v>
      </c>
      <c r="C1849" t="s">
        <v>4588</v>
      </c>
      <c r="D1849" t="s">
        <v>4589</v>
      </c>
      <c r="E1849" t="s">
        <v>88</v>
      </c>
      <c r="F1849">
        <v>28137</v>
      </c>
      <c r="G1849" t="s">
        <v>4590</v>
      </c>
      <c r="H1849" t="s">
        <v>28</v>
      </c>
      <c r="I1849" t="s">
        <v>213</v>
      </c>
      <c r="J1849" t="s">
        <v>1370</v>
      </c>
      <c r="L1849" t="s">
        <v>998</v>
      </c>
    </row>
    <row r="1850" spans="1:22" ht="17.25" customHeight="1" x14ac:dyDescent="0.25">
      <c r="A1850">
        <v>324199</v>
      </c>
      <c r="B1850" t="s">
        <v>3701</v>
      </c>
      <c r="C1850" t="s">
        <v>547</v>
      </c>
      <c r="D1850" t="s">
        <v>458</v>
      </c>
      <c r="E1850" t="s">
        <v>88</v>
      </c>
      <c r="F1850">
        <v>34121</v>
      </c>
      <c r="G1850" t="s">
        <v>59</v>
      </c>
      <c r="H1850" t="s">
        <v>28</v>
      </c>
      <c r="I1850" t="s">
        <v>213</v>
      </c>
      <c r="J1850" t="s">
        <v>1370</v>
      </c>
      <c r="L1850" t="s">
        <v>42</v>
      </c>
    </row>
    <row r="1851" spans="1:22" ht="17.25" customHeight="1" x14ac:dyDescent="0.25">
      <c r="A1851">
        <v>330987</v>
      </c>
      <c r="B1851" t="s">
        <v>5225</v>
      </c>
      <c r="C1851" t="s">
        <v>363</v>
      </c>
      <c r="D1851" t="s">
        <v>227</v>
      </c>
      <c r="E1851" t="s">
        <v>88</v>
      </c>
      <c r="F1851">
        <v>32621</v>
      </c>
      <c r="G1851" t="s">
        <v>703</v>
      </c>
      <c r="H1851" t="s">
        <v>31</v>
      </c>
      <c r="I1851" t="s">
        <v>213</v>
      </c>
      <c r="J1851" t="s">
        <v>1370</v>
      </c>
      <c r="L1851" t="s">
        <v>30</v>
      </c>
    </row>
    <row r="1852" spans="1:22" ht="17.25" customHeight="1" x14ac:dyDescent="0.25">
      <c r="A1852">
        <v>333217</v>
      </c>
      <c r="B1852" t="s">
        <v>1725</v>
      </c>
      <c r="C1852" t="s">
        <v>233</v>
      </c>
      <c r="D1852" t="s">
        <v>248</v>
      </c>
      <c r="E1852" t="s">
        <v>89</v>
      </c>
      <c r="F1852">
        <v>33108</v>
      </c>
      <c r="G1852" t="s">
        <v>30</v>
      </c>
      <c r="H1852" t="s">
        <v>28</v>
      </c>
      <c r="I1852" t="s">
        <v>213</v>
      </c>
      <c r="J1852" t="s">
        <v>1370</v>
      </c>
      <c r="L1852" t="s">
        <v>30</v>
      </c>
      <c r="V1852" t="s">
        <v>5734</v>
      </c>
    </row>
    <row r="1853" spans="1:22" ht="17.25" customHeight="1" x14ac:dyDescent="0.25">
      <c r="A1853">
        <v>334775</v>
      </c>
      <c r="B1853" t="s">
        <v>5332</v>
      </c>
      <c r="C1853" t="s">
        <v>660</v>
      </c>
      <c r="D1853" t="s">
        <v>650</v>
      </c>
      <c r="E1853" t="s">
        <v>89</v>
      </c>
      <c r="F1853">
        <v>34926</v>
      </c>
      <c r="G1853" t="s">
        <v>30</v>
      </c>
      <c r="H1853" t="s">
        <v>28</v>
      </c>
      <c r="I1853" t="s">
        <v>213</v>
      </c>
      <c r="J1853" t="s">
        <v>1370</v>
      </c>
      <c r="L1853" t="s">
        <v>42</v>
      </c>
    </row>
    <row r="1854" spans="1:22" ht="17.25" customHeight="1" x14ac:dyDescent="0.25">
      <c r="A1854">
        <v>332047</v>
      </c>
      <c r="B1854" t="s">
        <v>4457</v>
      </c>
      <c r="C1854" t="s">
        <v>325</v>
      </c>
      <c r="D1854" t="s">
        <v>298</v>
      </c>
      <c r="E1854" t="s">
        <v>88</v>
      </c>
      <c r="F1854">
        <v>31768</v>
      </c>
      <c r="G1854" t="s">
        <v>30</v>
      </c>
      <c r="H1854" t="s">
        <v>28</v>
      </c>
      <c r="I1854" t="s">
        <v>213</v>
      </c>
      <c r="J1854" t="s">
        <v>1370</v>
      </c>
      <c r="L1854" t="s">
        <v>85</v>
      </c>
    </row>
    <row r="1855" spans="1:22" ht="17.25" customHeight="1" x14ac:dyDescent="0.25">
      <c r="A1855">
        <v>332048</v>
      </c>
      <c r="B1855" t="s">
        <v>2208</v>
      </c>
      <c r="C1855" t="s">
        <v>404</v>
      </c>
      <c r="D1855" t="s">
        <v>2209</v>
      </c>
      <c r="E1855" t="s">
        <v>88</v>
      </c>
      <c r="F1855">
        <v>36161</v>
      </c>
      <c r="G1855" t="s">
        <v>30</v>
      </c>
      <c r="H1855" t="s">
        <v>28</v>
      </c>
      <c r="I1855" t="s">
        <v>213</v>
      </c>
      <c r="J1855" t="s">
        <v>27</v>
      </c>
      <c r="L1855" t="s">
        <v>52</v>
      </c>
      <c r="V1855" t="s">
        <v>5735</v>
      </c>
    </row>
    <row r="1856" spans="1:22" ht="17.25" customHeight="1" x14ac:dyDescent="0.25">
      <c r="A1856">
        <v>332051</v>
      </c>
      <c r="B1856" t="s">
        <v>4458</v>
      </c>
      <c r="C1856" t="s">
        <v>953</v>
      </c>
      <c r="D1856" t="s">
        <v>298</v>
      </c>
      <c r="E1856" t="s">
        <v>89</v>
      </c>
      <c r="F1856">
        <v>35065</v>
      </c>
      <c r="G1856" t="s">
        <v>1010</v>
      </c>
      <c r="H1856" t="s">
        <v>28</v>
      </c>
      <c r="I1856" t="s">
        <v>213</v>
      </c>
      <c r="J1856" t="s">
        <v>27</v>
      </c>
      <c r="L1856" t="s">
        <v>49</v>
      </c>
    </row>
    <row r="1857" spans="1:22" ht="17.25" customHeight="1" x14ac:dyDescent="0.25">
      <c r="A1857">
        <v>332066</v>
      </c>
      <c r="B1857" t="s">
        <v>4463</v>
      </c>
      <c r="C1857" t="s">
        <v>319</v>
      </c>
      <c r="D1857" t="s">
        <v>545</v>
      </c>
      <c r="E1857" t="s">
        <v>88</v>
      </c>
      <c r="F1857">
        <v>36167</v>
      </c>
      <c r="G1857" t="s">
        <v>1121</v>
      </c>
      <c r="H1857" t="s">
        <v>28</v>
      </c>
      <c r="I1857" t="s">
        <v>213</v>
      </c>
      <c r="J1857" t="s">
        <v>1370</v>
      </c>
      <c r="L1857" t="s">
        <v>30</v>
      </c>
    </row>
    <row r="1858" spans="1:22" ht="17.25" customHeight="1" x14ac:dyDescent="0.25">
      <c r="A1858">
        <v>328681</v>
      </c>
      <c r="B1858" t="s">
        <v>4193</v>
      </c>
      <c r="C1858" t="s">
        <v>1064</v>
      </c>
      <c r="D1858" t="s">
        <v>447</v>
      </c>
      <c r="E1858" t="s">
        <v>88</v>
      </c>
      <c r="F1858">
        <v>34709</v>
      </c>
      <c r="G1858" t="s">
        <v>2602</v>
      </c>
      <c r="H1858" t="s">
        <v>28</v>
      </c>
      <c r="I1858" t="s">
        <v>213</v>
      </c>
      <c r="J1858" t="s">
        <v>1370</v>
      </c>
      <c r="L1858" t="s">
        <v>30</v>
      </c>
    </row>
    <row r="1859" spans="1:22" ht="17.25" customHeight="1" x14ac:dyDescent="0.25">
      <c r="A1859">
        <v>332062</v>
      </c>
      <c r="B1859" t="s">
        <v>4461</v>
      </c>
      <c r="C1859" t="s">
        <v>242</v>
      </c>
      <c r="D1859" t="s">
        <v>4462</v>
      </c>
      <c r="E1859" t="s">
        <v>88</v>
      </c>
      <c r="F1859">
        <v>33810</v>
      </c>
      <c r="G1859" t="s">
        <v>73</v>
      </c>
      <c r="H1859" t="s">
        <v>28</v>
      </c>
      <c r="I1859" t="s">
        <v>213</v>
      </c>
      <c r="J1859" t="s">
        <v>1370</v>
      </c>
      <c r="L1859" t="s">
        <v>73</v>
      </c>
    </row>
    <row r="1860" spans="1:22" ht="17.25" customHeight="1" x14ac:dyDescent="0.25">
      <c r="A1860">
        <v>337067</v>
      </c>
      <c r="B1860" t="s">
        <v>3534</v>
      </c>
      <c r="C1860" t="s">
        <v>373</v>
      </c>
      <c r="D1860" t="s">
        <v>3251</v>
      </c>
      <c r="E1860" t="s">
        <v>88</v>
      </c>
      <c r="F1860">
        <v>35446</v>
      </c>
      <c r="G1860" t="s">
        <v>30</v>
      </c>
      <c r="H1860" t="s">
        <v>28</v>
      </c>
      <c r="I1860" t="s">
        <v>213</v>
      </c>
      <c r="J1860" t="s">
        <v>1370</v>
      </c>
      <c r="L1860" t="s">
        <v>30</v>
      </c>
    </row>
    <row r="1861" spans="1:22" ht="17.25" customHeight="1" x14ac:dyDescent="0.25">
      <c r="A1861">
        <v>329693</v>
      </c>
      <c r="B1861" t="s">
        <v>2007</v>
      </c>
      <c r="C1861" t="s">
        <v>355</v>
      </c>
      <c r="D1861" t="s">
        <v>377</v>
      </c>
      <c r="E1861" t="s">
        <v>88</v>
      </c>
      <c r="F1861">
        <v>35335</v>
      </c>
      <c r="G1861" t="s">
        <v>49</v>
      </c>
      <c r="H1861" t="s">
        <v>28</v>
      </c>
      <c r="I1861" t="s">
        <v>213</v>
      </c>
      <c r="J1861" t="s">
        <v>27</v>
      </c>
      <c r="L1861" t="s">
        <v>42</v>
      </c>
      <c r="V1861" t="s">
        <v>5735</v>
      </c>
    </row>
    <row r="1862" spans="1:22" ht="17.25" customHeight="1" x14ac:dyDescent="0.25">
      <c r="A1862">
        <v>328674</v>
      </c>
      <c r="B1862" t="s">
        <v>2102</v>
      </c>
      <c r="C1862" t="s">
        <v>260</v>
      </c>
      <c r="D1862" t="s">
        <v>521</v>
      </c>
      <c r="E1862" t="s">
        <v>89</v>
      </c>
      <c r="F1862">
        <v>34140</v>
      </c>
      <c r="G1862" t="s">
        <v>225</v>
      </c>
      <c r="H1862" t="s">
        <v>28</v>
      </c>
      <c r="I1862" t="s">
        <v>213</v>
      </c>
      <c r="J1862" t="s">
        <v>1370</v>
      </c>
      <c r="L1862" t="s">
        <v>30</v>
      </c>
      <c r="V1862" t="s">
        <v>5736</v>
      </c>
    </row>
    <row r="1863" spans="1:22" ht="17.25" customHeight="1" x14ac:dyDescent="0.25">
      <c r="A1863">
        <v>334165</v>
      </c>
      <c r="B1863" t="s">
        <v>4681</v>
      </c>
      <c r="C1863" t="s">
        <v>308</v>
      </c>
      <c r="D1863" t="s">
        <v>339</v>
      </c>
      <c r="E1863" t="s">
        <v>89</v>
      </c>
      <c r="F1863">
        <v>35065</v>
      </c>
      <c r="G1863" t="s">
        <v>4682</v>
      </c>
      <c r="H1863" t="s">
        <v>28</v>
      </c>
      <c r="I1863" t="s">
        <v>213</v>
      </c>
      <c r="J1863" t="s">
        <v>1370</v>
      </c>
      <c r="L1863" t="s">
        <v>42</v>
      </c>
    </row>
    <row r="1864" spans="1:22" ht="17.25" customHeight="1" x14ac:dyDescent="0.25">
      <c r="A1864">
        <v>327646</v>
      </c>
      <c r="B1864" t="s">
        <v>4125</v>
      </c>
      <c r="C1864" t="s">
        <v>704</v>
      </c>
      <c r="D1864" t="s">
        <v>392</v>
      </c>
      <c r="E1864" t="s">
        <v>89</v>
      </c>
      <c r="F1864">
        <v>31955</v>
      </c>
      <c r="G1864" t="s">
        <v>30</v>
      </c>
      <c r="H1864" t="s">
        <v>28</v>
      </c>
      <c r="I1864" t="s">
        <v>213</v>
      </c>
      <c r="J1864" t="s">
        <v>1370</v>
      </c>
      <c r="L1864" t="s">
        <v>30</v>
      </c>
    </row>
    <row r="1865" spans="1:22" ht="17.25" customHeight="1" x14ac:dyDescent="0.25">
      <c r="A1865">
        <v>334173</v>
      </c>
      <c r="B1865" t="s">
        <v>4684</v>
      </c>
      <c r="C1865" t="s">
        <v>226</v>
      </c>
      <c r="D1865" t="s">
        <v>1645</v>
      </c>
      <c r="E1865" t="s">
        <v>89</v>
      </c>
      <c r="F1865">
        <v>35344</v>
      </c>
      <c r="G1865" t="s">
        <v>30</v>
      </c>
      <c r="H1865" t="s">
        <v>28</v>
      </c>
      <c r="I1865" t="s">
        <v>213</v>
      </c>
      <c r="J1865" t="s">
        <v>27</v>
      </c>
      <c r="L1865" t="s">
        <v>30</v>
      </c>
    </row>
    <row r="1866" spans="1:22" ht="17.25" customHeight="1" x14ac:dyDescent="0.25">
      <c r="A1866">
        <v>332049</v>
      </c>
      <c r="B1866" t="s">
        <v>2899</v>
      </c>
      <c r="C1866" t="s">
        <v>463</v>
      </c>
      <c r="D1866" t="s">
        <v>245</v>
      </c>
      <c r="E1866" t="s">
        <v>88</v>
      </c>
      <c r="F1866">
        <v>36163</v>
      </c>
      <c r="G1866" t="s">
        <v>958</v>
      </c>
      <c r="H1866" t="s">
        <v>28</v>
      </c>
      <c r="I1866" t="s">
        <v>213</v>
      </c>
      <c r="J1866" t="s">
        <v>27</v>
      </c>
      <c r="L1866" t="s">
        <v>79</v>
      </c>
    </row>
    <row r="1867" spans="1:22" ht="17.25" customHeight="1" x14ac:dyDescent="0.25">
      <c r="A1867">
        <v>335656</v>
      </c>
      <c r="B1867" t="s">
        <v>4882</v>
      </c>
      <c r="C1867" t="s">
        <v>226</v>
      </c>
      <c r="D1867" t="s">
        <v>301</v>
      </c>
      <c r="E1867" t="s">
        <v>89</v>
      </c>
      <c r="F1867">
        <v>32051</v>
      </c>
      <c r="G1867" t="s">
        <v>30</v>
      </c>
      <c r="H1867" t="s">
        <v>28</v>
      </c>
      <c r="I1867" t="s">
        <v>213</v>
      </c>
      <c r="J1867" t="s">
        <v>1370</v>
      </c>
      <c r="L1867" t="s">
        <v>30</v>
      </c>
    </row>
    <row r="1868" spans="1:22" ht="17.25" customHeight="1" x14ac:dyDescent="0.25">
      <c r="A1868">
        <v>315012</v>
      </c>
      <c r="B1868" t="s">
        <v>2037</v>
      </c>
      <c r="C1868" t="s">
        <v>413</v>
      </c>
      <c r="D1868" t="s">
        <v>231</v>
      </c>
      <c r="E1868" t="s">
        <v>88</v>
      </c>
      <c r="F1868">
        <v>32264</v>
      </c>
      <c r="G1868" t="s">
        <v>73</v>
      </c>
      <c r="H1868" t="s">
        <v>28</v>
      </c>
      <c r="I1868" t="s">
        <v>213</v>
      </c>
      <c r="J1868" t="s">
        <v>27</v>
      </c>
      <c r="L1868" t="s">
        <v>73</v>
      </c>
      <c r="V1868" t="s">
        <v>5723</v>
      </c>
    </row>
    <row r="1869" spans="1:22" ht="17.25" customHeight="1" x14ac:dyDescent="0.25">
      <c r="A1869">
        <v>329700</v>
      </c>
      <c r="B1869" t="s">
        <v>4261</v>
      </c>
      <c r="C1869" t="s">
        <v>404</v>
      </c>
      <c r="D1869" t="s">
        <v>906</v>
      </c>
      <c r="E1869" t="s">
        <v>89</v>
      </c>
      <c r="F1869">
        <v>35509</v>
      </c>
      <c r="G1869" t="s">
        <v>30</v>
      </c>
      <c r="H1869" t="s">
        <v>28</v>
      </c>
      <c r="I1869" t="s">
        <v>213</v>
      </c>
      <c r="J1869" t="s">
        <v>27</v>
      </c>
      <c r="L1869" t="s">
        <v>30</v>
      </c>
    </row>
    <row r="1870" spans="1:22" ht="17.25" customHeight="1" x14ac:dyDescent="0.25">
      <c r="A1870">
        <v>328635</v>
      </c>
      <c r="B1870" t="s">
        <v>3504</v>
      </c>
      <c r="C1870" t="s">
        <v>531</v>
      </c>
      <c r="D1870" t="s">
        <v>909</v>
      </c>
      <c r="E1870" t="s">
        <v>89</v>
      </c>
      <c r="F1870">
        <v>33506</v>
      </c>
      <c r="G1870" t="s">
        <v>356</v>
      </c>
      <c r="H1870" t="s">
        <v>28</v>
      </c>
      <c r="I1870" t="s">
        <v>213</v>
      </c>
      <c r="J1870" t="s">
        <v>27</v>
      </c>
      <c r="L1870" t="s">
        <v>42</v>
      </c>
    </row>
    <row r="1871" spans="1:22" ht="17.25" customHeight="1" x14ac:dyDescent="0.25">
      <c r="A1871">
        <v>332068</v>
      </c>
      <c r="B1871" t="s">
        <v>2562</v>
      </c>
      <c r="C1871" t="s">
        <v>422</v>
      </c>
      <c r="D1871" t="s">
        <v>897</v>
      </c>
      <c r="E1871" t="s">
        <v>88</v>
      </c>
      <c r="F1871">
        <v>31067</v>
      </c>
      <c r="G1871" t="s">
        <v>225</v>
      </c>
      <c r="H1871" t="s">
        <v>28</v>
      </c>
      <c r="I1871" t="s">
        <v>213</v>
      </c>
      <c r="J1871" t="s">
        <v>1370</v>
      </c>
      <c r="L1871" t="s">
        <v>30</v>
      </c>
    </row>
    <row r="1872" spans="1:22" ht="17.25" customHeight="1" x14ac:dyDescent="0.25">
      <c r="A1872">
        <v>324982</v>
      </c>
      <c r="B1872" t="s">
        <v>1806</v>
      </c>
      <c r="C1872" t="s">
        <v>247</v>
      </c>
      <c r="D1872" t="s">
        <v>1807</v>
      </c>
      <c r="E1872" t="s">
        <v>88</v>
      </c>
      <c r="F1872">
        <v>33971</v>
      </c>
      <c r="G1872" t="s">
        <v>30</v>
      </c>
      <c r="H1872" t="s">
        <v>28</v>
      </c>
      <c r="I1872" t="s">
        <v>213</v>
      </c>
      <c r="J1872" t="s">
        <v>1370</v>
      </c>
      <c r="L1872" t="s">
        <v>30</v>
      </c>
      <c r="V1872" t="s">
        <v>5736</v>
      </c>
    </row>
    <row r="1873" spans="1:32" ht="17.25" customHeight="1" x14ac:dyDescent="0.25">
      <c r="A1873">
        <v>331342</v>
      </c>
      <c r="B1873" t="s">
        <v>2562</v>
      </c>
      <c r="C1873" t="s">
        <v>260</v>
      </c>
      <c r="D1873" t="s">
        <v>324</v>
      </c>
      <c r="E1873" t="s">
        <v>88</v>
      </c>
      <c r="F1873">
        <v>33858</v>
      </c>
      <c r="G1873" t="s">
        <v>30</v>
      </c>
      <c r="H1873" t="s">
        <v>28</v>
      </c>
      <c r="I1873" t="s">
        <v>213</v>
      </c>
      <c r="J1873" t="s">
        <v>27</v>
      </c>
      <c r="L1873" t="s">
        <v>30</v>
      </c>
    </row>
    <row r="1874" spans="1:32" ht="17.25" customHeight="1" x14ac:dyDescent="0.25">
      <c r="A1874">
        <v>326077</v>
      </c>
      <c r="B1874" t="s">
        <v>4041</v>
      </c>
      <c r="C1874" t="s">
        <v>280</v>
      </c>
      <c r="D1874" t="s">
        <v>245</v>
      </c>
      <c r="E1874" t="s">
        <v>88</v>
      </c>
      <c r="F1874">
        <v>34730</v>
      </c>
      <c r="G1874" t="s">
        <v>820</v>
      </c>
      <c r="H1874" t="s">
        <v>28</v>
      </c>
      <c r="I1874" t="s">
        <v>213</v>
      </c>
      <c r="J1874" t="s">
        <v>1370</v>
      </c>
      <c r="L1874" t="s">
        <v>79</v>
      </c>
    </row>
    <row r="1875" spans="1:32" ht="17.25" customHeight="1" x14ac:dyDescent="0.25">
      <c r="A1875">
        <v>319868</v>
      </c>
      <c r="B1875" t="s">
        <v>3618</v>
      </c>
      <c r="C1875" t="s">
        <v>363</v>
      </c>
      <c r="D1875" t="s">
        <v>318</v>
      </c>
      <c r="E1875" t="s">
        <v>88</v>
      </c>
      <c r="F1875">
        <v>33765</v>
      </c>
      <c r="G1875" t="s">
        <v>30</v>
      </c>
      <c r="H1875" t="s">
        <v>28</v>
      </c>
      <c r="I1875" t="s">
        <v>213</v>
      </c>
      <c r="J1875" t="s">
        <v>1370</v>
      </c>
      <c r="L1875" t="s">
        <v>30</v>
      </c>
    </row>
    <row r="1876" spans="1:32" ht="17.25" customHeight="1" x14ac:dyDescent="0.25">
      <c r="A1876">
        <v>319873</v>
      </c>
      <c r="B1876" t="s">
        <v>2118</v>
      </c>
      <c r="C1876" t="s">
        <v>352</v>
      </c>
      <c r="D1876" t="s">
        <v>1015</v>
      </c>
      <c r="E1876" t="s">
        <v>89</v>
      </c>
      <c r="F1876">
        <v>33453</v>
      </c>
      <c r="G1876" t="s">
        <v>30</v>
      </c>
      <c r="H1876" t="s">
        <v>28</v>
      </c>
      <c r="I1876" t="s">
        <v>213</v>
      </c>
      <c r="J1876" t="s">
        <v>1370</v>
      </c>
      <c r="L1876" t="s">
        <v>30</v>
      </c>
      <c r="V1876" t="s">
        <v>5723</v>
      </c>
    </row>
    <row r="1877" spans="1:32" ht="17.25" customHeight="1" x14ac:dyDescent="0.25">
      <c r="A1877">
        <v>327098</v>
      </c>
      <c r="B1877" t="s">
        <v>2992</v>
      </c>
      <c r="C1877" t="s">
        <v>1508</v>
      </c>
      <c r="D1877" t="s">
        <v>1509</v>
      </c>
      <c r="E1877" t="s">
        <v>89</v>
      </c>
      <c r="F1877">
        <v>30941</v>
      </c>
      <c r="G1877" t="s">
        <v>225</v>
      </c>
      <c r="H1877" t="s">
        <v>28</v>
      </c>
      <c r="I1877" t="s">
        <v>213</v>
      </c>
      <c r="J1877" t="s">
        <v>1370</v>
      </c>
      <c r="L1877" t="s">
        <v>30</v>
      </c>
    </row>
    <row r="1878" spans="1:32" ht="17.25" customHeight="1" x14ac:dyDescent="0.25">
      <c r="A1878">
        <v>337650</v>
      </c>
      <c r="B1878" t="s">
        <v>2728</v>
      </c>
      <c r="C1878" t="s">
        <v>387</v>
      </c>
      <c r="D1878" t="s">
        <v>431</v>
      </c>
      <c r="E1878" t="s">
        <v>89</v>
      </c>
      <c r="F1878">
        <v>36181</v>
      </c>
      <c r="G1878" t="s">
        <v>2609</v>
      </c>
      <c r="H1878" t="s">
        <v>28</v>
      </c>
      <c r="I1878" t="s">
        <v>213</v>
      </c>
      <c r="J1878" t="s">
        <v>27</v>
      </c>
      <c r="L1878" t="s">
        <v>52</v>
      </c>
    </row>
    <row r="1879" spans="1:32" ht="17.25" customHeight="1" x14ac:dyDescent="0.25">
      <c r="A1879">
        <v>337648</v>
      </c>
      <c r="B1879" t="s">
        <v>2720</v>
      </c>
      <c r="C1879" t="s">
        <v>233</v>
      </c>
      <c r="D1879" t="s">
        <v>775</v>
      </c>
      <c r="E1879" t="s">
        <v>89</v>
      </c>
      <c r="F1879">
        <v>31170</v>
      </c>
      <c r="G1879" t="s">
        <v>30</v>
      </c>
      <c r="H1879" t="s">
        <v>28</v>
      </c>
      <c r="I1879" t="s">
        <v>213</v>
      </c>
      <c r="J1879" t="s">
        <v>1370</v>
      </c>
      <c r="L1879" t="s">
        <v>30</v>
      </c>
    </row>
    <row r="1880" spans="1:32" ht="17.25" customHeight="1" x14ac:dyDescent="0.25">
      <c r="A1880">
        <v>324985</v>
      </c>
      <c r="B1880" t="s">
        <v>3620</v>
      </c>
      <c r="C1880" t="s">
        <v>352</v>
      </c>
      <c r="D1880" t="s">
        <v>3621</v>
      </c>
      <c r="E1880" t="s">
        <v>88</v>
      </c>
      <c r="F1880">
        <v>35431</v>
      </c>
      <c r="G1880" t="s">
        <v>49</v>
      </c>
      <c r="H1880" t="s">
        <v>28</v>
      </c>
      <c r="I1880" t="s">
        <v>213</v>
      </c>
      <c r="J1880" t="s">
        <v>1370</v>
      </c>
      <c r="L1880" t="s">
        <v>42</v>
      </c>
    </row>
    <row r="1881" spans="1:32" ht="17.25" customHeight="1" x14ac:dyDescent="0.25">
      <c r="A1881">
        <v>335676</v>
      </c>
      <c r="B1881" t="s">
        <v>3527</v>
      </c>
      <c r="C1881" t="s">
        <v>1013</v>
      </c>
      <c r="D1881" t="s">
        <v>335</v>
      </c>
      <c r="E1881" t="s">
        <v>89</v>
      </c>
      <c r="F1881">
        <v>35601</v>
      </c>
      <c r="G1881" t="s">
        <v>73</v>
      </c>
      <c r="H1881" t="s">
        <v>28</v>
      </c>
      <c r="I1881" t="s">
        <v>213</v>
      </c>
      <c r="J1881" t="s">
        <v>27</v>
      </c>
      <c r="L1881" t="s">
        <v>42</v>
      </c>
    </row>
    <row r="1882" spans="1:32" ht="17.25" customHeight="1" x14ac:dyDescent="0.25">
      <c r="A1882">
        <v>332078</v>
      </c>
      <c r="B1882" t="s">
        <v>4464</v>
      </c>
      <c r="C1882" t="s">
        <v>242</v>
      </c>
      <c r="D1882" t="s">
        <v>301</v>
      </c>
      <c r="E1882" t="s">
        <v>89</v>
      </c>
      <c r="F1882">
        <v>35266</v>
      </c>
      <c r="G1882" t="s">
        <v>1658</v>
      </c>
      <c r="H1882" t="s">
        <v>28</v>
      </c>
      <c r="I1882" t="s">
        <v>213</v>
      </c>
      <c r="J1882" t="s">
        <v>27</v>
      </c>
      <c r="L1882" t="s">
        <v>42</v>
      </c>
      <c r="AF1882" t="s">
        <v>5700</v>
      </c>
    </row>
    <row r="1883" spans="1:32" ht="17.25" customHeight="1" x14ac:dyDescent="0.25">
      <c r="A1883">
        <v>336825</v>
      </c>
      <c r="B1883" t="s">
        <v>5426</v>
      </c>
      <c r="C1883" t="s">
        <v>260</v>
      </c>
      <c r="D1883" t="s">
        <v>1487</v>
      </c>
      <c r="E1883" t="s">
        <v>89</v>
      </c>
      <c r="F1883">
        <v>33239</v>
      </c>
      <c r="G1883" t="s">
        <v>30</v>
      </c>
      <c r="H1883" t="s">
        <v>28</v>
      </c>
      <c r="I1883" t="s">
        <v>213</v>
      </c>
      <c r="J1883" t="s">
        <v>1370</v>
      </c>
      <c r="L1883" t="s">
        <v>30</v>
      </c>
    </row>
    <row r="1884" spans="1:32" ht="17.25" customHeight="1" x14ac:dyDescent="0.25">
      <c r="A1884">
        <v>318778</v>
      </c>
      <c r="B1884" t="s">
        <v>5131</v>
      </c>
      <c r="C1884" t="s">
        <v>238</v>
      </c>
      <c r="D1884" t="s">
        <v>343</v>
      </c>
      <c r="E1884" t="s">
        <v>88</v>
      </c>
      <c r="F1884">
        <v>30961</v>
      </c>
      <c r="G1884" t="s">
        <v>857</v>
      </c>
      <c r="H1884" t="s">
        <v>28</v>
      </c>
      <c r="I1884" t="s">
        <v>213</v>
      </c>
      <c r="J1884" t="s">
        <v>1370</v>
      </c>
      <c r="L1884" t="s">
        <v>59</v>
      </c>
    </row>
    <row r="1885" spans="1:32" ht="17.25" customHeight="1" x14ac:dyDescent="0.25">
      <c r="A1885">
        <v>332061</v>
      </c>
      <c r="B1885" t="s">
        <v>5257</v>
      </c>
      <c r="C1885" t="s">
        <v>242</v>
      </c>
      <c r="D1885" t="s">
        <v>332</v>
      </c>
      <c r="E1885" t="s">
        <v>88</v>
      </c>
      <c r="F1885">
        <v>30574</v>
      </c>
      <c r="G1885" t="s">
        <v>999</v>
      </c>
      <c r="H1885" t="s">
        <v>28</v>
      </c>
      <c r="I1885" t="s">
        <v>213</v>
      </c>
      <c r="J1885" t="s">
        <v>27</v>
      </c>
      <c r="L1885" t="s">
        <v>42</v>
      </c>
    </row>
    <row r="1886" spans="1:32" ht="17.25" customHeight="1" x14ac:dyDescent="0.25">
      <c r="A1886">
        <v>333481</v>
      </c>
      <c r="B1886" t="s">
        <v>3406</v>
      </c>
      <c r="C1886" t="s">
        <v>268</v>
      </c>
      <c r="D1886" t="s">
        <v>255</v>
      </c>
      <c r="E1886" t="s">
        <v>88</v>
      </c>
      <c r="F1886">
        <v>32758</v>
      </c>
      <c r="G1886" t="s">
        <v>59</v>
      </c>
      <c r="H1886" t="s">
        <v>28</v>
      </c>
      <c r="I1886" t="s">
        <v>213</v>
      </c>
      <c r="J1886" t="s">
        <v>1370</v>
      </c>
      <c r="L1886" t="s">
        <v>59</v>
      </c>
      <c r="V1886" t="s">
        <v>5822</v>
      </c>
    </row>
    <row r="1887" spans="1:32" ht="17.25" customHeight="1" x14ac:dyDescent="0.25">
      <c r="A1887">
        <v>323452</v>
      </c>
      <c r="B1887" t="s">
        <v>5154</v>
      </c>
      <c r="C1887" t="s">
        <v>421</v>
      </c>
      <c r="D1887" t="s">
        <v>248</v>
      </c>
      <c r="E1887" t="s">
        <v>88</v>
      </c>
      <c r="F1887">
        <v>34358</v>
      </c>
      <c r="G1887" t="s">
        <v>225</v>
      </c>
      <c r="H1887" t="s">
        <v>28</v>
      </c>
      <c r="I1887" t="s">
        <v>213</v>
      </c>
      <c r="J1887" t="s">
        <v>1370</v>
      </c>
      <c r="L1887" t="s">
        <v>30</v>
      </c>
    </row>
    <row r="1888" spans="1:32" ht="17.25" customHeight="1" x14ac:dyDescent="0.25">
      <c r="A1888">
        <v>335663</v>
      </c>
      <c r="B1888" t="s">
        <v>2567</v>
      </c>
      <c r="C1888" t="s">
        <v>396</v>
      </c>
      <c r="D1888" t="s">
        <v>2568</v>
      </c>
      <c r="E1888" t="s">
        <v>88</v>
      </c>
      <c r="F1888">
        <v>34700</v>
      </c>
      <c r="G1888" t="s">
        <v>831</v>
      </c>
      <c r="H1888" t="s">
        <v>28</v>
      </c>
      <c r="I1888" t="s">
        <v>213</v>
      </c>
      <c r="J1888" t="s">
        <v>1370</v>
      </c>
      <c r="L1888" t="s">
        <v>67</v>
      </c>
    </row>
    <row r="1889" spans="1:32" ht="17.25" customHeight="1" x14ac:dyDescent="0.25">
      <c r="A1889">
        <v>337646</v>
      </c>
      <c r="B1889" t="s">
        <v>3791</v>
      </c>
      <c r="C1889" t="s">
        <v>242</v>
      </c>
      <c r="D1889" t="s">
        <v>353</v>
      </c>
      <c r="E1889" t="s">
        <v>88</v>
      </c>
      <c r="F1889">
        <v>31413</v>
      </c>
      <c r="G1889" t="s">
        <v>3792</v>
      </c>
      <c r="H1889" t="s">
        <v>28</v>
      </c>
      <c r="I1889" t="s">
        <v>213</v>
      </c>
      <c r="J1889" t="s">
        <v>1370</v>
      </c>
      <c r="L1889" t="s">
        <v>73</v>
      </c>
    </row>
    <row r="1890" spans="1:32" ht="17.25" customHeight="1" x14ac:dyDescent="0.25">
      <c r="A1890">
        <v>305508</v>
      </c>
      <c r="B1890" t="s">
        <v>3859</v>
      </c>
      <c r="C1890" t="s">
        <v>704</v>
      </c>
      <c r="D1890" t="s">
        <v>245</v>
      </c>
      <c r="E1890" t="s">
        <v>88</v>
      </c>
      <c r="F1890">
        <v>29587</v>
      </c>
      <c r="G1890" t="s">
        <v>79</v>
      </c>
      <c r="H1890" t="s">
        <v>28</v>
      </c>
      <c r="I1890" t="s">
        <v>213</v>
      </c>
      <c r="J1890" t="s">
        <v>1370</v>
      </c>
      <c r="L1890" t="s">
        <v>79</v>
      </c>
    </row>
    <row r="1891" spans="1:32" ht="17.25" customHeight="1" x14ac:dyDescent="0.25">
      <c r="A1891">
        <v>334925</v>
      </c>
      <c r="B1891" t="s">
        <v>3084</v>
      </c>
      <c r="C1891" t="s">
        <v>379</v>
      </c>
      <c r="D1891" t="s">
        <v>380</v>
      </c>
      <c r="E1891" t="s">
        <v>89</v>
      </c>
      <c r="F1891">
        <v>32900</v>
      </c>
      <c r="G1891" t="s">
        <v>30</v>
      </c>
      <c r="H1891" t="s">
        <v>28</v>
      </c>
      <c r="I1891" t="s">
        <v>213</v>
      </c>
      <c r="J1891" t="s">
        <v>1370</v>
      </c>
      <c r="L1891" t="s">
        <v>30</v>
      </c>
    </row>
    <row r="1892" spans="1:32" ht="17.25" customHeight="1" x14ac:dyDescent="0.25">
      <c r="A1892">
        <v>308669</v>
      </c>
      <c r="B1892" t="s">
        <v>1714</v>
      </c>
      <c r="C1892" t="s">
        <v>396</v>
      </c>
      <c r="D1892" t="s">
        <v>609</v>
      </c>
      <c r="E1892" t="s">
        <v>88</v>
      </c>
      <c r="F1892">
        <v>31128</v>
      </c>
      <c r="G1892" t="s">
        <v>30</v>
      </c>
      <c r="H1892" t="s">
        <v>28</v>
      </c>
      <c r="I1892" t="s">
        <v>213</v>
      </c>
      <c r="J1892" t="s">
        <v>1370</v>
      </c>
      <c r="L1892" t="s">
        <v>30</v>
      </c>
      <c r="V1892" t="s">
        <v>5728</v>
      </c>
    </row>
    <row r="1893" spans="1:32" ht="17.25" customHeight="1" x14ac:dyDescent="0.25">
      <c r="A1893">
        <v>313097</v>
      </c>
      <c r="B1893" t="s">
        <v>1846</v>
      </c>
      <c r="C1893" t="s">
        <v>1847</v>
      </c>
      <c r="D1893" t="s">
        <v>621</v>
      </c>
      <c r="E1893" t="s">
        <v>88</v>
      </c>
      <c r="F1893">
        <v>30392</v>
      </c>
      <c r="G1893" t="s">
        <v>1068</v>
      </c>
      <c r="H1893" t="s">
        <v>28</v>
      </c>
      <c r="I1893" t="s">
        <v>213</v>
      </c>
      <c r="J1893" t="s">
        <v>1370</v>
      </c>
      <c r="L1893" t="s">
        <v>52</v>
      </c>
      <c r="V1893" t="s">
        <v>5730</v>
      </c>
    </row>
    <row r="1894" spans="1:32" ht="17.25" customHeight="1" x14ac:dyDescent="0.25">
      <c r="A1894">
        <v>306219</v>
      </c>
      <c r="B1894" t="s">
        <v>1717</v>
      </c>
      <c r="C1894" t="s">
        <v>266</v>
      </c>
      <c r="D1894" t="s">
        <v>1718</v>
      </c>
      <c r="E1894" t="s">
        <v>88</v>
      </c>
      <c r="F1894">
        <v>31983</v>
      </c>
      <c r="G1894" t="s">
        <v>73</v>
      </c>
      <c r="H1894" t="s">
        <v>28</v>
      </c>
      <c r="I1894" t="s">
        <v>213</v>
      </c>
      <c r="J1894" t="s">
        <v>1370</v>
      </c>
      <c r="L1894" t="s">
        <v>73</v>
      </c>
      <c r="V1894" t="s">
        <v>5724</v>
      </c>
    </row>
    <row r="1895" spans="1:32" ht="17.25" customHeight="1" x14ac:dyDescent="0.25">
      <c r="A1895">
        <v>311407</v>
      </c>
      <c r="B1895" t="s">
        <v>2246</v>
      </c>
      <c r="C1895" t="s">
        <v>364</v>
      </c>
      <c r="D1895" t="s">
        <v>245</v>
      </c>
      <c r="E1895" t="s">
        <v>88</v>
      </c>
      <c r="F1895">
        <v>30682</v>
      </c>
      <c r="G1895" t="s">
        <v>2247</v>
      </c>
      <c r="H1895" t="s">
        <v>28</v>
      </c>
      <c r="I1895" t="s">
        <v>213</v>
      </c>
      <c r="J1895" t="s">
        <v>1370</v>
      </c>
      <c r="L1895" t="s">
        <v>42</v>
      </c>
      <c r="V1895" t="s">
        <v>5724</v>
      </c>
    </row>
    <row r="1896" spans="1:32" ht="17.25" customHeight="1" x14ac:dyDescent="0.25">
      <c r="A1896">
        <v>312703</v>
      </c>
      <c r="B1896" t="s">
        <v>1716</v>
      </c>
      <c r="C1896" t="s">
        <v>404</v>
      </c>
      <c r="D1896" t="s">
        <v>553</v>
      </c>
      <c r="E1896" t="s">
        <v>89</v>
      </c>
      <c r="F1896">
        <v>32156</v>
      </c>
      <c r="G1896" t="s">
        <v>30</v>
      </c>
      <c r="H1896" t="s">
        <v>28</v>
      </c>
      <c r="I1896" t="s">
        <v>213</v>
      </c>
      <c r="J1896" t="s">
        <v>1370</v>
      </c>
      <c r="L1896" t="s">
        <v>30</v>
      </c>
      <c r="V1896" t="s">
        <v>5724</v>
      </c>
    </row>
    <row r="1897" spans="1:32" ht="17.25" customHeight="1" x14ac:dyDescent="0.25">
      <c r="A1897">
        <v>311168</v>
      </c>
      <c r="B1897" t="s">
        <v>2193</v>
      </c>
      <c r="C1897" t="s">
        <v>363</v>
      </c>
      <c r="D1897" t="s">
        <v>2194</v>
      </c>
      <c r="E1897" t="s">
        <v>88</v>
      </c>
      <c r="F1897">
        <v>31533</v>
      </c>
      <c r="G1897" t="s">
        <v>1167</v>
      </c>
      <c r="I1897" t="s">
        <v>213</v>
      </c>
      <c r="V1897" t="s">
        <v>5724</v>
      </c>
      <c r="AD1897" t="s">
        <v>5700</v>
      </c>
      <c r="AE1897" t="s">
        <v>5700</v>
      </c>
      <c r="AF1897" t="s">
        <v>5700</v>
      </c>
    </row>
    <row r="1898" spans="1:32" ht="17.25" customHeight="1" x14ac:dyDescent="0.25">
      <c r="A1898">
        <v>321444</v>
      </c>
      <c r="B1898" t="s">
        <v>1715</v>
      </c>
      <c r="C1898" t="s">
        <v>1207</v>
      </c>
      <c r="D1898" t="s">
        <v>380</v>
      </c>
      <c r="E1898" t="s">
        <v>89</v>
      </c>
      <c r="F1898">
        <v>31779</v>
      </c>
      <c r="G1898" t="s">
        <v>30</v>
      </c>
      <c r="H1898" t="s">
        <v>28</v>
      </c>
      <c r="I1898" t="s">
        <v>213</v>
      </c>
      <c r="J1898" t="s">
        <v>27</v>
      </c>
      <c r="L1898" t="s">
        <v>30</v>
      </c>
      <c r="V1898" t="s">
        <v>5724</v>
      </c>
      <c r="AE1898" t="s">
        <v>5700</v>
      </c>
      <c r="AF1898" t="s">
        <v>5700</v>
      </c>
    </row>
    <row r="1899" spans="1:32" ht="17.25" customHeight="1" x14ac:dyDescent="0.25">
      <c r="A1899">
        <v>320850</v>
      </c>
      <c r="B1899" t="s">
        <v>1848</v>
      </c>
      <c r="C1899" t="s">
        <v>346</v>
      </c>
      <c r="D1899" t="s">
        <v>928</v>
      </c>
      <c r="E1899" t="s">
        <v>88</v>
      </c>
      <c r="F1899">
        <v>30464</v>
      </c>
      <c r="G1899" t="s">
        <v>30</v>
      </c>
      <c r="H1899" t="s">
        <v>28</v>
      </c>
      <c r="I1899" t="s">
        <v>213</v>
      </c>
      <c r="J1899" t="s">
        <v>1370</v>
      </c>
      <c r="L1899" t="s">
        <v>85</v>
      </c>
      <c r="V1899" t="s">
        <v>5727</v>
      </c>
    </row>
    <row r="1900" spans="1:32" ht="17.25" customHeight="1" x14ac:dyDescent="0.25">
      <c r="A1900">
        <v>315035</v>
      </c>
      <c r="B1900" t="s">
        <v>1474</v>
      </c>
      <c r="C1900" t="s">
        <v>997</v>
      </c>
      <c r="D1900" t="s">
        <v>1475</v>
      </c>
      <c r="E1900" t="s">
        <v>88</v>
      </c>
      <c r="F1900">
        <v>32706</v>
      </c>
      <c r="G1900" t="s">
        <v>1476</v>
      </c>
      <c r="H1900" t="s">
        <v>28</v>
      </c>
      <c r="I1900" t="s">
        <v>213</v>
      </c>
      <c r="J1900" t="s">
        <v>1370</v>
      </c>
      <c r="L1900" t="s">
        <v>73</v>
      </c>
      <c r="V1900" t="s">
        <v>5726</v>
      </c>
    </row>
    <row r="1901" spans="1:32" ht="17.25" customHeight="1" x14ac:dyDescent="0.25">
      <c r="A1901">
        <v>315079</v>
      </c>
      <c r="B1901" t="s">
        <v>1719</v>
      </c>
      <c r="C1901" t="s">
        <v>268</v>
      </c>
      <c r="D1901" t="s">
        <v>661</v>
      </c>
      <c r="E1901" t="s">
        <v>88</v>
      </c>
      <c r="F1901">
        <v>32289</v>
      </c>
      <c r="G1901" t="s">
        <v>443</v>
      </c>
      <c r="H1901" t="s">
        <v>28</v>
      </c>
      <c r="I1901" t="s">
        <v>213</v>
      </c>
      <c r="J1901" t="s">
        <v>1370</v>
      </c>
      <c r="L1901" t="s">
        <v>30</v>
      </c>
      <c r="V1901" t="s">
        <v>5726</v>
      </c>
    </row>
    <row r="1902" spans="1:32" ht="17.25" customHeight="1" x14ac:dyDescent="0.25">
      <c r="A1902">
        <v>310458</v>
      </c>
      <c r="B1902" t="s">
        <v>2196</v>
      </c>
      <c r="C1902" t="s">
        <v>226</v>
      </c>
      <c r="D1902" t="s">
        <v>326</v>
      </c>
      <c r="E1902" t="s">
        <v>88</v>
      </c>
      <c r="F1902">
        <v>31779</v>
      </c>
      <c r="G1902" t="s">
        <v>30</v>
      </c>
      <c r="H1902" t="s">
        <v>28</v>
      </c>
      <c r="I1902" t="s">
        <v>213</v>
      </c>
      <c r="J1902" t="s">
        <v>1370</v>
      </c>
      <c r="L1902" t="s">
        <v>30</v>
      </c>
      <c r="V1902" t="s">
        <v>5729</v>
      </c>
      <c r="AF1902" t="s">
        <v>5700</v>
      </c>
    </row>
    <row r="1903" spans="1:32" ht="17.25" customHeight="1" x14ac:dyDescent="0.25">
      <c r="A1903">
        <v>316686</v>
      </c>
      <c r="B1903" t="s">
        <v>5682</v>
      </c>
      <c r="C1903" t="s">
        <v>235</v>
      </c>
      <c r="D1903" t="s">
        <v>466</v>
      </c>
      <c r="E1903" t="s">
        <v>88</v>
      </c>
      <c r="F1903">
        <v>31770</v>
      </c>
      <c r="G1903" t="s">
        <v>710</v>
      </c>
      <c r="H1903" t="s">
        <v>28</v>
      </c>
      <c r="I1903" t="s">
        <v>213</v>
      </c>
      <c r="J1903" t="s">
        <v>1370</v>
      </c>
      <c r="L1903" t="s">
        <v>52</v>
      </c>
      <c r="V1903" t="s">
        <v>5731</v>
      </c>
    </row>
    <row r="1904" spans="1:32" ht="17.25" customHeight="1" x14ac:dyDescent="0.25">
      <c r="A1904">
        <v>303969</v>
      </c>
      <c r="B1904" t="s">
        <v>5684</v>
      </c>
      <c r="C1904" t="s">
        <v>840</v>
      </c>
      <c r="D1904" t="s">
        <v>790</v>
      </c>
      <c r="E1904" t="s">
        <v>88</v>
      </c>
      <c r="F1904">
        <v>31778</v>
      </c>
      <c r="G1904" t="s">
        <v>73</v>
      </c>
      <c r="H1904" t="s">
        <v>28</v>
      </c>
      <c r="I1904" t="s">
        <v>213</v>
      </c>
      <c r="J1904" t="s">
        <v>27</v>
      </c>
      <c r="L1904" t="s">
        <v>73</v>
      </c>
      <c r="V1904" t="s">
        <v>5725</v>
      </c>
    </row>
    <row r="1905" spans="1:22" ht="17.25" customHeight="1" x14ac:dyDescent="0.25">
      <c r="A1905">
        <v>313923</v>
      </c>
      <c r="B1905" t="s">
        <v>2088</v>
      </c>
      <c r="C1905" t="s">
        <v>266</v>
      </c>
      <c r="D1905" t="s">
        <v>452</v>
      </c>
      <c r="E1905" t="s">
        <v>88</v>
      </c>
      <c r="F1905">
        <v>31597</v>
      </c>
      <c r="G1905" t="s">
        <v>49</v>
      </c>
      <c r="H1905" t="s">
        <v>28</v>
      </c>
      <c r="I1905" t="s">
        <v>213</v>
      </c>
      <c r="J1905" t="s">
        <v>1370</v>
      </c>
      <c r="L1905" t="s">
        <v>49</v>
      </c>
      <c r="V1905" t="s">
        <v>5725</v>
      </c>
    </row>
    <row r="1906" spans="1:22" ht="17.25" customHeight="1" x14ac:dyDescent="0.25">
      <c r="A1906">
        <v>300177</v>
      </c>
      <c r="B1906" t="s">
        <v>1479</v>
      </c>
      <c r="C1906" t="s">
        <v>887</v>
      </c>
      <c r="D1906" t="s">
        <v>1480</v>
      </c>
      <c r="E1906" t="s">
        <v>88</v>
      </c>
      <c r="F1906">
        <v>30779</v>
      </c>
      <c r="G1906" t="s">
        <v>1481</v>
      </c>
      <c r="H1906" t="s">
        <v>28</v>
      </c>
      <c r="I1906" t="s">
        <v>213</v>
      </c>
      <c r="J1906" t="s">
        <v>1370</v>
      </c>
      <c r="L1906" t="s">
        <v>42</v>
      </c>
      <c r="V1906" t="s">
        <v>5734</v>
      </c>
    </row>
    <row r="1907" spans="1:22" ht="17.25" customHeight="1" x14ac:dyDescent="0.25">
      <c r="A1907">
        <v>300450</v>
      </c>
      <c r="B1907" t="s">
        <v>1587</v>
      </c>
      <c r="C1907" t="s">
        <v>260</v>
      </c>
      <c r="D1907" t="s">
        <v>632</v>
      </c>
      <c r="E1907" t="s">
        <v>88</v>
      </c>
      <c r="H1907" t="s">
        <v>28</v>
      </c>
      <c r="I1907" t="s">
        <v>213</v>
      </c>
      <c r="V1907" t="s">
        <v>5734</v>
      </c>
    </row>
    <row r="1908" spans="1:22" ht="17.25" customHeight="1" x14ac:dyDescent="0.25">
      <c r="A1908">
        <v>300843</v>
      </c>
      <c r="B1908" t="s">
        <v>1388</v>
      </c>
      <c r="C1908" t="s">
        <v>990</v>
      </c>
      <c r="D1908" t="s">
        <v>774</v>
      </c>
      <c r="E1908" t="s">
        <v>88</v>
      </c>
      <c r="F1908">
        <v>30476</v>
      </c>
      <c r="G1908" t="s">
        <v>225</v>
      </c>
      <c r="H1908" t="s">
        <v>28</v>
      </c>
      <c r="I1908" t="s">
        <v>213</v>
      </c>
      <c r="J1908" t="s">
        <v>27</v>
      </c>
      <c r="L1908" t="s">
        <v>30</v>
      </c>
      <c r="V1908" t="s">
        <v>5734</v>
      </c>
    </row>
    <row r="1909" spans="1:22" ht="17.25" customHeight="1" x14ac:dyDescent="0.25">
      <c r="A1909">
        <v>301896</v>
      </c>
      <c r="B1909" t="s">
        <v>2403</v>
      </c>
      <c r="C1909" t="s">
        <v>668</v>
      </c>
      <c r="D1909" t="s">
        <v>806</v>
      </c>
      <c r="E1909" t="s">
        <v>88</v>
      </c>
      <c r="F1909">
        <v>31673</v>
      </c>
      <c r="G1909" t="s">
        <v>30</v>
      </c>
      <c r="H1909" t="s">
        <v>28</v>
      </c>
      <c r="I1909" t="s">
        <v>213</v>
      </c>
      <c r="J1909" t="s">
        <v>1370</v>
      </c>
      <c r="L1909" t="s">
        <v>30</v>
      </c>
      <c r="V1909" t="s">
        <v>5734</v>
      </c>
    </row>
    <row r="1910" spans="1:22" ht="17.25" customHeight="1" x14ac:dyDescent="0.25">
      <c r="A1910">
        <v>303864</v>
      </c>
      <c r="B1910" t="s">
        <v>2253</v>
      </c>
      <c r="C1910" t="s">
        <v>226</v>
      </c>
      <c r="D1910" t="s">
        <v>1469</v>
      </c>
      <c r="E1910" t="s">
        <v>88</v>
      </c>
      <c r="F1910">
        <v>30878</v>
      </c>
      <c r="G1910" t="s">
        <v>2254</v>
      </c>
      <c r="H1910" t="s">
        <v>28</v>
      </c>
      <c r="I1910" t="s">
        <v>213</v>
      </c>
      <c r="J1910" t="s">
        <v>1370</v>
      </c>
      <c r="L1910" t="s">
        <v>59</v>
      </c>
      <c r="V1910" t="s">
        <v>5734</v>
      </c>
    </row>
    <row r="1911" spans="1:22" ht="17.25" customHeight="1" x14ac:dyDescent="0.25">
      <c r="A1911">
        <v>303949</v>
      </c>
      <c r="B1911" t="s">
        <v>2450</v>
      </c>
      <c r="C1911" t="s">
        <v>260</v>
      </c>
      <c r="D1911" t="s">
        <v>2282</v>
      </c>
      <c r="E1911" t="s">
        <v>88</v>
      </c>
      <c r="F1911">
        <v>29707</v>
      </c>
      <c r="G1911" t="s">
        <v>73</v>
      </c>
      <c r="H1911" t="s">
        <v>28</v>
      </c>
      <c r="I1911" t="s">
        <v>213</v>
      </c>
      <c r="J1911" t="s">
        <v>27</v>
      </c>
      <c r="L1911" t="s">
        <v>73</v>
      </c>
      <c r="V1911" t="s">
        <v>5734</v>
      </c>
    </row>
    <row r="1912" spans="1:22" ht="17.25" customHeight="1" x14ac:dyDescent="0.25">
      <c r="A1912">
        <v>304381</v>
      </c>
      <c r="B1912" t="s">
        <v>1598</v>
      </c>
      <c r="C1912" t="s">
        <v>730</v>
      </c>
      <c r="D1912" t="s">
        <v>746</v>
      </c>
      <c r="E1912" t="s">
        <v>88</v>
      </c>
      <c r="H1912" t="s">
        <v>31</v>
      </c>
      <c r="I1912" t="s">
        <v>213</v>
      </c>
      <c r="V1912" t="s">
        <v>5734</v>
      </c>
    </row>
    <row r="1913" spans="1:22" ht="17.25" customHeight="1" x14ac:dyDescent="0.25">
      <c r="A1913">
        <v>307967</v>
      </c>
      <c r="B1913" t="s">
        <v>2362</v>
      </c>
      <c r="C1913" t="s">
        <v>242</v>
      </c>
      <c r="D1913" t="s">
        <v>2363</v>
      </c>
      <c r="E1913" t="s">
        <v>88</v>
      </c>
      <c r="F1913">
        <v>31759</v>
      </c>
      <c r="G1913" t="s">
        <v>59</v>
      </c>
      <c r="H1913" t="s">
        <v>28</v>
      </c>
      <c r="I1913" t="s">
        <v>213</v>
      </c>
      <c r="V1913" t="s">
        <v>5734</v>
      </c>
    </row>
    <row r="1914" spans="1:22" ht="17.25" customHeight="1" x14ac:dyDescent="0.25">
      <c r="A1914">
        <v>309027</v>
      </c>
      <c r="B1914" t="s">
        <v>2200</v>
      </c>
      <c r="C1914" t="s">
        <v>559</v>
      </c>
      <c r="D1914" t="s">
        <v>434</v>
      </c>
      <c r="E1914" t="s">
        <v>88</v>
      </c>
      <c r="F1914">
        <v>31549</v>
      </c>
      <c r="G1914" t="s">
        <v>30</v>
      </c>
      <c r="H1914" t="s">
        <v>28</v>
      </c>
      <c r="I1914" t="s">
        <v>213</v>
      </c>
      <c r="J1914" t="s">
        <v>1370</v>
      </c>
      <c r="L1914" t="s">
        <v>30</v>
      </c>
      <c r="V1914" t="s">
        <v>5734</v>
      </c>
    </row>
    <row r="1915" spans="1:22" ht="17.25" customHeight="1" x14ac:dyDescent="0.25">
      <c r="A1915">
        <v>309707</v>
      </c>
      <c r="B1915" t="s">
        <v>1736</v>
      </c>
      <c r="C1915" t="s">
        <v>1134</v>
      </c>
      <c r="D1915" t="s">
        <v>343</v>
      </c>
      <c r="E1915" t="s">
        <v>88</v>
      </c>
      <c r="F1915">
        <v>31611</v>
      </c>
      <c r="G1915" t="s">
        <v>30</v>
      </c>
      <c r="H1915" t="s">
        <v>28</v>
      </c>
      <c r="I1915" t="s">
        <v>213</v>
      </c>
      <c r="J1915" t="s">
        <v>1370</v>
      </c>
      <c r="L1915" t="s">
        <v>42</v>
      </c>
      <c r="V1915" t="s">
        <v>5734</v>
      </c>
    </row>
    <row r="1916" spans="1:22" ht="17.25" customHeight="1" x14ac:dyDescent="0.25">
      <c r="A1916">
        <v>310749</v>
      </c>
      <c r="B1916" t="s">
        <v>2135</v>
      </c>
      <c r="C1916" t="s">
        <v>887</v>
      </c>
      <c r="D1916" t="s">
        <v>1563</v>
      </c>
      <c r="E1916" t="s">
        <v>88</v>
      </c>
      <c r="F1916">
        <v>20519</v>
      </c>
      <c r="G1916" t="s">
        <v>451</v>
      </c>
      <c r="H1916" t="s">
        <v>28</v>
      </c>
      <c r="I1916" t="s">
        <v>213</v>
      </c>
      <c r="J1916" t="s">
        <v>27</v>
      </c>
      <c r="L1916" t="s">
        <v>30</v>
      </c>
      <c r="V1916" t="s">
        <v>5734</v>
      </c>
    </row>
    <row r="1917" spans="1:22" ht="17.25" customHeight="1" x14ac:dyDescent="0.25">
      <c r="A1917">
        <v>311650</v>
      </c>
      <c r="B1917" t="s">
        <v>2366</v>
      </c>
      <c r="C1917" t="s">
        <v>389</v>
      </c>
      <c r="D1917" t="s">
        <v>1641</v>
      </c>
      <c r="E1917" t="s">
        <v>89</v>
      </c>
      <c r="F1917">
        <v>32172</v>
      </c>
      <c r="G1917" t="s">
        <v>1668</v>
      </c>
      <c r="H1917" t="s">
        <v>28</v>
      </c>
      <c r="I1917" t="s">
        <v>213</v>
      </c>
      <c r="J1917" t="s">
        <v>1370</v>
      </c>
      <c r="L1917" t="s">
        <v>42</v>
      </c>
      <c r="V1917" t="s">
        <v>5734</v>
      </c>
    </row>
    <row r="1918" spans="1:22" ht="17.25" customHeight="1" x14ac:dyDescent="0.25">
      <c r="A1918">
        <v>316175</v>
      </c>
      <c r="B1918" t="s">
        <v>2141</v>
      </c>
      <c r="C1918" t="s">
        <v>2142</v>
      </c>
      <c r="D1918" t="s">
        <v>343</v>
      </c>
      <c r="E1918" t="s">
        <v>88</v>
      </c>
      <c r="F1918">
        <v>32753</v>
      </c>
      <c r="G1918" t="s">
        <v>52</v>
      </c>
      <c r="H1918" t="s">
        <v>28</v>
      </c>
      <c r="I1918" t="s">
        <v>213</v>
      </c>
      <c r="J1918" t="s">
        <v>1370</v>
      </c>
      <c r="L1918" t="s">
        <v>52</v>
      </c>
      <c r="V1918" t="s">
        <v>5734</v>
      </c>
    </row>
    <row r="1919" spans="1:22" ht="17.25" customHeight="1" x14ac:dyDescent="0.25">
      <c r="A1919">
        <v>320423</v>
      </c>
      <c r="B1919" t="s">
        <v>1978</v>
      </c>
      <c r="C1919" t="s">
        <v>404</v>
      </c>
      <c r="D1919" t="s">
        <v>1979</v>
      </c>
      <c r="E1919" t="s">
        <v>88</v>
      </c>
      <c r="F1919">
        <v>33989</v>
      </c>
      <c r="G1919" t="s">
        <v>998</v>
      </c>
      <c r="H1919" t="s">
        <v>28</v>
      </c>
      <c r="I1919" t="s">
        <v>213</v>
      </c>
      <c r="J1919" t="s">
        <v>1370</v>
      </c>
      <c r="L1919" t="s">
        <v>42</v>
      </c>
      <c r="V1919" t="s">
        <v>5737</v>
      </c>
    </row>
    <row r="1920" spans="1:22" ht="17.25" customHeight="1" x14ac:dyDescent="0.25">
      <c r="A1920">
        <v>320624</v>
      </c>
      <c r="B1920" t="s">
        <v>1592</v>
      </c>
      <c r="C1920" t="s">
        <v>1067</v>
      </c>
      <c r="D1920" t="s">
        <v>224</v>
      </c>
      <c r="E1920" t="s">
        <v>89</v>
      </c>
      <c r="F1920">
        <v>31990</v>
      </c>
      <c r="G1920" t="s">
        <v>1593</v>
      </c>
      <c r="H1920" t="s">
        <v>28</v>
      </c>
      <c r="I1920" t="s">
        <v>213</v>
      </c>
      <c r="J1920" t="s">
        <v>1370</v>
      </c>
      <c r="L1920" t="s">
        <v>42</v>
      </c>
      <c r="V1920" t="s">
        <v>5734</v>
      </c>
    </row>
    <row r="1921" spans="1:32" ht="17.25" customHeight="1" x14ac:dyDescent="0.25">
      <c r="A1921">
        <v>321069</v>
      </c>
      <c r="B1921" t="s">
        <v>2140</v>
      </c>
      <c r="C1921" t="s">
        <v>1685</v>
      </c>
      <c r="D1921" t="s">
        <v>245</v>
      </c>
      <c r="E1921" t="s">
        <v>88</v>
      </c>
      <c r="F1921">
        <v>34335</v>
      </c>
      <c r="G1921" t="s">
        <v>30</v>
      </c>
      <c r="H1921" t="s">
        <v>28</v>
      </c>
      <c r="I1921" t="s">
        <v>213</v>
      </c>
      <c r="J1921" t="s">
        <v>1370</v>
      </c>
      <c r="L1921" t="s">
        <v>30</v>
      </c>
      <c r="V1921" t="s">
        <v>5734</v>
      </c>
    </row>
    <row r="1922" spans="1:32" ht="17.25" customHeight="1" x14ac:dyDescent="0.25">
      <c r="A1922">
        <v>321516</v>
      </c>
      <c r="B1922" t="s">
        <v>2064</v>
      </c>
      <c r="C1922" t="s">
        <v>2065</v>
      </c>
      <c r="D1922" t="s">
        <v>754</v>
      </c>
      <c r="E1922" t="s">
        <v>89</v>
      </c>
      <c r="H1922" t="s">
        <v>28</v>
      </c>
      <c r="I1922" t="s">
        <v>213</v>
      </c>
      <c r="V1922" t="s">
        <v>5734</v>
      </c>
    </row>
    <row r="1923" spans="1:32" ht="17.25" customHeight="1" x14ac:dyDescent="0.25">
      <c r="A1923">
        <v>323013</v>
      </c>
      <c r="B1923" t="s">
        <v>2073</v>
      </c>
      <c r="C1923" t="s">
        <v>370</v>
      </c>
      <c r="D1923" t="s">
        <v>254</v>
      </c>
      <c r="E1923" t="s">
        <v>88</v>
      </c>
      <c r="F1923">
        <v>32509</v>
      </c>
      <c r="G1923" t="s">
        <v>2074</v>
      </c>
      <c r="H1923" t="s">
        <v>28</v>
      </c>
      <c r="I1923" t="s">
        <v>213</v>
      </c>
      <c r="J1923" t="s">
        <v>1370</v>
      </c>
      <c r="L1923" t="s">
        <v>30</v>
      </c>
      <c r="V1923" t="s">
        <v>5734</v>
      </c>
    </row>
    <row r="1924" spans="1:32" ht="17.25" customHeight="1" x14ac:dyDescent="0.25">
      <c r="A1924">
        <v>324098</v>
      </c>
      <c r="B1924" t="s">
        <v>2248</v>
      </c>
      <c r="C1924" t="s">
        <v>2249</v>
      </c>
      <c r="D1924" t="s">
        <v>285</v>
      </c>
      <c r="E1924" t="s">
        <v>89</v>
      </c>
      <c r="F1924">
        <v>34916</v>
      </c>
      <c r="G1924" t="s">
        <v>710</v>
      </c>
      <c r="H1924" t="s">
        <v>28</v>
      </c>
      <c r="I1924" t="s">
        <v>213</v>
      </c>
      <c r="J1924" t="s">
        <v>1370</v>
      </c>
      <c r="L1924" t="s">
        <v>30</v>
      </c>
      <c r="V1924" t="s">
        <v>5734</v>
      </c>
    </row>
    <row r="1925" spans="1:32" ht="17.25" customHeight="1" x14ac:dyDescent="0.25">
      <c r="A1925">
        <v>328629</v>
      </c>
      <c r="B1925" t="s">
        <v>2134</v>
      </c>
      <c r="C1925" t="s">
        <v>653</v>
      </c>
      <c r="D1925" t="s">
        <v>631</v>
      </c>
      <c r="E1925" t="s">
        <v>89</v>
      </c>
      <c r="F1925">
        <v>34416</v>
      </c>
      <c r="G1925" t="s">
        <v>30</v>
      </c>
      <c r="H1925" t="s">
        <v>28</v>
      </c>
      <c r="I1925" t="s">
        <v>213</v>
      </c>
      <c r="J1925" t="s">
        <v>1370</v>
      </c>
      <c r="L1925" t="s">
        <v>30</v>
      </c>
      <c r="V1925" t="s">
        <v>5734</v>
      </c>
    </row>
    <row r="1926" spans="1:32" ht="17.25" customHeight="1" x14ac:dyDescent="0.25">
      <c r="A1926">
        <v>330505</v>
      </c>
      <c r="B1926" t="s">
        <v>1408</v>
      </c>
      <c r="C1926" t="s">
        <v>467</v>
      </c>
      <c r="D1926" t="s">
        <v>392</v>
      </c>
      <c r="E1926" t="s">
        <v>88</v>
      </c>
      <c r="F1926">
        <v>34364</v>
      </c>
      <c r="G1926" t="s">
        <v>30</v>
      </c>
      <c r="H1926" t="s">
        <v>28</v>
      </c>
      <c r="I1926" t="s">
        <v>213</v>
      </c>
      <c r="J1926" t="s">
        <v>27</v>
      </c>
      <c r="L1926" t="s">
        <v>30</v>
      </c>
      <c r="V1926" t="s">
        <v>5734</v>
      </c>
    </row>
    <row r="1927" spans="1:32" ht="17.25" customHeight="1" x14ac:dyDescent="0.25">
      <c r="A1927">
        <v>333426</v>
      </c>
      <c r="B1927" t="s">
        <v>2250</v>
      </c>
      <c r="C1927" t="s">
        <v>297</v>
      </c>
      <c r="D1927" t="s">
        <v>330</v>
      </c>
      <c r="E1927" t="s">
        <v>88</v>
      </c>
      <c r="F1927">
        <v>34972</v>
      </c>
      <c r="G1927" t="s">
        <v>1156</v>
      </c>
      <c r="H1927" t="s">
        <v>28</v>
      </c>
      <c r="I1927" t="s">
        <v>213</v>
      </c>
      <c r="J1927" t="s">
        <v>1418</v>
      </c>
      <c r="L1927" t="s">
        <v>30</v>
      </c>
      <c r="V1927" t="s">
        <v>5734</v>
      </c>
    </row>
    <row r="1928" spans="1:32" ht="17.25" customHeight="1" x14ac:dyDescent="0.25">
      <c r="A1928">
        <v>300904</v>
      </c>
      <c r="B1928" t="s">
        <v>1410</v>
      </c>
      <c r="C1928" t="s">
        <v>1411</v>
      </c>
      <c r="D1928" t="s">
        <v>474</v>
      </c>
      <c r="E1928" t="s">
        <v>88</v>
      </c>
      <c r="H1928" t="s">
        <v>28</v>
      </c>
      <c r="I1928" t="s">
        <v>213</v>
      </c>
      <c r="V1928" t="s">
        <v>5734</v>
      </c>
      <c r="AD1928" t="s">
        <v>5700</v>
      </c>
      <c r="AE1928" t="s">
        <v>5700</v>
      </c>
      <c r="AF1928" t="s">
        <v>5700</v>
      </c>
    </row>
    <row r="1929" spans="1:32" ht="17.25" customHeight="1" x14ac:dyDescent="0.25">
      <c r="A1929">
        <v>304541</v>
      </c>
      <c r="B1929" t="s">
        <v>2255</v>
      </c>
      <c r="C1929" t="s">
        <v>2256</v>
      </c>
      <c r="D1929" t="s">
        <v>447</v>
      </c>
      <c r="E1929" t="s">
        <v>89</v>
      </c>
      <c r="F1929">
        <v>28961</v>
      </c>
      <c r="G1929" t="s">
        <v>30</v>
      </c>
      <c r="H1929" t="s">
        <v>28</v>
      </c>
      <c r="I1929" t="s">
        <v>213</v>
      </c>
      <c r="V1929" t="s">
        <v>5734</v>
      </c>
      <c r="Z1929" t="s">
        <v>5700</v>
      </c>
      <c r="AA1929" t="s">
        <v>5700</v>
      </c>
      <c r="AB1929" t="s">
        <v>5700</v>
      </c>
      <c r="AC1929" t="s">
        <v>5700</v>
      </c>
      <c r="AD1929" t="s">
        <v>5700</v>
      </c>
      <c r="AE1929" t="s">
        <v>5700</v>
      </c>
      <c r="AF1929" t="s">
        <v>5700</v>
      </c>
    </row>
    <row r="1930" spans="1:32" ht="17.25" customHeight="1" x14ac:dyDescent="0.25">
      <c r="A1930">
        <v>305516</v>
      </c>
      <c r="B1930" t="s">
        <v>2287</v>
      </c>
      <c r="C1930" t="s">
        <v>266</v>
      </c>
      <c r="D1930" t="s">
        <v>345</v>
      </c>
      <c r="E1930" t="s">
        <v>89</v>
      </c>
      <c r="H1930" t="s">
        <v>28</v>
      </c>
      <c r="I1930" t="s">
        <v>213</v>
      </c>
      <c r="V1930" t="s">
        <v>5734</v>
      </c>
      <c r="AD1930" t="s">
        <v>5700</v>
      </c>
      <c r="AE1930" t="s">
        <v>5700</v>
      </c>
      <c r="AF1930" t="s">
        <v>5700</v>
      </c>
    </row>
    <row r="1931" spans="1:32" ht="17.25" customHeight="1" x14ac:dyDescent="0.25">
      <c r="A1931">
        <v>308239</v>
      </c>
      <c r="B1931" t="s">
        <v>2197</v>
      </c>
      <c r="C1931" t="s">
        <v>562</v>
      </c>
      <c r="D1931" t="s">
        <v>236</v>
      </c>
      <c r="E1931" t="s">
        <v>88</v>
      </c>
      <c r="H1931" t="s">
        <v>28</v>
      </c>
      <c r="I1931" t="s">
        <v>213</v>
      </c>
      <c r="V1931" t="s">
        <v>5734</v>
      </c>
      <c r="AD1931" t="s">
        <v>5700</v>
      </c>
      <c r="AE1931" t="s">
        <v>5700</v>
      </c>
      <c r="AF1931" t="s">
        <v>5700</v>
      </c>
    </row>
    <row r="1932" spans="1:32" ht="17.25" customHeight="1" x14ac:dyDescent="0.25">
      <c r="A1932">
        <v>310558</v>
      </c>
      <c r="B1932" t="s">
        <v>1982</v>
      </c>
      <c r="C1932" t="s">
        <v>1871</v>
      </c>
      <c r="D1932" t="s">
        <v>236</v>
      </c>
      <c r="E1932" t="s">
        <v>88</v>
      </c>
      <c r="F1932">
        <v>25934</v>
      </c>
      <c r="G1932" t="s">
        <v>30</v>
      </c>
      <c r="H1932" t="s">
        <v>28</v>
      </c>
      <c r="I1932" t="s">
        <v>213</v>
      </c>
      <c r="V1932" t="s">
        <v>5734</v>
      </c>
      <c r="AC1932" t="s">
        <v>5700</v>
      </c>
      <c r="AD1932" t="s">
        <v>5700</v>
      </c>
      <c r="AE1932" t="s">
        <v>5700</v>
      </c>
      <c r="AF1932" t="s">
        <v>5700</v>
      </c>
    </row>
    <row r="1933" spans="1:32" ht="17.25" customHeight="1" x14ac:dyDescent="0.25">
      <c r="A1933">
        <v>311770</v>
      </c>
      <c r="B1933" t="s">
        <v>1526</v>
      </c>
      <c r="C1933" t="s">
        <v>413</v>
      </c>
      <c r="D1933" t="s">
        <v>862</v>
      </c>
      <c r="E1933" t="s">
        <v>88</v>
      </c>
      <c r="H1933" t="s">
        <v>28</v>
      </c>
      <c r="I1933" t="s">
        <v>213</v>
      </c>
      <c r="V1933" t="s">
        <v>5734</v>
      </c>
      <c r="AD1933" t="s">
        <v>5700</v>
      </c>
      <c r="AE1933" t="s">
        <v>5700</v>
      </c>
      <c r="AF1933" t="s">
        <v>5700</v>
      </c>
    </row>
    <row r="1934" spans="1:32" ht="17.25" customHeight="1" x14ac:dyDescent="0.25">
      <c r="A1934">
        <v>312722</v>
      </c>
      <c r="B1934" t="s">
        <v>2068</v>
      </c>
      <c r="C1934" t="s">
        <v>1557</v>
      </c>
      <c r="D1934" t="s">
        <v>272</v>
      </c>
      <c r="E1934" t="s">
        <v>89</v>
      </c>
      <c r="H1934" t="s">
        <v>28</v>
      </c>
      <c r="I1934" t="s">
        <v>213</v>
      </c>
      <c r="V1934" t="s">
        <v>5734</v>
      </c>
      <c r="Z1934" t="s">
        <v>5700</v>
      </c>
      <c r="AA1934" t="s">
        <v>5700</v>
      </c>
      <c r="AB1934" t="s">
        <v>5700</v>
      </c>
      <c r="AC1934" t="s">
        <v>5700</v>
      </c>
      <c r="AD1934" t="s">
        <v>5700</v>
      </c>
      <c r="AE1934" t="s">
        <v>5700</v>
      </c>
      <c r="AF1934" t="s">
        <v>5700</v>
      </c>
    </row>
    <row r="1935" spans="1:32" ht="17.25" customHeight="1" x14ac:dyDescent="0.25">
      <c r="A1935">
        <v>320894</v>
      </c>
      <c r="B1935" t="s">
        <v>2143</v>
      </c>
      <c r="C1935" t="s">
        <v>535</v>
      </c>
      <c r="E1935" t="s">
        <v>88</v>
      </c>
      <c r="H1935" t="s">
        <v>28</v>
      </c>
      <c r="I1935" t="s">
        <v>213</v>
      </c>
      <c r="V1935" t="s">
        <v>5734</v>
      </c>
      <c r="Z1935" t="s">
        <v>5700</v>
      </c>
      <c r="AA1935" t="s">
        <v>5700</v>
      </c>
      <c r="AB1935" t="s">
        <v>5700</v>
      </c>
      <c r="AC1935" t="s">
        <v>5700</v>
      </c>
      <c r="AD1935" t="s">
        <v>5700</v>
      </c>
      <c r="AE1935" t="s">
        <v>5700</v>
      </c>
      <c r="AF1935" t="s">
        <v>5700</v>
      </c>
    </row>
    <row r="1936" spans="1:32" ht="17.25" customHeight="1" x14ac:dyDescent="0.25">
      <c r="A1936">
        <v>322499</v>
      </c>
      <c r="B1936" t="s">
        <v>1985</v>
      </c>
      <c r="C1936" t="s">
        <v>226</v>
      </c>
      <c r="D1936" t="s">
        <v>910</v>
      </c>
      <c r="E1936" t="s">
        <v>88</v>
      </c>
      <c r="F1936">
        <v>34335</v>
      </c>
      <c r="G1936" t="s">
        <v>1986</v>
      </c>
      <c r="H1936" t="s">
        <v>28</v>
      </c>
      <c r="I1936" t="s">
        <v>213</v>
      </c>
      <c r="V1936" t="s">
        <v>5734</v>
      </c>
      <c r="AA1936" t="s">
        <v>5700</v>
      </c>
      <c r="AB1936" t="s">
        <v>5700</v>
      </c>
      <c r="AC1936" t="s">
        <v>5700</v>
      </c>
      <c r="AD1936" t="s">
        <v>5700</v>
      </c>
      <c r="AE1936" t="s">
        <v>5700</v>
      </c>
      <c r="AF1936" t="s">
        <v>5700</v>
      </c>
    </row>
    <row r="1937" spans="1:32" ht="17.25" customHeight="1" x14ac:dyDescent="0.25">
      <c r="A1937">
        <v>323356</v>
      </c>
      <c r="B1937" t="s">
        <v>1731</v>
      </c>
      <c r="C1937" t="s">
        <v>396</v>
      </c>
      <c r="D1937" t="s">
        <v>330</v>
      </c>
      <c r="E1937" t="s">
        <v>89</v>
      </c>
      <c r="F1937">
        <v>34742</v>
      </c>
      <c r="G1937" t="s">
        <v>30</v>
      </c>
      <c r="H1937" t="s">
        <v>28</v>
      </c>
      <c r="I1937" t="s">
        <v>213</v>
      </c>
      <c r="J1937" t="s">
        <v>1370</v>
      </c>
      <c r="L1937" t="s">
        <v>30</v>
      </c>
      <c r="V1937" t="s">
        <v>5734</v>
      </c>
      <c r="AE1937" t="s">
        <v>5700</v>
      </c>
      <c r="AF1937" t="s">
        <v>5700</v>
      </c>
    </row>
    <row r="1938" spans="1:32" ht="17.25" customHeight="1" x14ac:dyDescent="0.25">
      <c r="A1938">
        <v>325298</v>
      </c>
      <c r="B1938" t="s">
        <v>1987</v>
      </c>
      <c r="C1938" t="s">
        <v>226</v>
      </c>
      <c r="D1938" t="s">
        <v>1396</v>
      </c>
      <c r="E1938" t="s">
        <v>88</v>
      </c>
      <c r="H1938" t="s">
        <v>28</v>
      </c>
      <c r="I1938" t="s">
        <v>213</v>
      </c>
      <c r="V1938" t="s">
        <v>5734</v>
      </c>
      <c r="AA1938" t="s">
        <v>5700</v>
      </c>
      <c r="AB1938" t="s">
        <v>5700</v>
      </c>
      <c r="AC1938" t="s">
        <v>5700</v>
      </c>
      <c r="AD1938" t="s">
        <v>5700</v>
      </c>
      <c r="AE1938" t="s">
        <v>5700</v>
      </c>
      <c r="AF1938" t="s">
        <v>5700</v>
      </c>
    </row>
    <row r="1939" spans="1:32" ht="17.25" customHeight="1" x14ac:dyDescent="0.25">
      <c r="A1939">
        <v>301200</v>
      </c>
      <c r="B1939" t="s">
        <v>2456</v>
      </c>
      <c r="C1939" t="s">
        <v>708</v>
      </c>
      <c r="D1939" t="s">
        <v>774</v>
      </c>
      <c r="E1939" t="s">
        <v>89</v>
      </c>
      <c r="F1939">
        <v>30487</v>
      </c>
      <c r="G1939" t="s">
        <v>2457</v>
      </c>
      <c r="H1939" t="s">
        <v>28</v>
      </c>
      <c r="I1939" t="s">
        <v>213</v>
      </c>
      <c r="J1939" t="s">
        <v>27</v>
      </c>
      <c r="L1939" t="s">
        <v>82</v>
      </c>
      <c r="V1939" t="s">
        <v>5735</v>
      </c>
    </row>
    <row r="1940" spans="1:32" ht="17.25" customHeight="1" x14ac:dyDescent="0.25">
      <c r="A1940">
        <v>310970</v>
      </c>
      <c r="B1940" t="s">
        <v>2146</v>
      </c>
      <c r="C1940" t="s">
        <v>638</v>
      </c>
      <c r="D1940" t="s">
        <v>761</v>
      </c>
      <c r="E1940" t="s">
        <v>88</v>
      </c>
      <c r="F1940">
        <v>29707</v>
      </c>
      <c r="G1940" t="s">
        <v>259</v>
      </c>
      <c r="H1940" t="s">
        <v>28</v>
      </c>
      <c r="I1940" t="s">
        <v>213</v>
      </c>
      <c r="J1940" t="s">
        <v>1370</v>
      </c>
      <c r="L1940" t="s">
        <v>30</v>
      </c>
      <c r="V1940" t="s">
        <v>5735</v>
      </c>
    </row>
    <row r="1941" spans="1:32" ht="17.25" customHeight="1" x14ac:dyDescent="0.25">
      <c r="A1941">
        <v>312640</v>
      </c>
      <c r="B1941" t="s">
        <v>2257</v>
      </c>
      <c r="C1941" t="s">
        <v>233</v>
      </c>
      <c r="D1941" t="s">
        <v>492</v>
      </c>
      <c r="E1941" t="s">
        <v>89</v>
      </c>
      <c r="F1941">
        <v>29635</v>
      </c>
      <c r="G1941" t="s">
        <v>82</v>
      </c>
      <c r="H1941" t="s">
        <v>28</v>
      </c>
      <c r="I1941" t="s">
        <v>213</v>
      </c>
      <c r="J1941" t="s">
        <v>1370</v>
      </c>
      <c r="L1941" t="s">
        <v>82</v>
      </c>
      <c r="V1941" t="s">
        <v>5735</v>
      </c>
    </row>
    <row r="1942" spans="1:32" ht="17.25" customHeight="1" x14ac:dyDescent="0.25">
      <c r="A1942">
        <v>319154</v>
      </c>
      <c r="B1942" t="s">
        <v>1862</v>
      </c>
      <c r="C1942" t="s">
        <v>334</v>
      </c>
      <c r="D1942" t="s">
        <v>1863</v>
      </c>
      <c r="E1942" t="s">
        <v>88</v>
      </c>
      <c r="F1942">
        <v>33066</v>
      </c>
      <c r="G1942" t="s">
        <v>703</v>
      </c>
      <c r="H1942" t="s">
        <v>28</v>
      </c>
      <c r="I1942" t="s">
        <v>213</v>
      </c>
      <c r="V1942" t="s">
        <v>5735</v>
      </c>
    </row>
    <row r="1943" spans="1:32" ht="17.25" customHeight="1" x14ac:dyDescent="0.25">
      <c r="A1943">
        <v>324926</v>
      </c>
      <c r="B1943" t="s">
        <v>2461</v>
      </c>
      <c r="C1943" t="s">
        <v>415</v>
      </c>
      <c r="D1943" t="s">
        <v>2462</v>
      </c>
      <c r="E1943" t="s">
        <v>89</v>
      </c>
      <c r="F1943">
        <v>33673</v>
      </c>
      <c r="G1943" t="s">
        <v>30</v>
      </c>
      <c r="H1943" t="s">
        <v>28</v>
      </c>
      <c r="I1943" t="s">
        <v>213</v>
      </c>
      <c r="J1943" t="s">
        <v>1370</v>
      </c>
      <c r="L1943" t="s">
        <v>30</v>
      </c>
      <c r="V1943" t="s">
        <v>5735</v>
      </c>
    </row>
    <row r="1944" spans="1:32" ht="17.25" customHeight="1" x14ac:dyDescent="0.25">
      <c r="A1944">
        <v>328496</v>
      </c>
      <c r="B1944" t="s">
        <v>1770</v>
      </c>
      <c r="C1944" t="s">
        <v>352</v>
      </c>
      <c r="D1944" t="s">
        <v>253</v>
      </c>
      <c r="E1944" t="s">
        <v>88</v>
      </c>
      <c r="F1944">
        <v>34335</v>
      </c>
      <c r="G1944" t="s">
        <v>30</v>
      </c>
      <c r="H1944" t="s">
        <v>28</v>
      </c>
      <c r="I1944" t="s">
        <v>213</v>
      </c>
      <c r="J1944" t="s">
        <v>1370</v>
      </c>
      <c r="L1944" t="s">
        <v>30</v>
      </c>
      <c r="V1944" t="s">
        <v>5735</v>
      </c>
    </row>
    <row r="1945" spans="1:32" ht="17.25" customHeight="1" x14ac:dyDescent="0.25">
      <c r="A1945">
        <v>329097</v>
      </c>
      <c r="B1945" t="s">
        <v>1881</v>
      </c>
      <c r="C1945" t="s">
        <v>315</v>
      </c>
      <c r="D1945" t="s">
        <v>845</v>
      </c>
      <c r="E1945" t="s">
        <v>88</v>
      </c>
      <c r="F1945">
        <v>35431</v>
      </c>
      <c r="G1945" t="s">
        <v>30</v>
      </c>
      <c r="H1945" t="s">
        <v>28</v>
      </c>
      <c r="I1945" t="s">
        <v>213</v>
      </c>
      <c r="J1945" t="s">
        <v>1370</v>
      </c>
      <c r="L1945" t="s">
        <v>30</v>
      </c>
      <c r="P1945" t="s">
        <v>5711</v>
      </c>
      <c r="V1945" t="s">
        <v>5735</v>
      </c>
    </row>
    <row r="1946" spans="1:32" ht="17.25" customHeight="1" x14ac:dyDescent="0.25">
      <c r="A1946">
        <v>333307</v>
      </c>
      <c r="B1946" t="s">
        <v>2009</v>
      </c>
      <c r="C1946" t="s">
        <v>242</v>
      </c>
      <c r="D1946" t="s">
        <v>452</v>
      </c>
      <c r="E1946" t="s">
        <v>88</v>
      </c>
      <c r="F1946">
        <v>35803</v>
      </c>
      <c r="G1946" t="s">
        <v>830</v>
      </c>
      <c r="H1946" t="s">
        <v>28</v>
      </c>
      <c r="I1946" t="s">
        <v>213</v>
      </c>
      <c r="J1946" t="s">
        <v>27</v>
      </c>
      <c r="L1946" t="s">
        <v>79</v>
      </c>
      <c r="V1946" t="s">
        <v>5735</v>
      </c>
    </row>
    <row r="1947" spans="1:32" ht="17.25" customHeight="1" x14ac:dyDescent="0.25">
      <c r="A1947">
        <v>334792</v>
      </c>
      <c r="B1947" t="s">
        <v>1743</v>
      </c>
      <c r="C1947" t="s">
        <v>1744</v>
      </c>
      <c r="D1947" t="s">
        <v>749</v>
      </c>
      <c r="E1947" t="s">
        <v>88</v>
      </c>
      <c r="F1947">
        <v>34344</v>
      </c>
      <c r="G1947" t="s">
        <v>30</v>
      </c>
      <c r="H1947" t="s">
        <v>28</v>
      </c>
      <c r="I1947" t="s">
        <v>213</v>
      </c>
      <c r="J1947" t="s">
        <v>1370</v>
      </c>
      <c r="L1947" t="s">
        <v>30</v>
      </c>
      <c r="V1947" t="s">
        <v>5735</v>
      </c>
    </row>
    <row r="1948" spans="1:32" ht="17.25" customHeight="1" x14ac:dyDescent="0.25">
      <c r="A1948">
        <v>303654</v>
      </c>
      <c r="B1948" t="s">
        <v>2259</v>
      </c>
      <c r="C1948" t="s">
        <v>364</v>
      </c>
      <c r="D1948" t="s">
        <v>2260</v>
      </c>
      <c r="E1948" t="s">
        <v>88</v>
      </c>
      <c r="F1948">
        <v>31624</v>
      </c>
      <c r="G1948" t="s">
        <v>225</v>
      </c>
      <c r="H1948" t="s">
        <v>28</v>
      </c>
      <c r="I1948" t="s">
        <v>213</v>
      </c>
      <c r="J1948" t="s">
        <v>27</v>
      </c>
      <c r="L1948" t="s">
        <v>30</v>
      </c>
      <c r="V1948" t="s">
        <v>5735</v>
      </c>
      <c r="AF1948" t="s">
        <v>5700</v>
      </c>
    </row>
    <row r="1949" spans="1:32" ht="17.25" customHeight="1" x14ac:dyDescent="0.25">
      <c r="A1949">
        <v>308146</v>
      </c>
      <c r="B1949" t="s">
        <v>1439</v>
      </c>
      <c r="C1949" t="s">
        <v>435</v>
      </c>
      <c r="D1949" t="s">
        <v>1234</v>
      </c>
      <c r="E1949" t="s">
        <v>88</v>
      </c>
      <c r="H1949" t="s">
        <v>28</v>
      </c>
      <c r="I1949" t="s">
        <v>213</v>
      </c>
      <c r="V1949" t="s">
        <v>5735</v>
      </c>
      <c r="AA1949" t="s">
        <v>5700</v>
      </c>
      <c r="AB1949" t="s">
        <v>5700</v>
      </c>
      <c r="AC1949" t="s">
        <v>5700</v>
      </c>
      <c r="AD1949" t="s">
        <v>5700</v>
      </c>
      <c r="AE1949" t="s">
        <v>5700</v>
      </c>
      <c r="AF1949" t="s">
        <v>5700</v>
      </c>
    </row>
    <row r="1950" spans="1:32" ht="17.25" customHeight="1" x14ac:dyDescent="0.25">
      <c r="A1950">
        <v>323302</v>
      </c>
      <c r="B1950" t="s">
        <v>2410</v>
      </c>
      <c r="C1950" t="s">
        <v>522</v>
      </c>
      <c r="D1950" t="s">
        <v>1396</v>
      </c>
      <c r="E1950" t="s">
        <v>88</v>
      </c>
      <c r="H1950" t="s">
        <v>28</v>
      </c>
      <c r="I1950" t="s">
        <v>213</v>
      </c>
      <c r="V1950" t="s">
        <v>5735</v>
      </c>
      <c r="AB1950" t="s">
        <v>5700</v>
      </c>
      <c r="AC1950" t="s">
        <v>5700</v>
      </c>
      <c r="AD1950" t="s">
        <v>5700</v>
      </c>
      <c r="AE1950" t="s">
        <v>5700</v>
      </c>
      <c r="AF1950" t="s">
        <v>5700</v>
      </c>
    </row>
    <row r="1951" spans="1:32" ht="17.25" customHeight="1" x14ac:dyDescent="0.25">
      <c r="A1951">
        <v>323648</v>
      </c>
      <c r="B1951" t="s">
        <v>1544</v>
      </c>
      <c r="C1951" t="s">
        <v>692</v>
      </c>
      <c r="D1951" t="s">
        <v>1396</v>
      </c>
      <c r="E1951" t="s">
        <v>88</v>
      </c>
      <c r="H1951" t="s">
        <v>28</v>
      </c>
      <c r="I1951" t="s">
        <v>213</v>
      </c>
      <c r="V1951" t="s">
        <v>5735</v>
      </c>
      <c r="AA1951" t="s">
        <v>5700</v>
      </c>
      <c r="AB1951" t="s">
        <v>5700</v>
      </c>
      <c r="AC1951" t="s">
        <v>5700</v>
      </c>
      <c r="AD1951" t="s">
        <v>5700</v>
      </c>
      <c r="AE1951" t="s">
        <v>5700</v>
      </c>
      <c r="AF1951" t="s">
        <v>5700</v>
      </c>
    </row>
    <row r="1952" spans="1:32" ht="17.25" customHeight="1" x14ac:dyDescent="0.25">
      <c r="A1952">
        <v>327509</v>
      </c>
      <c r="B1952" t="s">
        <v>2406</v>
      </c>
      <c r="C1952" t="s">
        <v>266</v>
      </c>
      <c r="D1952" t="s">
        <v>234</v>
      </c>
      <c r="E1952" t="s">
        <v>88</v>
      </c>
      <c r="F1952">
        <v>35065</v>
      </c>
      <c r="G1952" t="s">
        <v>30</v>
      </c>
      <c r="H1952" t="s">
        <v>28</v>
      </c>
      <c r="I1952" t="s">
        <v>213</v>
      </c>
      <c r="V1952" t="s">
        <v>5735</v>
      </c>
      <c r="AC1952" t="s">
        <v>5700</v>
      </c>
      <c r="AD1952" t="s">
        <v>5700</v>
      </c>
      <c r="AE1952" t="s">
        <v>5700</v>
      </c>
      <c r="AF1952" t="s">
        <v>5700</v>
      </c>
    </row>
    <row r="1953" spans="1:32" ht="17.25" customHeight="1" x14ac:dyDescent="0.25">
      <c r="A1953">
        <v>333699</v>
      </c>
      <c r="B1953" t="s">
        <v>2288</v>
      </c>
      <c r="C1953" t="s">
        <v>548</v>
      </c>
      <c r="D1953" t="s">
        <v>2289</v>
      </c>
      <c r="E1953" t="s">
        <v>88</v>
      </c>
      <c r="F1953">
        <v>32903</v>
      </c>
      <c r="G1953" t="s">
        <v>710</v>
      </c>
      <c r="H1953" t="s">
        <v>28</v>
      </c>
      <c r="I1953" t="s">
        <v>213</v>
      </c>
      <c r="J1953" t="s">
        <v>27</v>
      </c>
      <c r="L1953" t="s">
        <v>30</v>
      </c>
      <c r="V1953" t="s">
        <v>5735</v>
      </c>
      <c r="AE1953" t="s">
        <v>5700</v>
      </c>
      <c r="AF1953" t="s">
        <v>5700</v>
      </c>
    </row>
    <row r="1954" spans="1:32" ht="17.25" customHeight="1" x14ac:dyDescent="0.25">
      <c r="A1954">
        <v>300441</v>
      </c>
      <c r="B1954" t="s">
        <v>1377</v>
      </c>
      <c r="C1954" t="s">
        <v>233</v>
      </c>
      <c r="D1954" t="s">
        <v>285</v>
      </c>
      <c r="E1954" t="s">
        <v>88</v>
      </c>
      <c r="F1954">
        <v>31256</v>
      </c>
      <c r="G1954" t="s">
        <v>1205</v>
      </c>
      <c r="H1954" t="s">
        <v>28</v>
      </c>
      <c r="I1954" t="s">
        <v>213</v>
      </c>
      <c r="V1954" t="s">
        <v>5733</v>
      </c>
    </row>
    <row r="1955" spans="1:32" ht="17.25" customHeight="1" x14ac:dyDescent="0.25">
      <c r="A1955">
        <v>300497</v>
      </c>
      <c r="B1955" t="s">
        <v>1442</v>
      </c>
      <c r="C1955" t="s">
        <v>226</v>
      </c>
      <c r="D1955" t="s">
        <v>1015</v>
      </c>
      <c r="E1955" t="s">
        <v>89</v>
      </c>
      <c r="F1955">
        <v>31211</v>
      </c>
      <c r="G1955" t="s">
        <v>30</v>
      </c>
      <c r="H1955" t="s">
        <v>28</v>
      </c>
      <c r="I1955" t="s">
        <v>213</v>
      </c>
      <c r="J1955" t="s">
        <v>1370</v>
      </c>
      <c r="L1955" t="s">
        <v>30</v>
      </c>
      <c r="V1955" t="s">
        <v>5733</v>
      </c>
    </row>
    <row r="1956" spans="1:32" ht="17.25" customHeight="1" x14ac:dyDescent="0.25">
      <c r="A1956">
        <v>301367</v>
      </c>
      <c r="B1956" t="s">
        <v>1415</v>
      </c>
      <c r="C1956" t="s">
        <v>346</v>
      </c>
      <c r="D1956" t="s">
        <v>1416</v>
      </c>
      <c r="E1956" t="s">
        <v>88</v>
      </c>
      <c r="F1956">
        <v>30610</v>
      </c>
      <c r="G1956" t="s">
        <v>703</v>
      </c>
      <c r="H1956" t="s">
        <v>28</v>
      </c>
      <c r="I1956" t="s">
        <v>213</v>
      </c>
      <c r="J1956" t="s">
        <v>27</v>
      </c>
      <c r="L1956" t="s">
        <v>70</v>
      </c>
      <c r="V1956" t="s">
        <v>5733</v>
      </c>
    </row>
    <row r="1957" spans="1:32" ht="17.25" customHeight="1" x14ac:dyDescent="0.25">
      <c r="A1957">
        <v>301814</v>
      </c>
      <c r="B1957" t="s">
        <v>2019</v>
      </c>
      <c r="C1957" t="s">
        <v>1169</v>
      </c>
      <c r="D1957" t="s">
        <v>1274</v>
      </c>
      <c r="E1957" t="s">
        <v>88</v>
      </c>
      <c r="F1957">
        <v>30830</v>
      </c>
      <c r="G1957" t="s">
        <v>30</v>
      </c>
      <c r="H1957" t="s">
        <v>28</v>
      </c>
      <c r="I1957" t="s">
        <v>213</v>
      </c>
      <c r="J1957" t="s">
        <v>1370</v>
      </c>
      <c r="L1957" t="s">
        <v>59</v>
      </c>
      <c r="V1957" t="s">
        <v>5733</v>
      </c>
    </row>
    <row r="1958" spans="1:32" ht="17.25" customHeight="1" x14ac:dyDescent="0.25">
      <c r="A1958">
        <v>301815</v>
      </c>
      <c r="B1958" t="s">
        <v>2465</v>
      </c>
      <c r="C1958" t="s">
        <v>242</v>
      </c>
      <c r="D1958" t="s">
        <v>790</v>
      </c>
      <c r="E1958" t="s">
        <v>88</v>
      </c>
      <c r="F1958">
        <v>27515</v>
      </c>
      <c r="G1958" t="s">
        <v>980</v>
      </c>
      <c r="H1958" t="s">
        <v>28</v>
      </c>
      <c r="I1958" t="s">
        <v>213</v>
      </c>
      <c r="J1958" t="s">
        <v>1370</v>
      </c>
      <c r="L1958" t="s">
        <v>42</v>
      </c>
      <c r="V1958" t="s">
        <v>5733</v>
      </c>
    </row>
    <row r="1959" spans="1:32" ht="17.25" customHeight="1" x14ac:dyDescent="0.25">
      <c r="A1959">
        <v>302744</v>
      </c>
      <c r="B1959" t="s">
        <v>1417</v>
      </c>
      <c r="C1959" t="s">
        <v>331</v>
      </c>
      <c r="D1959" t="s">
        <v>882</v>
      </c>
      <c r="E1959" t="s">
        <v>89</v>
      </c>
      <c r="F1959">
        <v>27749</v>
      </c>
      <c r="G1959" t="s">
        <v>30</v>
      </c>
      <c r="H1959" t="s">
        <v>28</v>
      </c>
      <c r="I1959" t="s">
        <v>213</v>
      </c>
      <c r="J1959" t="s">
        <v>27</v>
      </c>
      <c r="L1959" t="s">
        <v>30</v>
      </c>
      <c r="V1959" t="s">
        <v>5733</v>
      </c>
    </row>
    <row r="1960" spans="1:32" ht="17.25" customHeight="1" x14ac:dyDescent="0.25">
      <c r="A1960">
        <v>302779</v>
      </c>
      <c r="B1960" t="s">
        <v>1665</v>
      </c>
      <c r="C1960" t="s">
        <v>242</v>
      </c>
      <c r="D1960" t="s">
        <v>316</v>
      </c>
      <c r="E1960" t="s">
        <v>88</v>
      </c>
      <c r="F1960">
        <v>30956</v>
      </c>
      <c r="G1960" t="s">
        <v>259</v>
      </c>
      <c r="H1960" t="s">
        <v>28</v>
      </c>
      <c r="I1960" t="s">
        <v>213</v>
      </c>
      <c r="J1960" t="s">
        <v>1370</v>
      </c>
      <c r="L1960" t="s">
        <v>42</v>
      </c>
      <c r="V1960" t="s">
        <v>5733</v>
      </c>
    </row>
    <row r="1961" spans="1:32" ht="17.25" customHeight="1" x14ac:dyDescent="0.25">
      <c r="A1961">
        <v>303332</v>
      </c>
      <c r="B1961" t="s">
        <v>2419</v>
      </c>
      <c r="C1961" t="s">
        <v>260</v>
      </c>
      <c r="D1961" t="s">
        <v>2420</v>
      </c>
      <c r="E1961" t="s">
        <v>88</v>
      </c>
      <c r="F1961">
        <v>29874</v>
      </c>
      <c r="G1961" t="s">
        <v>49</v>
      </c>
      <c r="H1961" t="s">
        <v>28</v>
      </c>
      <c r="I1961" t="s">
        <v>213</v>
      </c>
      <c r="J1961" t="s">
        <v>1370</v>
      </c>
      <c r="L1961" t="s">
        <v>59</v>
      </c>
      <c r="V1961" t="s">
        <v>5733</v>
      </c>
    </row>
    <row r="1962" spans="1:32" ht="17.25" customHeight="1" x14ac:dyDescent="0.25">
      <c r="A1962">
        <v>303919</v>
      </c>
      <c r="B1962" t="s">
        <v>1519</v>
      </c>
      <c r="C1962" t="s">
        <v>233</v>
      </c>
      <c r="D1962" t="s">
        <v>392</v>
      </c>
      <c r="E1962" t="s">
        <v>88</v>
      </c>
      <c r="F1962">
        <v>29019</v>
      </c>
      <c r="G1962" t="s">
        <v>30</v>
      </c>
      <c r="H1962" t="s">
        <v>28</v>
      </c>
      <c r="I1962" t="s">
        <v>213</v>
      </c>
      <c r="J1962" t="s">
        <v>1370</v>
      </c>
      <c r="L1962" t="s">
        <v>73</v>
      </c>
      <c r="V1962" t="s">
        <v>5733</v>
      </c>
    </row>
    <row r="1963" spans="1:32" ht="17.25" customHeight="1" x14ac:dyDescent="0.25">
      <c r="A1963">
        <v>304338</v>
      </c>
      <c r="B1963" t="s">
        <v>2093</v>
      </c>
      <c r="C1963" t="s">
        <v>660</v>
      </c>
      <c r="D1963" t="s">
        <v>330</v>
      </c>
      <c r="E1963" t="s">
        <v>88</v>
      </c>
      <c r="F1963">
        <v>31354</v>
      </c>
      <c r="G1963" t="s">
        <v>950</v>
      </c>
      <c r="H1963" t="s">
        <v>28</v>
      </c>
      <c r="I1963" t="s">
        <v>213</v>
      </c>
      <c r="J1963" t="s">
        <v>27</v>
      </c>
      <c r="L1963" t="s">
        <v>79</v>
      </c>
      <c r="V1963" t="s">
        <v>5733</v>
      </c>
    </row>
    <row r="1964" spans="1:32" ht="17.25" customHeight="1" x14ac:dyDescent="0.25">
      <c r="A1964">
        <v>304436</v>
      </c>
      <c r="B1964" t="s">
        <v>2290</v>
      </c>
      <c r="C1964" t="s">
        <v>242</v>
      </c>
      <c r="D1964" t="s">
        <v>2291</v>
      </c>
      <c r="E1964" t="s">
        <v>88</v>
      </c>
      <c r="F1964">
        <v>31246</v>
      </c>
      <c r="G1964" t="s">
        <v>2292</v>
      </c>
      <c r="H1964" t="s">
        <v>28</v>
      </c>
      <c r="I1964" t="s">
        <v>213</v>
      </c>
      <c r="J1964" t="s">
        <v>1370</v>
      </c>
      <c r="L1964" t="s">
        <v>30</v>
      </c>
      <c r="V1964" t="s">
        <v>5733</v>
      </c>
    </row>
    <row r="1965" spans="1:32" ht="17.25" customHeight="1" x14ac:dyDescent="0.25">
      <c r="A1965">
        <v>304855</v>
      </c>
      <c r="B1965" t="s">
        <v>2145</v>
      </c>
      <c r="C1965" t="s">
        <v>233</v>
      </c>
      <c r="D1965" t="s">
        <v>425</v>
      </c>
      <c r="E1965" t="s">
        <v>88</v>
      </c>
      <c r="F1965">
        <v>32145</v>
      </c>
      <c r="G1965" t="s">
        <v>30</v>
      </c>
      <c r="H1965" t="s">
        <v>28</v>
      </c>
      <c r="I1965" t="s">
        <v>213</v>
      </c>
      <c r="J1965" t="s">
        <v>1370</v>
      </c>
      <c r="L1965" t="s">
        <v>30</v>
      </c>
      <c r="V1965" t="s">
        <v>5733</v>
      </c>
    </row>
    <row r="1966" spans="1:32" ht="17.25" customHeight="1" x14ac:dyDescent="0.25">
      <c r="A1966">
        <v>305255</v>
      </c>
      <c r="B1966" t="s">
        <v>2421</v>
      </c>
      <c r="C1966" t="s">
        <v>435</v>
      </c>
      <c r="D1966" t="s">
        <v>795</v>
      </c>
      <c r="E1966" t="s">
        <v>89</v>
      </c>
      <c r="F1966">
        <v>31638</v>
      </c>
      <c r="G1966" t="s">
        <v>30</v>
      </c>
      <c r="H1966" t="s">
        <v>28</v>
      </c>
      <c r="I1966" t="s">
        <v>213</v>
      </c>
      <c r="J1966" t="s">
        <v>1370</v>
      </c>
      <c r="L1966" t="s">
        <v>30</v>
      </c>
      <c r="V1966" t="s">
        <v>5733</v>
      </c>
    </row>
    <row r="1967" spans="1:32" ht="17.25" customHeight="1" x14ac:dyDescent="0.25">
      <c r="A1967">
        <v>305317</v>
      </c>
      <c r="B1967" t="s">
        <v>2295</v>
      </c>
      <c r="C1967" t="s">
        <v>341</v>
      </c>
      <c r="D1967" t="s">
        <v>524</v>
      </c>
      <c r="E1967" t="s">
        <v>89</v>
      </c>
      <c r="F1967">
        <v>29704</v>
      </c>
      <c r="G1967" t="s">
        <v>30</v>
      </c>
      <c r="H1967" t="s">
        <v>28</v>
      </c>
      <c r="I1967" t="s">
        <v>213</v>
      </c>
      <c r="J1967" t="s">
        <v>1370</v>
      </c>
      <c r="L1967" t="s">
        <v>30</v>
      </c>
      <c r="V1967" t="s">
        <v>5733</v>
      </c>
    </row>
    <row r="1968" spans="1:32" ht="17.25" customHeight="1" x14ac:dyDescent="0.25">
      <c r="A1968">
        <v>305738</v>
      </c>
      <c r="B1968" t="s">
        <v>2212</v>
      </c>
      <c r="C1968" t="s">
        <v>471</v>
      </c>
      <c r="D1968" t="s">
        <v>1755</v>
      </c>
      <c r="E1968" t="s">
        <v>88</v>
      </c>
      <c r="F1968">
        <v>31635</v>
      </c>
      <c r="G1968" t="s">
        <v>30</v>
      </c>
      <c r="H1968" t="s">
        <v>28</v>
      </c>
      <c r="I1968" t="s">
        <v>213</v>
      </c>
      <c r="J1968" t="s">
        <v>27</v>
      </c>
      <c r="L1968" t="s">
        <v>42</v>
      </c>
      <c r="V1968" t="s">
        <v>5733</v>
      </c>
    </row>
    <row r="1969" spans="1:22" ht="17.25" customHeight="1" x14ac:dyDescent="0.25">
      <c r="A1969">
        <v>306334</v>
      </c>
      <c r="B1969" t="s">
        <v>2094</v>
      </c>
      <c r="C1969" t="s">
        <v>730</v>
      </c>
      <c r="D1969" t="s">
        <v>353</v>
      </c>
      <c r="E1969" t="s">
        <v>88</v>
      </c>
      <c r="F1969">
        <v>29857</v>
      </c>
      <c r="G1969" t="s">
        <v>259</v>
      </c>
      <c r="H1969" t="s">
        <v>28</v>
      </c>
      <c r="I1969" t="s">
        <v>213</v>
      </c>
      <c r="J1969" t="s">
        <v>1370</v>
      </c>
      <c r="L1969" t="s">
        <v>70</v>
      </c>
      <c r="V1969" t="s">
        <v>5733</v>
      </c>
    </row>
    <row r="1970" spans="1:22" ht="17.25" customHeight="1" x14ac:dyDescent="0.25">
      <c r="A1970">
        <v>306410</v>
      </c>
      <c r="B1970" t="s">
        <v>2095</v>
      </c>
      <c r="C1970" t="s">
        <v>603</v>
      </c>
      <c r="D1970" t="s">
        <v>393</v>
      </c>
      <c r="E1970" t="s">
        <v>89</v>
      </c>
      <c r="F1970">
        <v>31413</v>
      </c>
      <c r="G1970" t="s">
        <v>30</v>
      </c>
      <c r="H1970" t="s">
        <v>28</v>
      </c>
      <c r="I1970" t="s">
        <v>213</v>
      </c>
      <c r="J1970" t="s">
        <v>1370</v>
      </c>
      <c r="L1970" t="s">
        <v>30</v>
      </c>
      <c r="V1970" t="s">
        <v>5733</v>
      </c>
    </row>
    <row r="1971" spans="1:22" ht="17.25" customHeight="1" x14ac:dyDescent="0.25">
      <c r="A1971">
        <v>307444</v>
      </c>
      <c r="B1971" t="s">
        <v>1893</v>
      </c>
      <c r="C1971" t="s">
        <v>387</v>
      </c>
      <c r="D1971" t="s">
        <v>254</v>
      </c>
      <c r="E1971" t="s">
        <v>88</v>
      </c>
      <c r="F1971">
        <v>31692</v>
      </c>
      <c r="G1971" t="s">
        <v>30</v>
      </c>
      <c r="H1971" t="s">
        <v>28</v>
      </c>
      <c r="I1971" t="s">
        <v>213</v>
      </c>
      <c r="J1971" t="s">
        <v>1370</v>
      </c>
      <c r="L1971" t="s">
        <v>30</v>
      </c>
      <c r="V1971" t="s">
        <v>5733</v>
      </c>
    </row>
    <row r="1972" spans="1:22" ht="17.25" customHeight="1" x14ac:dyDescent="0.25">
      <c r="A1972">
        <v>307541</v>
      </c>
      <c r="B1972" t="s">
        <v>2375</v>
      </c>
      <c r="C1972" t="s">
        <v>630</v>
      </c>
      <c r="D1972" t="s">
        <v>512</v>
      </c>
      <c r="E1972" t="s">
        <v>88</v>
      </c>
      <c r="F1972">
        <v>31778</v>
      </c>
      <c r="G1972" t="s">
        <v>79</v>
      </c>
      <c r="H1972" t="s">
        <v>28</v>
      </c>
      <c r="I1972" t="s">
        <v>213</v>
      </c>
      <c r="J1972" t="s">
        <v>1370</v>
      </c>
      <c r="L1972" t="s">
        <v>30</v>
      </c>
      <c r="V1972" t="s">
        <v>5733</v>
      </c>
    </row>
    <row r="1973" spans="1:22" ht="17.25" customHeight="1" x14ac:dyDescent="0.25">
      <c r="A1973">
        <v>307596</v>
      </c>
      <c r="B1973" t="s">
        <v>1792</v>
      </c>
      <c r="C1973" t="s">
        <v>707</v>
      </c>
      <c r="D1973" t="s">
        <v>294</v>
      </c>
      <c r="E1973" t="s">
        <v>88</v>
      </c>
      <c r="F1973">
        <v>30174</v>
      </c>
      <c r="G1973" t="s">
        <v>30</v>
      </c>
      <c r="H1973" t="s">
        <v>28</v>
      </c>
      <c r="I1973" t="s">
        <v>213</v>
      </c>
      <c r="J1973" t="s">
        <v>27</v>
      </c>
      <c r="L1973" t="s">
        <v>30</v>
      </c>
      <c r="V1973" t="s">
        <v>5733</v>
      </c>
    </row>
    <row r="1974" spans="1:22" ht="17.25" customHeight="1" x14ac:dyDescent="0.25">
      <c r="A1974">
        <v>307755</v>
      </c>
      <c r="B1974" t="s">
        <v>2417</v>
      </c>
      <c r="C1974" t="s">
        <v>355</v>
      </c>
      <c r="D1974" t="s">
        <v>2418</v>
      </c>
      <c r="E1974" t="s">
        <v>88</v>
      </c>
      <c r="F1974">
        <v>30755</v>
      </c>
      <c r="G1974" t="s">
        <v>30</v>
      </c>
      <c r="H1974" t="s">
        <v>28</v>
      </c>
      <c r="I1974" t="s">
        <v>213</v>
      </c>
      <c r="J1974" t="s">
        <v>1370</v>
      </c>
      <c r="L1974" t="s">
        <v>30</v>
      </c>
      <c r="V1974" t="s">
        <v>5733</v>
      </c>
    </row>
    <row r="1975" spans="1:22" ht="17.25" customHeight="1" x14ac:dyDescent="0.25">
      <c r="A1975">
        <v>307997</v>
      </c>
      <c r="B1975" t="s">
        <v>1793</v>
      </c>
      <c r="C1975" t="s">
        <v>529</v>
      </c>
      <c r="D1975" t="s">
        <v>398</v>
      </c>
      <c r="E1975" t="s">
        <v>89</v>
      </c>
      <c r="F1975">
        <v>31414</v>
      </c>
      <c r="G1975" t="s">
        <v>30</v>
      </c>
      <c r="H1975" t="s">
        <v>28</v>
      </c>
      <c r="I1975" t="s">
        <v>213</v>
      </c>
      <c r="J1975" t="s">
        <v>1370</v>
      </c>
      <c r="L1975" t="s">
        <v>30</v>
      </c>
      <c r="V1975" t="s">
        <v>5733</v>
      </c>
    </row>
    <row r="1976" spans="1:22" ht="17.25" customHeight="1" x14ac:dyDescent="0.25">
      <c r="A1976">
        <v>308302</v>
      </c>
      <c r="B1976" t="s">
        <v>1548</v>
      </c>
      <c r="C1976" t="s">
        <v>382</v>
      </c>
      <c r="D1976" t="s">
        <v>301</v>
      </c>
      <c r="E1976" t="s">
        <v>88</v>
      </c>
      <c r="F1976">
        <v>30776</v>
      </c>
      <c r="G1976" t="s">
        <v>1549</v>
      </c>
      <c r="H1976" t="s">
        <v>28</v>
      </c>
      <c r="I1976" t="s">
        <v>213</v>
      </c>
      <c r="J1976" t="s">
        <v>1370</v>
      </c>
      <c r="L1976" t="s">
        <v>42</v>
      </c>
      <c r="V1976" t="s">
        <v>5733</v>
      </c>
    </row>
    <row r="1977" spans="1:22" ht="17.25" customHeight="1" x14ac:dyDescent="0.25">
      <c r="A1977">
        <v>308474</v>
      </c>
      <c r="B1977" t="s">
        <v>2263</v>
      </c>
      <c r="C1977" t="s">
        <v>297</v>
      </c>
      <c r="D1977" t="s">
        <v>234</v>
      </c>
      <c r="E1977" t="s">
        <v>88</v>
      </c>
      <c r="F1977">
        <v>29671</v>
      </c>
      <c r="G1977" t="s">
        <v>30</v>
      </c>
      <c r="H1977" t="s">
        <v>28</v>
      </c>
      <c r="I1977" t="s">
        <v>213</v>
      </c>
      <c r="J1977" t="s">
        <v>1370</v>
      </c>
      <c r="L1977" t="s">
        <v>30</v>
      </c>
      <c r="V1977" t="s">
        <v>5733</v>
      </c>
    </row>
    <row r="1978" spans="1:22" ht="17.25" customHeight="1" x14ac:dyDescent="0.25">
      <c r="A1978">
        <v>308843</v>
      </c>
      <c r="B1978" t="s">
        <v>2153</v>
      </c>
      <c r="C1978" t="s">
        <v>2154</v>
      </c>
      <c r="D1978" t="s">
        <v>758</v>
      </c>
      <c r="E1978" t="s">
        <v>88</v>
      </c>
      <c r="F1978">
        <v>31930</v>
      </c>
      <c r="G1978" t="s">
        <v>82</v>
      </c>
      <c r="H1978" t="s">
        <v>28</v>
      </c>
      <c r="I1978" t="s">
        <v>213</v>
      </c>
      <c r="J1978" t="s">
        <v>1370</v>
      </c>
      <c r="L1978" t="s">
        <v>82</v>
      </c>
      <c r="V1978" t="s">
        <v>5733</v>
      </c>
    </row>
    <row r="1979" spans="1:22" ht="17.25" customHeight="1" x14ac:dyDescent="0.25">
      <c r="A1979">
        <v>311929</v>
      </c>
      <c r="B1979" t="s">
        <v>1667</v>
      </c>
      <c r="C1979" t="s">
        <v>238</v>
      </c>
      <c r="D1979" t="s">
        <v>298</v>
      </c>
      <c r="E1979" t="s">
        <v>89</v>
      </c>
      <c r="F1979">
        <v>29366</v>
      </c>
      <c r="G1979" t="s">
        <v>256</v>
      </c>
      <c r="H1979" t="s">
        <v>28</v>
      </c>
      <c r="I1979" t="s">
        <v>213</v>
      </c>
      <c r="J1979" t="s">
        <v>1370</v>
      </c>
      <c r="L1979" t="s">
        <v>30</v>
      </c>
      <c r="V1979" t="s">
        <v>5733</v>
      </c>
    </row>
    <row r="1980" spans="1:22" ht="17.25" customHeight="1" x14ac:dyDescent="0.25">
      <c r="A1980">
        <v>312092</v>
      </c>
      <c r="B1980" t="s">
        <v>1545</v>
      </c>
      <c r="C1980" t="s">
        <v>226</v>
      </c>
      <c r="D1980" t="s">
        <v>351</v>
      </c>
      <c r="E1980" t="s">
        <v>89</v>
      </c>
      <c r="F1980">
        <v>31003</v>
      </c>
      <c r="G1980" t="s">
        <v>225</v>
      </c>
      <c r="H1980" t="s">
        <v>28</v>
      </c>
      <c r="I1980" t="s">
        <v>213</v>
      </c>
      <c r="J1980" t="s">
        <v>1370</v>
      </c>
      <c r="L1980" t="s">
        <v>30</v>
      </c>
      <c r="V1980" t="s">
        <v>5733</v>
      </c>
    </row>
    <row r="1981" spans="1:22" ht="17.25" customHeight="1" x14ac:dyDescent="0.25">
      <c r="A1981">
        <v>312251</v>
      </c>
      <c r="B1981" t="s">
        <v>1786</v>
      </c>
      <c r="C1981" t="s">
        <v>552</v>
      </c>
      <c r="D1981" t="s">
        <v>368</v>
      </c>
      <c r="E1981" t="s">
        <v>89</v>
      </c>
      <c r="F1981">
        <v>31243</v>
      </c>
      <c r="G1981" t="s">
        <v>240</v>
      </c>
      <c r="H1981" t="s">
        <v>28</v>
      </c>
      <c r="I1981" t="s">
        <v>213</v>
      </c>
      <c r="J1981" t="s">
        <v>27</v>
      </c>
      <c r="L1981" t="s">
        <v>42</v>
      </c>
      <c r="V1981" t="s">
        <v>5733</v>
      </c>
    </row>
    <row r="1982" spans="1:22" ht="17.25" customHeight="1" x14ac:dyDescent="0.25">
      <c r="A1982">
        <v>313802</v>
      </c>
      <c r="B1982" t="s">
        <v>1540</v>
      </c>
      <c r="C1982" t="s">
        <v>374</v>
      </c>
      <c r="D1982" t="s">
        <v>1905</v>
      </c>
      <c r="E1982" t="s">
        <v>88</v>
      </c>
      <c r="F1982">
        <v>28722</v>
      </c>
      <c r="G1982" t="s">
        <v>1906</v>
      </c>
      <c r="H1982" t="s">
        <v>28</v>
      </c>
      <c r="I1982" t="s">
        <v>213</v>
      </c>
      <c r="V1982" t="s">
        <v>5733</v>
      </c>
    </row>
    <row r="1983" spans="1:22" ht="17.25" customHeight="1" x14ac:dyDescent="0.25">
      <c r="A1983">
        <v>314169</v>
      </c>
      <c r="B1983" t="s">
        <v>1393</v>
      </c>
      <c r="C1983" t="s">
        <v>1394</v>
      </c>
      <c r="D1983" t="s">
        <v>301</v>
      </c>
      <c r="E1983" t="s">
        <v>89</v>
      </c>
      <c r="F1983">
        <v>28885</v>
      </c>
      <c r="G1983" t="s">
        <v>30</v>
      </c>
      <c r="H1983" t="s">
        <v>28</v>
      </c>
      <c r="I1983" t="s">
        <v>213</v>
      </c>
      <c r="J1983" t="s">
        <v>1370</v>
      </c>
      <c r="L1983" t="s">
        <v>49</v>
      </c>
      <c r="V1983" t="s">
        <v>5733</v>
      </c>
    </row>
    <row r="1984" spans="1:22" ht="17.25" customHeight="1" x14ac:dyDescent="0.25">
      <c r="A1984">
        <v>314731</v>
      </c>
      <c r="B1984" t="s">
        <v>1374</v>
      </c>
      <c r="C1984" t="s">
        <v>603</v>
      </c>
      <c r="D1984" t="s">
        <v>757</v>
      </c>
      <c r="E1984" t="s">
        <v>88</v>
      </c>
      <c r="F1984">
        <v>27814</v>
      </c>
      <c r="G1984" t="s">
        <v>76</v>
      </c>
      <c r="H1984" t="s">
        <v>28</v>
      </c>
      <c r="I1984" t="s">
        <v>213</v>
      </c>
      <c r="V1984" t="s">
        <v>5733</v>
      </c>
    </row>
    <row r="1985" spans="1:22" ht="17.25" customHeight="1" x14ac:dyDescent="0.25">
      <c r="A1985">
        <v>315175</v>
      </c>
      <c r="B1985" t="s">
        <v>1550</v>
      </c>
      <c r="C1985" t="s">
        <v>373</v>
      </c>
      <c r="D1985" t="s">
        <v>1233</v>
      </c>
      <c r="E1985" t="s">
        <v>88</v>
      </c>
      <c r="F1985">
        <v>31417</v>
      </c>
      <c r="G1985" t="s">
        <v>39</v>
      </c>
      <c r="H1985" t="s">
        <v>28</v>
      </c>
      <c r="I1985" t="s">
        <v>213</v>
      </c>
      <c r="J1985" t="s">
        <v>1370</v>
      </c>
      <c r="L1985" t="s">
        <v>39</v>
      </c>
      <c r="V1985" t="s">
        <v>5733</v>
      </c>
    </row>
    <row r="1986" spans="1:22" ht="17.25" customHeight="1" x14ac:dyDescent="0.25">
      <c r="A1986">
        <v>316479</v>
      </c>
      <c r="B1986" t="s">
        <v>1895</v>
      </c>
      <c r="C1986" t="s">
        <v>806</v>
      </c>
      <c r="D1986" t="s">
        <v>1896</v>
      </c>
      <c r="E1986" t="s">
        <v>88</v>
      </c>
      <c r="F1986">
        <v>32875</v>
      </c>
      <c r="G1986" t="s">
        <v>1897</v>
      </c>
      <c r="H1986" t="s">
        <v>28</v>
      </c>
      <c r="I1986" t="s">
        <v>213</v>
      </c>
      <c r="J1986" t="s">
        <v>27</v>
      </c>
      <c r="L1986" t="s">
        <v>30</v>
      </c>
      <c r="V1986" t="s">
        <v>5733</v>
      </c>
    </row>
    <row r="1987" spans="1:22" ht="17.25" customHeight="1" x14ac:dyDescent="0.25">
      <c r="A1987">
        <v>316979</v>
      </c>
      <c r="B1987" t="s">
        <v>1898</v>
      </c>
      <c r="C1987" t="s">
        <v>226</v>
      </c>
      <c r="D1987" t="s">
        <v>1899</v>
      </c>
      <c r="E1987" t="s">
        <v>89</v>
      </c>
      <c r="F1987">
        <v>31861</v>
      </c>
      <c r="G1987" t="s">
        <v>30</v>
      </c>
      <c r="H1987" t="s">
        <v>28</v>
      </c>
      <c r="I1987" t="s">
        <v>213</v>
      </c>
      <c r="J1987" t="s">
        <v>1370</v>
      </c>
      <c r="L1987" t="s">
        <v>30</v>
      </c>
      <c r="V1987" t="s">
        <v>5733</v>
      </c>
    </row>
    <row r="1988" spans="1:22" ht="17.25" customHeight="1" x14ac:dyDescent="0.25">
      <c r="A1988">
        <v>316990</v>
      </c>
      <c r="B1988" t="s">
        <v>1551</v>
      </c>
      <c r="C1988" t="s">
        <v>382</v>
      </c>
      <c r="D1988" t="s">
        <v>224</v>
      </c>
      <c r="E1988" t="s">
        <v>89</v>
      </c>
      <c r="F1988">
        <v>28642</v>
      </c>
      <c r="G1988" t="s">
        <v>82</v>
      </c>
      <c r="H1988" t="s">
        <v>28</v>
      </c>
      <c r="I1988" t="s">
        <v>213</v>
      </c>
      <c r="J1988" t="s">
        <v>1370</v>
      </c>
      <c r="L1988" t="s">
        <v>82</v>
      </c>
      <c r="V1988" t="s">
        <v>5733</v>
      </c>
    </row>
    <row r="1989" spans="1:22" ht="17.25" customHeight="1" x14ac:dyDescent="0.25">
      <c r="A1989">
        <v>316996</v>
      </c>
      <c r="B1989" t="s">
        <v>2466</v>
      </c>
      <c r="C1989" t="s">
        <v>630</v>
      </c>
      <c r="D1989" t="s">
        <v>447</v>
      </c>
      <c r="E1989" t="s">
        <v>89</v>
      </c>
      <c r="F1989">
        <v>33239</v>
      </c>
      <c r="G1989" t="s">
        <v>30</v>
      </c>
      <c r="H1989" t="s">
        <v>28</v>
      </c>
      <c r="I1989" t="s">
        <v>213</v>
      </c>
      <c r="J1989" t="s">
        <v>1370</v>
      </c>
      <c r="L1989" t="s">
        <v>30</v>
      </c>
      <c r="V1989" t="s">
        <v>5733</v>
      </c>
    </row>
    <row r="1990" spans="1:22" ht="17.25" customHeight="1" x14ac:dyDescent="0.25">
      <c r="A1990">
        <v>317494</v>
      </c>
      <c r="B1990" t="s">
        <v>2341</v>
      </c>
      <c r="C1990" t="s">
        <v>315</v>
      </c>
      <c r="D1990" t="s">
        <v>1006</v>
      </c>
      <c r="E1990" t="s">
        <v>89</v>
      </c>
      <c r="F1990">
        <v>30736</v>
      </c>
      <c r="G1990" t="s">
        <v>30</v>
      </c>
      <c r="H1990" t="s">
        <v>28</v>
      </c>
      <c r="I1990" t="s">
        <v>213</v>
      </c>
      <c r="J1990" t="s">
        <v>1370</v>
      </c>
      <c r="L1990" t="s">
        <v>30</v>
      </c>
      <c r="V1990" t="s">
        <v>5733</v>
      </c>
    </row>
    <row r="1991" spans="1:22" ht="17.25" customHeight="1" x14ac:dyDescent="0.25">
      <c r="A1991">
        <v>318200</v>
      </c>
      <c r="B1991" t="s">
        <v>1907</v>
      </c>
      <c r="C1991" t="s">
        <v>387</v>
      </c>
      <c r="D1991" t="s">
        <v>1908</v>
      </c>
      <c r="E1991" t="s">
        <v>89</v>
      </c>
      <c r="F1991">
        <v>30492</v>
      </c>
      <c r="G1991" t="s">
        <v>30</v>
      </c>
      <c r="H1991" t="s">
        <v>28</v>
      </c>
      <c r="I1991" t="s">
        <v>213</v>
      </c>
      <c r="J1991" t="s">
        <v>1370</v>
      </c>
      <c r="L1991" t="s">
        <v>30</v>
      </c>
      <c r="V1991" t="s">
        <v>5733</v>
      </c>
    </row>
    <row r="1992" spans="1:22" ht="17.25" customHeight="1" x14ac:dyDescent="0.25">
      <c r="A1992">
        <v>318618</v>
      </c>
      <c r="B1992" t="s">
        <v>2213</v>
      </c>
      <c r="C1992" t="s">
        <v>247</v>
      </c>
      <c r="D1992" t="s">
        <v>351</v>
      </c>
      <c r="E1992" t="s">
        <v>89</v>
      </c>
      <c r="F1992">
        <v>33723</v>
      </c>
      <c r="G1992" t="s">
        <v>1126</v>
      </c>
      <c r="H1992" t="s">
        <v>28</v>
      </c>
      <c r="I1992" t="s">
        <v>213</v>
      </c>
      <c r="J1992" t="s">
        <v>1370</v>
      </c>
      <c r="L1992" t="s">
        <v>30</v>
      </c>
      <c r="V1992" t="s">
        <v>5733</v>
      </c>
    </row>
    <row r="1993" spans="1:22" ht="17.25" customHeight="1" x14ac:dyDescent="0.25">
      <c r="A1993">
        <v>318857</v>
      </c>
      <c r="B1993" t="s">
        <v>1660</v>
      </c>
      <c r="C1993" t="s">
        <v>422</v>
      </c>
      <c r="D1993" t="s">
        <v>234</v>
      </c>
      <c r="E1993" t="s">
        <v>88</v>
      </c>
      <c r="F1993">
        <v>33361</v>
      </c>
      <c r="G1993" t="s">
        <v>30</v>
      </c>
      <c r="H1993" t="s">
        <v>28</v>
      </c>
      <c r="I1993" t="s">
        <v>213</v>
      </c>
      <c r="J1993" t="s">
        <v>1370</v>
      </c>
      <c r="L1993" t="s">
        <v>30</v>
      </c>
      <c r="V1993" t="s">
        <v>5733</v>
      </c>
    </row>
    <row r="1994" spans="1:22" ht="17.25" customHeight="1" x14ac:dyDescent="0.25">
      <c r="A1994">
        <v>318874</v>
      </c>
      <c r="B1994" t="s">
        <v>1783</v>
      </c>
      <c r="C1994" t="s">
        <v>692</v>
      </c>
      <c r="D1994" t="s">
        <v>1484</v>
      </c>
      <c r="E1994" t="s">
        <v>89</v>
      </c>
      <c r="F1994">
        <v>31634</v>
      </c>
      <c r="G1994" t="s">
        <v>1784</v>
      </c>
      <c r="H1994" t="s">
        <v>28</v>
      </c>
      <c r="I1994" t="s">
        <v>213</v>
      </c>
      <c r="J1994" t="s">
        <v>27</v>
      </c>
      <c r="L1994" t="s">
        <v>52</v>
      </c>
      <c r="V1994" t="s">
        <v>5733</v>
      </c>
    </row>
    <row r="1995" spans="1:22" ht="17.25" customHeight="1" x14ac:dyDescent="0.25">
      <c r="A1995">
        <v>318898</v>
      </c>
      <c r="B1995" t="s">
        <v>5692</v>
      </c>
      <c r="C1995" t="s">
        <v>785</v>
      </c>
      <c r="D1995" t="s">
        <v>392</v>
      </c>
      <c r="I1995" t="s">
        <v>213</v>
      </c>
      <c r="V1995" t="s">
        <v>5733</v>
      </c>
    </row>
    <row r="1996" spans="1:22" ht="17.25" customHeight="1" x14ac:dyDescent="0.25">
      <c r="A1996">
        <v>319680</v>
      </c>
      <c r="B1996" t="s">
        <v>1900</v>
      </c>
      <c r="C1996" t="s">
        <v>1557</v>
      </c>
      <c r="D1996" t="s">
        <v>917</v>
      </c>
      <c r="E1996" t="s">
        <v>89</v>
      </c>
      <c r="F1996">
        <v>31357</v>
      </c>
      <c r="G1996" t="s">
        <v>1901</v>
      </c>
      <c r="H1996" t="s">
        <v>28</v>
      </c>
      <c r="I1996" t="s">
        <v>213</v>
      </c>
      <c r="J1996" t="s">
        <v>1370</v>
      </c>
      <c r="L1996" t="s">
        <v>59</v>
      </c>
      <c r="V1996" t="s">
        <v>5733</v>
      </c>
    </row>
    <row r="1997" spans="1:22" ht="17.25" customHeight="1" x14ac:dyDescent="0.25">
      <c r="A1997">
        <v>319684</v>
      </c>
      <c r="B1997" t="s">
        <v>1787</v>
      </c>
      <c r="C1997" t="s">
        <v>242</v>
      </c>
      <c r="D1997" t="s">
        <v>322</v>
      </c>
      <c r="E1997" t="s">
        <v>89</v>
      </c>
      <c r="F1997">
        <v>30596</v>
      </c>
      <c r="G1997" t="s">
        <v>1788</v>
      </c>
      <c r="H1997" t="s">
        <v>28</v>
      </c>
      <c r="I1997" t="s">
        <v>213</v>
      </c>
      <c r="J1997" t="s">
        <v>1370</v>
      </c>
      <c r="L1997" t="s">
        <v>42</v>
      </c>
      <c r="V1997" t="s">
        <v>5733</v>
      </c>
    </row>
    <row r="1998" spans="1:22" ht="17.25" customHeight="1" x14ac:dyDescent="0.25">
      <c r="A1998">
        <v>319779</v>
      </c>
      <c r="B1998" t="s">
        <v>1794</v>
      </c>
      <c r="C1998" t="s">
        <v>1795</v>
      </c>
      <c r="D1998" t="s">
        <v>1796</v>
      </c>
      <c r="E1998" t="s">
        <v>89</v>
      </c>
      <c r="F1998">
        <v>30701</v>
      </c>
      <c r="G1998" t="s">
        <v>1698</v>
      </c>
      <c r="H1998" t="s">
        <v>28</v>
      </c>
      <c r="I1998" t="s">
        <v>213</v>
      </c>
      <c r="J1998" t="s">
        <v>1370</v>
      </c>
      <c r="L1998" t="s">
        <v>52</v>
      </c>
      <c r="V1998" t="s">
        <v>5733</v>
      </c>
    </row>
    <row r="1999" spans="1:22" ht="17.25" customHeight="1" x14ac:dyDescent="0.25">
      <c r="A1999">
        <v>319876</v>
      </c>
      <c r="B1999" t="s">
        <v>2262</v>
      </c>
      <c r="C1999" t="s">
        <v>887</v>
      </c>
      <c r="D1999" t="s">
        <v>874</v>
      </c>
      <c r="E1999" t="s">
        <v>89</v>
      </c>
      <c r="F1999">
        <v>28849</v>
      </c>
      <c r="G1999" t="s">
        <v>82</v>
      </c>
      <c r="H1999" t="s">
        <v>28</v>
      </c>
      <c r="I1999" t="s">
        <v>213</v>
      </c>
      <c r="J1999" t="s">
        <v>1418</v>
      </c>
      <c r="L1999" t="s">
        <v>82</v>
      </c>
      <c r="V1999" t="s">
        <v>5733</v>
      </c>
    </row>
    <row r="2000" spans="1:22" ht="17.25" customHeight="1" x14ac:dyDescent="0.25">
      <c r="A2000">
        <v>320062</v>
      </c>
      <c r="B2000" t="s">
        <v>2091</v>
      </c>
      <c r="C2000" t="s">
        <v>260</v>
      </c>
      <c r="D2000" t="s">
        <v>273</v>
      </c>
      <c r="E2000" t="s">
        <v>88</v>
      </c>
      <c r="F2000">
        <v>29994</v>
      </c>
      <c r="G2000" t="s">
        <v>30</v>
      </c>
      <c r="H2000" t="s">
        <v>31</v>
      </c>
      <c r="I2000" t="s">
        <v>213</v>
      </c>
      <c r="J2000" t="s">
        <v>27</v>
      </c>
      <c r="L2000" t="s">
        <v>30</v>
      </c>
      <c r="V2000" t="s">
        <v>5733</v>
      </c>
    </row>
    <row r="2001" spans="1:22" ht="17.25" customHeight="1" x14ac:dyDescent="0.25">
      <c r="A2001">
        <v>320327</v>
      </c>
      <c r="B2001" t="s">
        <v>1552</v>
      </c>
      <c r="C2001" t="s">
        <v>364</v>
      </c>
      <c r="D2001" t="s">
        <v>517</v>
      </c>
      <c r="E2001" t="s">
        <v>88</v>
      </c>
      <c r="F2001">
        <v>30397</v>
      </c>
      <c r="G2001" t="s">
        <v>30</v>
      </c>
      <c r="H2001" t="s">
        <v>28</v>
      </c>
      <c r="I2001" t="s">
        <v>213</v>
      </c>
      <c r="J2001" t="s">
        <v>27</v>
      </c>
      <c r="L2001" t="s">
        <v>30</v>
      </c>
      <c r="V2001" t="s">
        <v>5733</v>
      </c>
    </row>
    <row r="2002" spans="1:22" ht="17.25" customHeight="1" x14ac:dyDescent="0.25">
      <c r="A2002">
        <v>320521</v>
      </c>
      <c r="B2002" t="s">
        <v>1773</v>
      </c>
      <c r="C2002" t="s">
        <v>341</v>
      </c>
      <c r="D2002" t="s">
        <v>310</v>
      </c>
      <c r="E2002" t="s">
        <v>88</v>
      </c>
      <c r="F2002">
        <v>33239</v>
      </c>
      <c r="G2002" t="s">
        <v>30</v>
      </c>
      <c r="H2002" t="s">
        <v>28</v>
      </c>
      <c r="I2002" t="s">
        <v>213</v>
      </c>
      <c r="J2002" t="s">
        <v>1370</v>
      </c>
      <c r="L2002" t="s">
        <v>30</v>
      </c>
      <c r="V2002" t="s">
        <v>5733</v>
      </c>
    </row>
    <row r="2003" spans="1:22" ht="17.25" customHeight="1" x14ac:dyDescent="0.25">
      <c r="A2003">
        <v>320641</v>
      </c>
      <c r="B2003" t="s">
        <v>1553</v>
      </c>
      <c r="C2003" t="s">
        <v>435</v>
      </c>
      <c r="D2003" t="s">
        <v>273</v>
      </c>
      <c r="E2003" t="s">
        <v>89</v>
      </c>
      <c r="F2003">
        <v>30935</v>
      </c>
      <c r="G2003" t="s">
        <v>1554</v>
      </c>
      <c r="H2003" t="s">
        <v>28</v>
      </c>
      <c r="I2003" t="s">
        <v>213</v>
      </c>
      <c r="J2003" t="s">
        <v>1370</v>
      </c>
      <c r="L2003" t="s">
        <v>30</v>
      </c>
      <c r="V2003" t="s">
        <v>5733</v>
      </c>
    </row>
    <row r="2004" spans="1:22" ht="17.25" customHeight="1" x14ac:dyDescent="0.25">
      <c r="A2004">
        <v>321160</v>
      </c>
      <c r="B2004" t="s">
        <v>1490</v>
      </c>
      <c r="C2004" t="s">
        <v>1400</v>
      </c>
      <c r="D2004" t="s">
        <v>1491</v>
      </c>
      <c r="E2004" t="s">
        <v>89</v>
      </c>
      <c r="F2004">
        <v>33271</v>
      </c>
      <c r="G2004" t="s">
        <v>835</v>
      </c>
      <c r="H2004" t="s">
        <v>28</v>
      </c>
      <c r="I2004" t="s">
        <v>213</v>
      </c>
      <c r="J2004" t="s">
        <v>1370</v>
      </c>
      <c r="L2004" t="s">
        <v>79</v>
      </c>
      <c r="V2004" t="s">
        <v>5733</v>
      </c>
    </row>
    <row r="2005" spans="1:22" ht="17.25" customHeight="1" x14ac:dyDescent="0.25">
      <c r="A2005">
        <v>321430</v>
      </c>
      <c r="B2005" t="s">
        <v>765</v>
      </c>
      <c r="C2005" t="s">
        <v>1444</v>
      </c>
      <c r="D2005" t="s">
        <v>479</v>
      </c>
      <c r="E2005" t="s">
        <v>89</v>
      </c>
      <c r="F2005">
        <v>33611</v>
      </c>
      <c r="G2005" t="s">
        <v>1445</v>
      </c>
      <c r="H2005" t="s">
        <v>28</v>
      </c>
      <c r="I2005" t="s">
        <v>213</v>
      </c>
      <c r="J2005" t="s">
        <v>1370</v>
      </c>
      <c r="L2005" t="s">
        <v>30</v>
      </c>
      <c r="V2005" t="s">
        <v>5733</v>
      </c>
    </row>
    <row r="2006" spans="1:22" ht="17.25" customHeight="1" x14ac:dyDescent="0.25">
      <c r="A2006">
        <v>321767</v>
      </c>
      <c r="B2006" t="s">
        <v>1375</v>
      </c>
      <c r="C2006" t="s">
        <v>242</v>
      </c>
      <c r="D2006" t="s">
        <v>462</v>
      </c>
      <c r="E2006" t="s">
        <v>88</v>
      </c>
      <c r="F2006">
        <v>31072</v>
      </c>
      <c r="G2006" t="s">
        <v>1376</v>
      </c>
      <c r="H2006" t="s">
        <v>28</v>
      </c>
      <c r="I2006" t="s">
        <v>213</v>
      </c>
      <c r="J2006" t="s">
        <v>1370</v>
      </c>
      <c r="L2006" t="s">
        <v>49</v>
      </c>
      <c r="V2006" t="s">
        <v>5733</v>
      </c>
    </row>
    <row r="2007" spans="1:22" ht="17.25" customHeight="1" x14ac:dyDescent="0.25">
      <c r="A2007">
        <v>321839</v>
      </c>
      <c r="B2007" t="s">
        <v>2467</v>
      </c>
      <c r="C2007" t="s">
        <v>2468</v>
      </c>
      <c r="D2007" t="s">
        <v>408</v>
      </c>
      <c r="E2007" t="s">
        <v>88</v>
      </c>
      <c r="F2007">
        <v>34004</v>
      </c>
      <c r="G2007" t="s">
        <v>30</v>
      </c>
      <c r="H2007" t="s">
        <v>28</v>
      </c>
      <c r="I2007" t="s">
        <v>213</v>
      </c>
      <c r="J2007" t="s">
        <v>1370</v>
      </c>
      <c r="L2007" t="s">
        <v>30</v>
      </c>
      <c r="V2007" t="s">
        <v>5733</v>
      </c>
    </row>
    <row r="2008" spans="1:22" ht="17.25" customHeight="1" x14ac:dyDescent="0.25">
      <c r="A2008">
        <v>321979</v>
      </c>
      <c r="B2008" t="s">
        <v>1493</v>
      </c>
      <c r="C2008" t="s">
        <v>242</v>
      </c>
      <c r="D2008" t="s">
        <v>720</v>
      </c>
      <c r="E2008" t="s">
        <v>89</v>
      </c>
      <c r="F2008">
        <v>29011</v>
      </c>
      <c r="G2008" t="s">
        <v>1494</v>
      </c>
      <c r="H2008" t="s">
        <v>28</v>
      </c>
      <c r="I2008" t="s">
        <v>213</v>
      </c>
      <c r="J2008" t="s">
        <v>27</v>
      </c>
      <c r="L2008" t="s">
        <v>52</v>
      </c>
      <c r="V2008" t="s">
        <v>5733</v>
      </c>
    </row>
    <row r="2009" spans="1:22" ht="17.25" customHeight="1" x14ac:dyDescent="0.25">
      <c r="A2009">
        <v>322059</v>
      </c>
      <c r="B2009" t="s">
        <v>1902</v>
      </c>
      <c r="C2009" t="s">
        <v>1903</v>
      </c>
      <c r="D2009" t="s">
        <v>627</v>
      </c>
      <c r="E2009" t="s">
        <v>88</v>
      </c>
      <c r="F2009">
        <v>27570</v>
      </c>
      <c r="G2009" t="s">
        <v>1904</v>
      </c>
      <c r="H2009" t="s">
        <v>28</v>
      </c>
      <c r="I2009" t="s">
        <v>213</v>
      </c>
      <c r="J2009" t="s">
        <v>1370</v>
      </c>
      <c r="L2009" t="s">
        <v>52</v>
      </c>
      <c r="V2009" t="s">
        <v>5733</v>
      </c>
    </row>
    <row r="2010" spans="1:22" ht="17.25" customHeight="1" x14ac:dyDescent="0.25">
      <c r="A2010">
        <v>322972</v>
      </c>
      <c r="B2010" t="s">
        <v>2021</v>
      </c>
      <c r="C2010" t="s">
        <v>226</v>
      </c>
      <c r="D2010" t="s">
        <v>398</v>
      </c>
      <c r="E2010" t="s">
        <v>88</v>
      </c>
      <c r="F2010">
        <v>27855</v>
      </c>
      <c r="G2010" t="s">
        <v>490</v>
      </c>
      <c r="H2010" t="s">
        <v>28</v>
      </c>
      <c r="I2010" t="s">
        <v>213</v>
      </c>
      <c r="J2010" t="s">
        <v>1370</v>
      </c>
      <c r="L2010" t="s">
        <v>30</v>
      </c>
      <c r="V2010" t="s">
        <v>5733</v>
      </c>
    </row>
    <row r="2011" spans="1:22" ht="17.25" customHeight="1" x14ac:dyDescent="0.25">
      <c r="A2011">
        <v>323236</v>
      </c>
      <c r="B2011" t="s">
        <v>2380</v>
      </c>
      <c r="C2011" t="s">
        <v>885</v>
      </c>
      <c r="D2011" t="s">
        <v>398</v>
      </c>
      <c r="E2011" t="s">
        <v>89</v>
      </c>
      <c r="F2011">
        <v>33897</v>
      </c>
      <c r="G2011" t="s">
        <v>30</v>
      </c>
      <c r="H2011" t="s">
        <v>28</v>
      </c>
      <c r="I2011" t="s">
        <v>213</v>
      </c>
      <c r="J2011" t="s">
        <v>27</v>
      </c>
      <c r="L2011" t="s">
        <v>30</v>
      </c>
      <c r="V2011" t="s">
        <v>5733</v>
      </c>
    </row>
    <row r="2012" spans="1:22" ht="17.25" customHeight="1" x14ac:dyDescent="0.25">
      <c r="A2012">
        <v>323292</v>
      </c>
      <c r="B2012" t="s">
        <v>1910</v>
      </c>
      <c r="C2012" t="s">
        <v>260</v>
      </c>
      <c r="D2012" t="s">
        <v>928</v>
      </c>
      <c r="E2012" t="s">
        <v>88</v>
      </c>
      <c r="F2012">
        <v>34367</v>
      </c>
      <c r="G2012" t="s">
        <v>1911</v>
      </c>
      <c r="H2012" t="s">
        <v>28</v>
      </c>
      <c r="I2012" t="s">
        <v>213</v>
      </c>
      <c r="J2012" t="s">
        <v>1370</v>
      </c>
      <c r="L2012" t="s">
        <v>79</v>
      </c>
      <c r="V2012" t="s">
        <v>5733</v>
      </c>
    </row>
    <row r="2013" spans="1:22" ht="17.25" customHeight="1" x14ac:dyDescent="0.25">
      <c r="A2013">
        <v>323303</v>
      </c>
      <c r="B2013" t="s">
        <v>1912</v>
      </c>
      <c r="C2013" t="s">
        <v>895</v>
      </c>
      <c r="D2013" t="s">
        <v>224</v>
      </c>
      <c r="E2013" t="s">
        <v>89</v>
      </c>
      <c r="F2013">
        <v>28830</v>
      </c>
      <c r="G2013" t="s">
        <v>1072</v>
      </c>
      <c r="H2013" t="s">
        <v>28</v>
      </c>
      <c r="I2013" t="s">
        <v>213</v>
      </c>
      <c r="J2013" t="s">
        <v>1370</v>
      </c>
      <c r="L2013" t="s">
        <v>67</v>
      </c>
      <c r="V2013" t="s">
        <v>5733</v>
      </c>
    </row>
    <row r="2014" spans="1:22" ht="17.25" customHeight="1" x14ac:dyDescent="0.25">
      <c r="A2014">
        <v>323305</v>
      </c>
      <c r="B2014" t="s">
        <v>1492</v>
      </c>
      <c r="C2014" t="s">
        <v>704</v>
      </c>
      <c r="D2014" t="s">
        <v>408</v>
      </c>
      <c r="E2014" t="s">
        <v>88</v>
      </c>
      <c r="F2014">
        <v>34516</v>
      </c>
      <c r="G2014" t="s">
        <v>574</v>
      </c>
      <c r="H2014" t="s">
        <v>28</v>
      </c>
      <c r="I2014" t="s">
        <v>213</v>
      </c>
      <c r="J2014" t="s">
        <v>1370</v>
      </c>
      <c r="L2014" t="s">
        <v>52</v>
      </c>
      <c r="V2014" t="s">
        <v>5733</v>
      </c>
    </row>
    <row r="2015" spans="1:22" ht="17.25" customHeight="1" x14ac:dyDescent="0.25">
      <c r="A2015">
        <v>323665</v>
      </c>
      <c r="B2015" t="s">
        <v>1779</v>
      </c>
      <c r="C2015" t="s">
        <v>315</v>
      </c>
      <c r="D2015" t="s">
        <v>342</v>
      </c>
      <c r="E2015" t="s">
        <v>89</v>
      </c>
      <c r="F2015">
        <v>35120</v>
      </c>
      <c r="G2015" t="s">
        <v>30</v>
      </c>
      <c r="H2015" t="s">
        <v>28</v>
      </c>
      <c r="I2015" t="s">
        <v>213</v>
      </c>
      <c r="J2015" t="s">
        <v>1370</v>
      </c>
      <c r="L2015" t="s">
        <v>42</v>
      </c>
      <c r="V2015" t="s">
        <v>5733</v>
      </c>
    </row>
    <row r="2016" spans="1:22" ht="17.25" customHeight="1" x14ac:dyDescent="0.25">
      <c r="A2016">
        <v>323848</v>
      </c>
      <c r="B2016" t="s">
        <v>1432</v>
      </c>
      <c r="C2016" t="s">
        <v>289</v>
      </c>
      <c r="D2016" t="s">
        <v>333</v>
      </c>
      <c r="E2016" t="s">
        <v>88</v>
      </c>
      <c r="F2016">
        <v>34138</v>
      </c>
      <c r="G2016" t="s">
        <v>59</v>
      </c>
      <c r="H2016" t="s">
        <v>28</v>
      </c>
      <c r="I2016" t="s">
        <v>213</v>
      </c>
      <c r="J2016" t="s">
        <v>1370</v>
      </c>
      <c r="L2016" t="s">
        <v>30</v>
      </c>
      <c r="V2016" t="s">
        <v>5733</v>
      </c>
    </row>
    <row r="2017" spans="1:32" ht="17.25" customHeight="1" x14ac:dyDescent="0.25">
      <c r="A2017">
        <v>323917</v>
      </c>
      <c r="B2017" t="s">
        <v>1594</v>
      </c>
      <c r="C2017" t="s">
        <v>387</v>
      </c>
      <c r="D2017" t="s">
        <v>2264</v>
      </c>
      <c r="E2017" t="s">
        <v>88</v>
      </c>
      <c r="F2017">
        <v>35019</v>
      </c>
      <c r="G2017" t="s">
        <v>30</v>
      </c>
      <c r="H2017" t="s">
        <v>28</v>
      </c>
      <c r="I2017" t="s">
        <v>213</v>
      </c>
      <c r="J2017" t="s">
        <v>1370</v>
      </c>
      <c r="L2017" t="s">
        <v>30</v>
      </c>
      <c r="V2017" t="s">
        <v>5733</v>
      </c>
    </row>
    <row r="2018" spans="1:32" ht="17.25" customHeight="1" x14ac:dyDescent="0.25">
      <c r="A2018">
        <v>324209</v>
      </c>
      <c r="B2018" t="s">
        <v>1913</v>
      </c>
      <c r="C2018" t="s">
        <v>242</v>
      </c>
      <c r="D2018" t="s">
        <v>1914</v>
      </c>
      <c r="E2018" t="s">
        <v>88</v>
      </c>
      <c r="F2018">
        <v>30416</v>
      </c>
      <c r="G2018" t="s">
        <v>59</v>
      </c>
      <c r="H2018" t="s">
        <v>28</v>
      </c>
      <c r="I2018" t="s">
        <v>213</v>
      </c>
      <c r="V2018" t="s">
        <v>5733</v>
      </c>
    </row>
    <row r="2019" spans="1:32" ht="17.25" customHeight="1" x14ac:dyDescent="0.25">
      <c r="A2019">
        <v>324958</v>
      </c>
      <c r="B2019" t="s">
        <v>2373</v>
      </c>
      <c r="C2019" t="s">
        <v>266</v>
      </c>
      <c r="D2019" t="s">
        <v>2374</v>
      </c>
      <c r="E2019" t="s">
        <v>89</v>
      </c>
      <c r="F2019">
        <v>35319</v>
      </c>
      <c r="G2019" t="s">
        <v>225</v>
      </c>
      <c r="H2019" t="s">
        <v>28</v>
      </c>
      <c r="I2019" t="s">
        <v>213</v>
      </c>
      <c r="J2019" t="s">
        <v>1370</v>
      </c>
      <c r="L2019" t="s">
        <v>42</v>
      </c>
      <c r="V2019" t="s">
        <v>5733</v>
      </c>
    </row>
    <row r="2020" spans="1:32" ht="17.25" customHeight="1" x14ac:dyDescent="0.25">
      <c r="A2020">
        <v>325840</v>
      </c>
      <c r="B2020" t="s">
        <v>2016</v>
      </c>
      <c r="C2020" t="s">
        <v>475</v>
      </c>
      <c r="D2020" t="s">
        <v>2017</v>
      </c>
      <c r="E2020" t="s">
        <v>88</v>
      </c>
      <c r="F2020">
        <v>33003</v>
      </c>
      <c r="G2020" t="s">
        <v>2018</v>
      </c>
      <c r="H2020" t="s">
        <v>28</v>
      </c>
      <c r="I2020" t="s">
        <v>213</v>
      </c>
      <c r="J2020" t="s">
        <v>27</v>
      </c>
      <c r="L2020" t="s">
        <v>73</v>
      </c>
      <c r="V2020" t="s">
        <v>5733</v>
      </c>
    </row>
    <row r="2021" spans="1:32" ht="17.25" customHeight="1" x14ac:dyDescent="0.25">
      <c r="A2021">
        <v>325999</v>
      </c>
      <c r="B2021" t="s">
        <v>2098</v>
      </c>
      <c r="C2021" t="s">
        <v>1158</v>
      </c>
      <c r="D2021" t="s">
        <v>231</v>
      </c>
      <c r="E2021" t="s">
        <v>89</v>
      </c>
      <c r="F2021">
        <v>34899</v>
      </c>
      <c r="G2021" t="s">
        <v>225</v>
      </c>
      <c r="H2021" t="s">
        <v>28</v>
      </c>
      <c r="I2021" t="s">
        <v>213</v>
      </c>
      <c r="J2021" t="s">
        <v>1370</v>
      </c>
      <c r="L2021" t="s">
        <v>30</v>
      </c>
      <c r="V2021" t="s">
        <v>5733</v>
      </c>
    </row>
    <row r="2022" spans="1:32" ht="17.25" customHeight="1" x14ac:dyDescent="0.25">
      <c r="A2022">
        <v>326086</v>
      </c>
      <c r="B2022" t="s">
        <v>1555</v>
      </c>
      <c r="C2022" t="s">
        <v>358</v>
      </c>
      <c r="D2022" t="s">
        <v>253</v>
      </c>
      <c r="E2022" t="s">
        <v>89</v>
      </c>
      <c r="F2022">
        <v>34928</v>
      </c>
      <c r="G2022" t="s">
        <v>30</v>
      </c>
      <c r="H2022" t="s">
        <v>28</v>
      </c>
      <c r="I2022" t="s">
        <v>213</v>
      </c>
      <c r="J2022" t="s">
        <v>1370</v>
      </c>
      <c r="L2022" t="s">
        <v>30</v>
      </c>
      <c r="V2022" t="s">
        <v>5733</v>
      </c>
    </row>
    <row r="2023" spans="1:32" ht="17.25" customHeight="1" x14ac:dyDescent="0.25">
      <c r="A2023">
        <v>326878</v>
      </c>
      <c r="B2023" t="s">
        <v>1915</v>
      </c>
      <c r="C2023" t="s">
        <v>938</v>
      </c>
      <c r="D2023" t="s">
        <v>474</v>
      </c>
      <c r="E2023" t="s">
        <v>89</v>
      </c>
      <c r="F2023">
        <v>34572</v>
      </c>
      <c r="G2023" t="s">
        <v>30</v>
      </c>
      <c r="H2023" t="s">
        <v>28</v>
      </c>
      <c r="I2023" t="s">
        <v>213</v>
      </c>
      <c r="J2023" t="s">
        <v>1370</v>
      </c>
      <c r="L2023" t="s">
        <v>30</v>
      </c>
      <c r="V2023" t="s">
        <v>5733</v>
      </c>
    </row>
    <row r="2024" spans="1:32" ht="17.25" customHeight="1" x14ac:dyDescent="0.25">
      <c r="A2024">
        <v>327251</v>
      </c>
      <c r="B2024" t="s">
        <v>1780</v>
      </c>
      <c r="C2024" t="s">
        <v>586</v>
      </c>
      <c r="D2024" t="s">
        <v>651</v>
      </c>
      <c r="E2024" t="s">
        <v>88</v>
      </c>
      <c r="F2024">
        <v>35203</v>
      </c>
      <c r="G2024" t="s">
        <v>30</v>
      </c>
      <c r="H2024" t="s">
        <v>28</v>
      </c>
      <c r="I2024" t="s">
        <v>213</v>
      </c>
      <c r="J2024" t="s">
        <v>1370</v>
      </c>
      <c r="L2024" t="s">
        <v>30</v>
      </c>
      <c r="V2024" t="s">
        <v>5733</v>
      </c>
    </row>
    <row r="2025" spans="1:32" ht="17.25" customHeight="1" x14ac:dyDescent="0.25">
      <c r="A2025">
        <v>328285</v>
      </c>
      <c r="B2025" t="s">
        <v>1633</v>
      </c>
      <c r="C2025" t="s">
        <v>1789</v>
      </c>
      <c r="D2025" t="s">
        <v>1790</v>
      </c>
      <c r="E2025" t="s">
        <v>88</v>
      </c>
      <c r="F2025">
        <v>34054</v>
      </c>
      <c r="G2025" t="s">
        <v>42</v>
      </c>
      <c r="H2025" t="s">
        <v>28</v>
      </c>
      <c r="I2025" t="s">
        <v>213</v>
      </c>
      <c r="J2025" t="s">
        <v>27</v>
      </c>
      <c r="L2025" t="s">
        <v>42</v>
      </c>
      <c r="V2025" t="s">
        <v>5733</v>
      </c>
    </row>
    <row r="2026" spans="1:32" ht="17.25" customHeight="1" x14ac:dyDescent="0.25">
      <c r="A2026">
        <v>328387</v>
      </c>
      <c r="B2026" t="s">
        <v>2342</v>
      </c>
      <c r="C2026" t="s">
        <v>1177</v>
      </c>
      <c r="D2026" t="s">
        <v>479</v>
      </c>
      <c r="E2026" t="s">
        <v>89</v>
      </c>
      <c r="F2026">
        <v>34335</v>
      </c>
      <c r="G2026" t="s">
        <v>30</v>
      </c>
      <c r="H2026" t="s">
        <v>28</v>
      </c>
      <c r="I2026" t="s">
        <v>213</v>
      </c>
      <c r="J2026" t="s">
        <v>27</v>
      </c>
      <c r="L2026" t="s">
        <v>30</v>
      </c>
      <c r="V2026" t="s">
        <v>5733</v>
      </c>
    </row>
    <row r="2027" spans="1:32" ht="17.25" customHeight="1" x14ac:dyDescent="0.25">
      <c r="A2027">
        <v>328552</v>
      </c>
      <c r="B2027" t="s">
        <v>2265</v>
      </c>
      <c r="C2027" t="s">
        <v>268</v>
      </c>
      <c r="D2027" t="s">
        <v>343</v>
      </c>
      <c r="E2027" t="s">
        <v>89</v>
      </c>
      <c r="F2027">
        <v>35082</v>
      </c>
      <c r="G2027" t="s">
        <v>225</v>
      </c>
      <c r="H2027" t="s">
        <v>28</v>
      </c>
      <c r="I2027" t="s">
        <v>213</v>
      </c>
      <c r="J2027" t="s">
        <v>1370</v>
      </c>
      <c r="L2027" t="s">
        <v>30</v>
      </c>
      <c r="V2027" t="s">
        <v>5733</v>
      </c>
    </row>
    <row r="2028" spans="1:32" ht="17.25" customHeight="1" x14ac:dyDescent="0.25">
      <c r="A2028">
        <v>328922</v>
      </c>
      <c r="B2028" t="s">
        <v>1791</v>
      </c>
      <c r="C2028" t="s">
        <v>660</v>
      </c>
      <c r="D2028" t="s">
        <v>1256</v>
      </c>
      <c r="E2028" t="s">
        <v>89</v>
      </c>
      <c r="F2028">
        <v>33465</v>
      </c>
      <c r="G2028" t="s">
        <v>30</v>
      </c>
      <c r="H2028" t="s">
        <v>28</v>
      </c>
      <c r="I2028" t="s">
        <v>213</v>
      </c>
      <c r="J2028" t="s">
        <v>1370</v>
      </c>
      <c r="L2028" t="s">
        <v>42</v>
      </c>
      <c r="V2028" t="s">
        <v>5733</v>
      </c>
    </row>
    <row r="2029" spans="1:32" ht="17.25" customHeight="1" x14ac:dyDescent="0.25">
      <c r="A2029">
        <v>329359</v>
      </c>
      <c r="B2029" t="s">
        <v>1916</v>
      </c>
      <c r="C2029" t="s">
        <v>226</v>
      </c>
      <c r="D2029" t="s">
        <v>294</v>
      </c>
      <c r="E2029" t="s">
        <v>89</v>
      </c>
      <c r="F2029">
        <v>32380</v>
      </c>
      <c r="G2029" t="s">
        <v>1917</v>
      </c>
      <c r="H2029" t="s">
        <v>28</v>
      </c>
      <c r="I2029" t="s">
        <v>213</v>
      </c>
      <c r="J2029" t="s">
        <v>1370</v>
      </c>
      <c r="L2029" t="s">
        <v>52</v>
      </c>
      <c r="V2029" t="s">
        <v>5733</v>
      </c>
    </row>
    <row r="2030" spans="1:32" ht="17.25" customHeight="1" x14ac:dyDescent="0.25">
      <c r="A2030">
        <v>331185</v>
      </c>
      <c r="B2030" t="s">
        <v>1455</v>
      </c>
      <c r="C2030" t="s">
        <v>242</v>
      </c>
      <c r="D2030" t="s">
        <v>951</v>
      </c>
      <c r="E2030" t="s">
        <v>88</v>
      </c>
      <c r="F2030">
        <v>33534</v>
      </c>
      <c r="G2030" t="s">
        <v>49</v>
      </c>
      <c r="H2030" t="s">
        <v>28</v>
      </c>
      <c r="I2030" t="s">
        <v>213</v>
      </c>
      <c r="J2030" t="s">
        <v>27</v>
      </c>
      <c r="L2030" t="s">
        <v>30</v>
      </c>
      <c r="V2030" t="s">
        <v>5733</v>
      </c>
    </row>
    <row r="2031" spans="1:32" ht="17.25" customHeight="1" x14ac:dyDescent="0.25">
      <c r="A2031">
        <v>300471</v>
      </c>
      <c r="B2031" t="s">
        <v>1441</v>
      </c>
      <c r="C2031" t="s">
        <v>266</v>
      </c>
      <c r="D2031" t="s">
        <v>254</v>
      </c>
      <c r="E2031" t="s">
        <v>89</v>
      </c>
      <c r="F2031">
        <v>29957</v>
      </c>
      <c r="G2031" t="s">
        <v>30</v>
      </c>
      <c r="H2031" t="s">
        <v>28</v>
      </c>
      <c r="I2031" t="s">
        <v>213</v>
      </c>
      <c r="V2031" t="s">
        <v>5733</v>
      </c>
      <c r="AD2031" t="s">
        <v>5700</v>
      </c>
      <c r="AE2031" t="s">
        <v>5700</v>
      </c>
      <c r="AF2031" t="s">
        <v>5700</v>
      </c>
    </row>
    <row r="2032" spans="1:32" ht="17.25" customHeight="1" x14ac:dyDescent="0.25">
      <c r="A2032">
        <v>304667</v>
      </c>
      <c r="B2032" t="s">
        <v>2338</v>
      </c>
      <c r="C2032" t="s">
        <v>355</v>
      </c>
      <c r="D2032" t="s">
        <v>318</v>
      </c>
      <c r="E2032" t="s">
        <v>89</v>
      </c>
      <c r="F2032">
        <v>30338</v>
      </c>
      <c r="G2032" t="s">
        <v>991</v>
      </c>
      <c r="H2032" t="s">
        <v>43</v>
      </c>
      <c r="I2032" t="s">
        <v>213</v>
      </c>
      <c r="V2032" t="s">
        <v>5733</v>
      </c>
      <c r="AD2032" t="s">
        <v>5700</v>
      </c>
      <c r="AE2032" t="s">
        <v>5700</v>
      </c>
      <c r="AF2032" t="s">
        <v>5700</v>
      </c>
    </row>
    <row r="2033" spans="1:32" ht="17.25" customHeight="1" x14ac:dyDescent="0.25">
      <c r="A2033">
        <v>305442</v>
      </c>
      <c r="B2033" t="s">
        <v>2293</v>
      </c>
      <c r="C2033" t="s">
        <v>630</v>
      </c>
      <c r="D2033" t="s">
        <v>337</v>
      </c>
      <c r="E2033" t="s">
        <v>89</v>
      </c>
      <c r="F2033">
        <v>31486</v>
      </c>
      <c r="G2033" t="s">
        <v>456</v>
      </c>
      <c r="H2033" t="s">
        <v>28</v>
      </c>
      <c r="I2033" t="s">
        <v>213</v>
      </c>
      <c r="J2033" t="s">
        <v>1370</v>
      </c>
      <c r="L2033" t="s">
        <v>42</v>
      </c>
      <c r="V2033" t="s">
        <v>5733</v>
      </c>
      <c r="AE2033" t="s">
        <v>5700</v>
      </c>
      <c r="AF2033" t="s">
        <v>5700</v>
      </c>
    </row>
    <row r="2034" spans="1:32" ht="17.25" customHeight="1" x14ac:dyDescent="0.25">
      <c r="A2034">
        <v>306719</v>
      </c>
      <c r="B2034" t="s">
        <v>1666</v>
      </c>
      <c r="C2034" t="s">
        <v>257</v>
      </c>
      <c r="D2034" t="s">
        <v>312</v>
      </c>
      <c r="E2034" t="s">
        <v>89</v>
      </c>
      <c r="F2034">
        <v>28228</v>
      </c>
      <c r="G2034" t="s">
        <v>710</v>
      </c>
      <c r="H2034" t="s">
        <v>28</v>
      </c>
      <c r="I2034" t="s">
        <v>213</v>
      </c>
      <c r="J2034" t="s">
        <v>27</v>
      </c>
      <c r="L2034" t="s">
        <v>52</v>
      </c>
      <c r="V2034" t="s">
        <v>5733</v>
      </c>
      <c r="AE2034" t="s">
        <v>5700</v>
      </c>
      <c r="AF2034" t="s">
        <v>5700</v>
      </c>
    </row>
    <row r="2035" spans="1:32" ht="17.25" customHeight="1" x14ac:dyDescent="0.25">
      <c r="A2035">
        <v>308000</v>
      </c>
      <c r="B2035" t="s">
        <v>1776</v>
      </c>
      <c r="C2035" t="s">
        <v>389</v>
      </c>
      <c r="D2035" t="s">
        <v>1777</v>
      </c>
      <c r="E2035" t="s">
        <v>89</v>
      </c>
      <c r="F2035">
        <v>27445</v>
      </c>
      <c r="G2035" t="s">
        <v>1778</v>
      </c>
      <c r="H2035" t="s">
        <v>28</v>
      </c>
      <c r="I2035" t="s">
        <v>213</v>
      </c>
      <c r="J2035" t="s">
        <v>1370</v>
      </c>
      <c r="L2035" t="s">
        <v>42</v>
      </c>
      <c r="V2035" t="s">
        <v>5733</v>
      </c>
      <c r="AE2035" t="s">
        <v>5700</v>
      </c>
      <c r="AF2035" t="s">
        <v>5700</v>
      </c>
    </row>
    <row r="2036" spans="1:32" ht="17.25" customHeight="1" x14ac:dyDescent="0.25">
      <c r="A2036">
        <v>310065</v>
      </c>
      <c r="B2036" t="s">
        <v>2211</v>
      </c>
      <c r="C2036" t="s">
        <v>411</v>
      </c>
      <c r="D2036" t="s">
        <v>589</v>
      </c>
      <c r="E2036" t="s">
        <v>88</v>
      </c>
      <c r="F2036">
        <v>31230</v>
      </c>
      <c r="G2036" t="s">
        <v>1534</v>
      </c>
      <c r="H2036" t="s">
        <v>28</v>
      </c>
      <c r="I2036" t="s">
        <v>213</v>
      </c>
      <c r="J2036" t="s">
        <v>1370</v>
      </c>
      <c r="L2036" t="s">
        <v>79</v>
      </c>
      <c r="V2036" t="s">
        <v>5733</v>
      </c>
      <c r="AE2036" t="s">
        <v>5700</v>
      </c>
      <c r="AF2036" t="s">
        <v>5700</v>
      </c>
    </row>
    <row r="2037" spans="1:32" ht="17.25" customHeight="1" x14ac:dyDescent="0.25">
      <c r="A2037">
        <v>312122</v>
      </c>
      <c r="B2037" t="s">
        <v>2296</v>
      </c>
      <c r="C2037" t="s">
        <v>279</v>
      </c>
      <c r="D2037" t="s">
        <v>1012</v>
      </c>
      <c r="E2037" t="s">
        <v>89</v>
      </c>
      <c r="F2037">
        <v>25082</v>
      </c>
      <c r="G2037" t="s">
        <v>30</v>
      </c>
      <c r="H2037" t="s">
        <v>28</v>
      </c>
      <c r="I2037" t="s">
        <v>213</v>
      </c>
      <c r="J2037" t="s">
        <v>1370</v>
      </c>
      <c r="L2037" t="s">
        <v>30</v>
      </c>
      <c r="V2037" t="s">
        <v>5733</v>
      </c>
      <c r="AE2037" t="s">
        <v>5700</v>
      </c>
      <c r="AF2037" t="s">
        <v>5700</v>
      </c>
    </row>
    <row r="2038" spans="1:32" ht="17.25" customHeight="1" x14ac:dyDescent="0.25">
      <c r="A2038">
        <v>316954</v>
      </c>
      <c r="B2038" t="s">
        <v>2376</v>
      </c>
      <c r="C2038" t="s">
        <v>260</v>
      </c>
      <c r="D2038" t="s">
        <v>2377</v>
      </c>
      <c r="E2038" t="s">
        <v>88</v>
      </c>
      <c r="F2038">
        <v>28185</v>
      </c>
      <c r="G2038" t="s">
        <v>2378</v>
      </c>
      <c r="H2038" t="s">
        <v>28</v>
      </c>
      <c r="I2038" t="s">
        <v>213</v>
      </c>
      <c r="V2038" t="s">
        <v>5733</v>
      </c>
      <c r="AD2038" t="s">
        <v>5700</v>
      </c>
      <c r="AE2038" t="s">
        <v>5700</v>
      </c>
      <c r="AF2038" t="s">
        <v>5700</v>
      </c>
    </row>
    <row r="2039" spans="1:32" ht="17.25" customHeight="1" x14ac:dyDescent="0.25">
      <c r="A2039">
        <v>319934</v>
      </c>
      <c r="B2039" t="s">
        <v>2096</v>
      </c>
      <c r="C2039" t="s">
        <v>2097</v>
      </c>
      <c r="D2039" t="s">
        <v>951</v>
      </c>
      <c r="E2039" t="s">
        <v>89</v>
      </c>
      <c r="F2039">
        <v>34335</v>
      </c>
      <c r="G2039" t="s">
        <v>30</v>
      </c>
      <c r="H2039" t="s">
        <v>28</v>
      </c>
      <c r="I2039" t="s">
        <v>213</v>
      </c>
      <c r="J2039" t="s">
        <v>1370</v>
      </c>
      <c r="L2039" t="s">
        <v>30</v>
      </c>
      <c r="V2039" t="s">
        <v>5733</v>
      </c>
      <c r="AF2039" t="s">
        <v>5700</v>
      </c>
    </row>
    <row r="2040" spans="1:32" ht="17.25" customHeight="1" x14ac:dyDescent="0.25">
      <c r="A2040">
        <v>322099</v>
      </c>
      <c r="B2040" t="s">
        <v>2379</v>
      </c>
      <c r="C2040" t="s">
        <v>358</v>
      </c>
      <c r="D2040" t="s">
        <v>288</v>
      </c>
      <c r="E2040" t="s">
        <v>89</v>
      </c>
      <c r="F2040">
        <v>34727</v>
      </c>
      <c r="G2040" t="s">
        <v>30</v>
      </c>
      <c r="H2040" t="s">
        <v>28</v>
      </c>
      <c r="I2040" t="s">
        <v>213</v>
      </c>
      <c r="V2040" t="s">
        <v>5733</v>
      </c>
      <c r="AD2040" t="s">
        <v>5700</v>
      </c>
      <c r="AE2040" t="s">
        <v>5700</v>
      </c>
      <c r="AF2040" t="s">
        <v>5700</v>
      </c>
    </row>
    <row r="2041" spans="1:32" ht="17.25" customHeight="1" x14ac:dyDescent="0.25">
      <c r="A2041">
        <v>322576</v>
      </c>
      <c r="B2041" t="s">
        <v>1432</v>
      </c>
      <c r="C2041" t="s">
        <v>244</v>
      </c>
      <c r="D2041" t="s">
        <v>1909</v>
      </c>
      <c r="E2041" t="s">
        <v>88</v>
      </c>
      <c r="F2041">
        <v>34481</v>
      </c>
      <c r="G2041" t="s">
        <v>30</v>
      </c>
      <c r="H2041" t="s">
        <v>28</v>
      </c>
      <c r="I2041" t="s">
        <v>213</v>
      </c>
      <c r="J2041" t="s">
        <v>27</v>
      </c>
      <c r="L2041" t="s">
        <v>30</v>
      </c>
      <c r="V2041" t="s">
        <v>5733</v>
      </c>
      <c r="AE2041" t="s">
        <v>5700</v>
      </c>
      <c r="AF2041" t="s">
        <v>5700</v>
      </c>
    </row>
    <row r="2042" spans="1:32" ht="17.25" customHeight="1" x14ac:dyDescent="0.25">
      <c r="A2042">
        <v>322953</v>
      </c>
      <c r="B2042" t="s">
        <v>2020</v>
      </c>
      <c r="C2042" t="s">
        <v>1143</v>
      </c>
      <c r="D2042" t="s">
        <v>822</v>
      </c>
      <c r="E2042" t="s">
        <v>88</v>
      </c>
      <c r="F2042">
        <v>32980</v>
      </c>
      <c r="G2042" t="s">
        <v>30</v>
      </c>
      <c r="H2042" t="s">
        <v>28</v>
      </c>
      <c r="I2042" t="s">
        <v>213</v>
      </c>
      <c r="J2042" t="s">
        <v>27</v>
      </c>
      <c r="L2042" t="s">
        <v>85</v>
      </c>
      <c r="V2042" t="s">
        <v>5733</v>
      </c>
      <c r="AE2042" t="s">
        <v>5700</v>
      </c>
      <c r="AF2042" t="s">
        <v>5700</v>
      </c>
    </row>
    <row r="2043" spans="1:32" ht="17.25" customHeight="1" x14ac:dyDescent="0.25">
      <c r="A2043">
        <v>331027</v>
      </c>
      <c r="B2043" t="s">
        <v>1413</v>
      </c>
      <c r="C2043" t="s">
        <v>260</v>
      </c>
      <c r="D2043" t="s">
        <v>1414</v>
      </c>
      <c r="E2043" t="s">
        <v>88</v>
      </c>
      <c r="F2043">
        <v>32874</v>
      </c>
      <c r="G2043" t="s">
        <v>49</v>
      </c>
      <c r="H2043" t="s">
        <v>28</v>
      </c>
      <c r="I2043" t="s">
        <v>213</v>
      </c>
      <c r="J2043" t="s">
        <v>1370</v>
      </c>
      <c r="L2043" t="s">
        <v>49</v>
      </c>
      <c r="V2043" t="s">
        <v>5733</v>
      </c>
      <c r="AF2043" t="s">
        <v>5700</v>
      </c>
    </row>
    <row r="2044" spans="1:32" ht="17.25" customHeight="1" x14ac:dyDescent="0.25">
      <c r="A2044">
        <v>305740</v>
      </c>
      <c r="B2044" t="s">
        <v>2029</v>
      </c>
      <c r="C2044" t="s">
        <v>262</v>
      </c>
      <c r="D2044" t="s">
        <v>479</v>
      </c>
      <c r="E2044" t="s">
        <v>88</v>
      </c>
      <c r="F2044">
        <v>29952</v>
      </c>
      <c r="G2044" t="s">
        <v>2030</v>
      </c>
      <c r="H2044" t="s">
        <v>28</v>
      </c>
      <c r="I2044" t="s">
        <v>213</v>
      </c>
      <c r="J2044" t="s">
        <v>1370</v>
      </c>
      <c r="L2044" t="s">
        <v>42</v>
      </c>
      <c r="V2044" t="s">
        <v>5736</v>
      </c>
    </row>
    <row r="2045" spans="1:32" ht="17.25" customHeight="1" x14ac:dyDescent="0.25">
      <c r="A2045">
        <v>308528</v>
      </c>
      <c r="B2045" t="s">
        <v>1801</v>
      </c>
      <c r="C2045" t="s">
        <v>676</v>
      </c>
      <c r="D2045" t="s">
        <v>656</v>
      </c>
      <c r="E2045" t="s">
        <v>89</v>
      </c>
      <c r="F2045">
        <v>32066</v>
      </c>
      <c r="G2045" t="s">
        <v>525</v>
      </c>
      <c r="H2045" t="s">
        <v>28</v>
      </c>
      <c r="I2045" t="s">
        <v>213</v>
      </c>
      <c r="J2045" t="s">
        <v>1370</v>
      </c>
      <c r="L2045" t="s">
        <v>42</v>
      </c>
      <c r="V2045" t="s">
        <v>5736</v>
      </c>
    </row>
    <row r="2046" spans="1:32" ht="17.25" customHeight="1" x14ac:dyDescent="0.25">
      <c r="A2046">
        <v>311553</v>
      </c>
      <c r="B2046" t="s">
        <v>2424</v>
      </c>
      <c r="C2046" t="s">
        <v>247</v>
      </c>
      <c r="D2046" t="s">
        <v>1002</v>
      </c>
      <c r="E2046" t="s">
        <v>89</v>
      </c>
      <c r="F2046">
        <v>31417</v>
      </c>
      <c r="G2046" t="s">
        <v>511</v>
      </c>
      <c r="H2046" t="s">
        <v>28</v>
      </c>
      <c r="I2046" t="s">
        <v>213</v>
      </c>
      <c r="J2046" t="s">
        <v>1370</v>
      </c>
      <c r="L2046" t="s">
        <v>79</v>
      </c>
      <c r="V2046" t="s">
        <v>5736</v>
      </c>
    </row>
    <row r="2047" spans="1:32" ht="17.25" customHeight="1" x14ac:dyDescent="0.25">
      <c r="A2047">
        <v>312550</v>
      </c>
      <c r="B2047" t="s">
        <v>1812</v>
      </c>
      <c r="C2047" t="s">
        <v>355</v>
      </c>
      <c r="D2047" t="s">
        <v>1813</v>
      </c>
      <c r="E2047" t="s">
        <v>89</v>
      </c>
      <c r="F2047">
        <v>24139</v>
      </c>
      <c r="G2047" t="s">
        <v>52</v>
      </c>
      <c r="H2047" t="s">
        <v>28</v>
      </c>
      <c r="I2047" t="s">
        <v>213</v>
      </c>
      <c r="J2047" t="s">
        <v>1370</v>
      </c>
      <c r="L2047" t="s">
        <v>52</v>
      </c>
      <c r="V2047" t="s">
        <v>5736</v>
      </c>
    </row>
    <row r="2048" spans="1:32" ht="17.25" customHeight="1" x14ac:dyDescent="0.25">
      <c r="A2048">
        <v>318591</v>
      </c>
      <c r="B2048" t="s">
        <v>1940</v>
      </c>
      <c r="C2048" t="s">
        <v>1941</v>
      </c>
      <c r="D2048" t="s">
        <v>1942</v>
      </c>
      <c r="E2048" t="s">
        <v>89</v>
      </c>
      <c r="F2048">
        <v>31797</v>
      </c>
      <c r="G2048" t="s">
        <v>1943</v>
      </c>
      <c r="H2048" t="s">
        <v>28</v>
      </c>
      <c r="I2048" t="s">
        <v>213</v>
      </c>
      <c r="J2048" t="s">
        <v>27</v>
      </c>
      <c r="L2048" t="s">
        <v>42</v>
      </c>
      <c r="V2048" t="s">
        <v>5736</v>
      </c>
    </row>
    <row r="2049" spans="1:32" ht="17.25" customHeight="1" x14ac:dyDescent="0.25">
      <c r="A2049">
        <v>319879</v>
      </c>
      <c r="B2049" t="s">
        <v>2101</v>
      </c>
      <c r="C2049" t="s">
        <v>266</v>
      </c>
      <c r="D2049" t="s">
        <v>434</v>
      </c>
      <c r="E2049" t="s">
        <v>89</v>
      </c>
      <c r="F2049">
        <v>31319</v>
      </c>
      <c r="G2049" t="s">
        <v>30</v>
      </c>
      <c r="H2049" t="s">
        <v>28</v>
      </c>
      <c r="I2049" t="s">
        <v>213</v>
      </c>
      <c r="J2049" t="s">
        <v>1370</v>
      </c>
      <c r="L2049" t="s">
        <v>30</v>
      </c>
      <c r="V2049" t="s">
        <v>5736</v>
      </c>
    </row>
    <row r="2050" spans="1:32" ht="17.25" customHeight="1" x14ac:dyDescent="0.25">
      <c r="A2050">
        <v>320394</v>
      </c>
      <c r="B2050" t="s">
        <v>1944</v>
      </c>
      <c r="C2050" t="s">
        <v>1267</v>
      </c>
      <c r="D2050" t="s">
        <v>532</v>
      </c>
      <c r="E2050" t="s">
        <v>88</v>
      </c>
      <c r="F2050">
        <v>33534</v>
      </c>
      <c r="G2050" t="s">
        <v>998</v>
      </c>
      <c r="H2050" t="s">
        <v>28</v>
      </c>
      <c r="I2050" t="s">
        <v>213</v>
      </c>
      <c r="J2050" t="s">
        <v>1370</v>
      </c>
      <c r="L2050" t="s">
        <v>30</v>
      </c>
      <c r="V2050" t="s">
        <v>5736</v>
      </c>
    </row>
    <row r="2051" spans="1:32" ht="17.25" customHeight="1" x14ac:dyDescent="0.25">
      <c r="A2051">
        <v>321393</v>
      </c>
      <c r="B2051" t="s">
        <v>2298</v>
      </c>
      <c r="C2051" t="s">
        <v>266</v>
      </c>
      <c r="D2051" t="s">
        <v>1825</v>
      </c>
      <c r="E2051" t="s">
        <v>88</v>
      </c>
      <c r="F2051">
        <v>33106</v>
      </c>
      <c r="G2051" t="s">
        <v>2299</v>
      </c>
      <c r="H2051" t="s">
        <v>28</v>
      </c>
      <c r="I2051" t="s">
        <v>213</v>
      </c>
      <c r="J2051" t="s">
        <v>1370</v>
      </c>
      <c r="L2051" t="s">
        <v>42</v>
      </c>
      <c r="V2051" t="s">
        <v>5736</v>
      </c>
    </row>
    <row r="2052" spans="1:32" ht="17.25" customHeight="1" x14ac:dyDescent="0.25">
      <c r="A2052">
        <v>323923</v>
      </c>
      <c r="B2052" t="s">
        <v>1805</v>
      </c>
      <c r="C2052" t="s">
        <v>406</v>
      </c>
      <c r="D2052" t="s">
        <v>248</v>
      </c>
      <c r="E2052" t="s">
        <v>88</v>
      </c>
      <c r="F2052">
        <v>33239</v>
      </c>
      <c r="G2052" t="s">
        <v>30</v>
      </c>
      <c r="H2052" t="s">
        <v>28</v>
      </c>
      <c r="I2052" t="s">
        <v>213</v>
      </c>
      <c r="J2052" t="s">
        <v>1370</v>
      </c>
      <c r="L2052" t="s">
        <v>30</v>
      </c>
      <c r="V2052" t="s">
        <v>5736</v>
      </c>
    </row>
    <row r="2053" spans="1:32" ht="17.25" customHeight="1" x14ac:dyDescent="0.25">
      <c r="A2053">
        <v>324655</v>
      </c>
      <c r="B2053" t="s">
        <v>2031</v>
      </c>
      <c r="C2053" t="s">
        <v>2032</v>
      </c>
      <c r="D2053" t="s">
        <v>228</v>
      </c>
      <c r="E2053" t="s">
        <v>88</v>
      </c>
      <c r="F2053">
        <v>35065</v>
      </c>
      <c r="G2053" t="s">
        <v>30</v>
      </c>
      <c r="H2053" t="s">
        <v>28</v>
      </c>
      <c r="I2053" t="s">
        <v>213</v>
      </c>
      <c r="J2053" t="s">
        <v>1370</v>
      </c>
      <c r="L2053" t="s">
        <v>30</v>
      </c>
      <c r="V2053" t="s">
        <v>5736</v>
      </c>
    </row>
    <row r="2054" spans="1:32" ht="17.25" customHeight="1" x14ac:dyDescent="0.25">
      <c r="A2054">
        <v>326247</v>
      </c>
      <c r="B2054" t="s">
        <v>2099</v>
      </c>
      <c r="C2054" t="s">
        <v>242</v>
      </c>
      <c r="D2054" t="s">
        <v>282</v>
      </c>
      <c r="E2054" t="s">
        <v>88</v>
      </c>
      <c r="F2054">
        <v>35457</v>
      </c>
      <c r="G2054" t="s">
        <v>1407</v>
      </c>
      <c r="H2054" t="s">
        <v>28</v>
      </c>
      <c r="I2054" t="s">
        <v>213</v>
      </c>
      <c r="J2054" t="s">
        <v>1370</v>
      </c>
      <c r="L2054" t="s">
        <v>59</v>
      </c>
      <c r="V2054" t="s">
        <v>5736</v>
      </c>
    </row>
    <row r="2055" spans="1:32" ht="17.25" customHeight="1" x14ac:dyDescent="0.25">
      <c r="A2055">
        <v>326361</v>
      </c>
      <c r="B2055" t="s">
        <v>2103</v>
      </c>
      <c r="C2055" t="s">
        <v>2104</v>
      </c>
      <c r="D2055" t="s">
        <v>288</v>
      </c>
      <c r="E2055" t="s">
        <v>88</v>
      </c>
      <c r="F2055">
        <v>27151</v>
      </c>
      <c r="G2055" t="s">
        <v>30</v>
      </c>
      <c r="H2055" t="s">
        <v>28</v>
      </c>
      <c r="I2055" t="s">
        <v>213</v>
      </c>
      <c r="V2055" t="s">
        <v>5736</v>
      </c>
    </row>
    <row r="2056" spans="1:32" ht="17.25" customHeight="1" x14ac:dyDescent="0.25">
      <c r="A2056">
        <v>327417</v>
      </c>
      <c r="B2056" t="s">
        <v>1946</v>
      </c>
      <c r="C2056" t="s">
        <v>1947</v>
      </c>
      <c r="D2056" t="s">
        <v>466</v>
      </c>
      <c r="E2056" t="s">
        <v>89</v>
      </c>
      <c r="F2056">
        <v>34700</v>
      </c>
      <c r="G2056" t="s">
        <v>30</v>
      </c>
      <c r="H2056" t="s">
        <v>28</v>
      </c>
      <c r="I2056" t="s">
        <v>213</v>
      </c>
      <c r="J2056" t="s">
        <v>1370</v>
      </c>
      <c r="L2056" t="s">
        <v>30</v>
      </c>
      <c r="V2056" t="s">
        <v>5736</v>
      </c>
    </row>
    <row r="2057" spans="1:32" ht="17.25" customHeight="1" x14ac:dyDescent="0.25">
      <c r="A2057">
        <v>328464</v>
      </c>
      <c r="B2057" t="s">
        <v>1810</v>
      </c>
      <c r="C2057" t="s">
        <v>663</v>
      </c>
      <c r="D2057" t="s">
        <v>251</v>
      </c>
      <c r="E2057" t="s">
        <v>88</v>
      </c>
      <c r="F2057">
        <v>34194</v>
      </c>
      <c r="G2057" t="s">
        <v>30</v>
      </c>
      <c r="H2057" t="s">
        <v>28</v>
      </c>
      <c r="I2057" t="s">
        <v>213</v>
      </c>
      <c r="J2057" t="s">
        <v>1370</v>
      </c>
      <c r="L2057" t="s">
        <v>30</v>
      </c>
      <c r="V2057" t="s">
        <v>5736</v>
      </c>
    </row>
    <row r="2058" spans="1:32" ht="17.25" customHeight="1" x14ac:dyDescent="0.25">
      <c r="A2058">
        <v>328658</v>
      </c>
      <c r="B2058" t="s">
        <v>2384</v>
      </c>
      <c r="C2058" t="s">
        <v>635</v>
      </c>
      <c r="D2058" t="s">
        <v>282</v>
      </c>
      <c r="E2058" t="s">
        <v>89</v>
      </c>
      <c r="F2058">
        <v>34346</v>
      </c>
      <c r="G2058" t="s">
        <v>494</v>
      </c>
      <c r="H2058" t="s">
        <v>28</v>
      </c>
      <c r="I2058" t="s">
        <v>213</v>
      </c>
      <c r="J2058" t="s">
        <v>1370</v>
      </c>
      <c r="L2058" t="s">
        <v>42</v>
      </c>
      <c r="V2058" t="s">
        <v>5736</v>
      </c>
    </row>
    <row r="2059" spans="1:32" ht="17.25" customHeight="1" x14ac:dyDescent="0.25">
      <c r="A2059">
        <v>328878</v>
      </c>
      <c r="B2059" t="s">
        <v>1933</v>
      </c>
      <c r="C2059" t="s">
        <v>1934</v>
      </c>
      <c r="D2059" t="s">
        <v>228</v>
      </c>
      <c r="E2059" t="s">
        <v>89</v>
      </c>
      <c r="F2059">
        <v>33208</v>
      </c>
      <c r="G2059" t="s">
        <v>1935</v>
      </c>
      <c r="H2059" t="s">
        <v>28</v>
      </c>
      <c r="I2059" t="s">
        <v>213</v>
      </c>
      <c r="J2059" t="s">
        <v>1370</v>
      </c>
      <c r="L2059" t="s">
        <v>82</v>
      </c>
      <c r="V2059" t="s">
        <v>5736</v>
      </c>
    </row>
    <row r="2060" spans="1:32" ht="17.25" customHeight="1" x14ac:dyDescent="0.25">
      <c r="A2060">
        <v>331166</v>
      </c>
      <c r="B2060" t="s">
        <v>2346</v>
      </c>
      <c r="C2060" t="s">
        <v>242</v>
      </c>
      <c r="D2060" t="s">
        <v>282</v>
      </c>
      <c r="E2060" t="s">
        <v>88</v>
      </c>
      <c r="F2060">
        <v>34209</v>
      </c>
      <c r="G2060" t="s">
        <v>30</v>
      </c>
      <c r="H2060" t="s">
        <v>28</v>
      </c>
      <c r="I2060" t="s">
        <v>213</v>
      </c>
      <c r="J2060" t="s">
        <v>1370</v>
      </c>
      <c r="L2060" t="s">
        <v>30</v>
      </c>
      <c r="V2060" t="s">
        <v>5736</v>
      </c>
    </row>
    <row r="2061" spans="1:32" ht="17.25" customHeight="1" x14ac:dyDescent="0.25">
      <c r="A2061">
        <v>331178</v>
      </c>
      <c r="B2061" t="s">
        <v>2160</v>
      </c>
      <c r="C2061" t="s">
        <v>346</v>
      </c>
      <c r="D2061" t="s">
        <v>288</v>
      </c>
      <c r="E2061" t="s">
        <v>89</v>
      </c>
      <c r="F2061">
        <v>35186</v>
      </c>
      <c r="G2061" t="s">
        <v>225</v>
      </c>
      <c r="H2061" t="s">
        <v>28</v>
      </c>
      <c r="I2061" t="s">
        <v>213</v>
      </c>
      <c r="J2061" t="s">
        <v>1370</v>
      </c>
      <c r="L2061" t="s">
        <v>30</v>
      </c>
      <c r="V2061" t="s">
        <v>5736</v>
      </c>
    </row>
    <row r="2062" spans="1:32" ht="17.25" customHeight="1" x14ac:dyDescent="0.25">
      <c r="A2062">
        <v>333462</v>
      </c>
      <c r="B2062" t="s">
        <v>1925</v>
      </c>
      <c r="C2062" t="s">
        <v>664</v>
      </c>
      <c r="D2062" t="s">
        <v>288</v>
      </c>
      <c r="E2062" t="s">
        <v>89</v>
      </c>
      <c r="F2062">
        <v>27292</v>
      </c>
      <c r="G2062" t="s">
        <v>378</v>
      </c>
      <c r="H2062" t="s">
        <v>28</v>
      </c>
      <c r="I2062" t="s">
        <v>213</v>
      </c>
      <c r="J2062" t="s">
        <v>27</v>
      </c>
      <c r="L2062" t="s">
        <v>59</v>
      </c>
      <c r="V2062" t="s">
        <v>5736</v>
      </c>
    </row>
    <row r="2063" spans="1:32" ht="17.25" customHeight="1" x14ac:dyDescent="0.25">
      <c r="A2063">
        <v>311918</v>
      </c>
      <c r="B2063" t="s">
        <v>2266</v>
      </c>
      <c r="C2063" t="s">
        <v>2267</v>
      </c>
      <c r="D2063" t="s">
        <v>959</v>
      </c>
      <c r="E2063" t="s">
        <v>89</v>
      </c>
      <c r="F2063">
        <v>30614</v>
      </c>
      <c r="G2063" t="s">
        <v>30</v>
      </c>
      <c r="H2063" t="s">
        <v>28</v>
      </c>
      <c r="I2063" t="s">
        <v>213</v>
      </c>
      <c r="J2063" t="s">
        <v>1370</v>
      </c>
      <c r="L2063" t="s">
        <v>30</v>
      </c>
      <c r="V2063" t="s">
        <v>5736</v>
      </c>
      <c r="AE2063" t="s">
        <v>5700</v>
      </c>
      <c r="AF2063" t="s">
        <v>5700</v>
      </c>
    </row>
    <row r="2064" spans="1:32" ht="17.25" customHeight="1" x14ac:dyDescent="0.25">
      <c r="A2064">
        <v>320805</v>
      </c>
      <c r="B2064" t="s">
        <v>2027</v>
      </c>
      <c r="C2064" t="s">
        <v>266</v>
      </c>
      <c r="D2064" t="s">
        <v>837</v>
      </c>
      <c r="E2064" t="s">
        <v>88</v>
      </c>
      <c r="F2064">
        <v>32948</v>
      </c>
      <c r="G2064" t="s">
        <v>30</v>
      </c>
      <c r="H2064" t="s">
        <v>28</v>
      </c>
      <c r="I2064" t="s">
        <v>213</v>
      </c>
      <c r="J2064" t="s">
        <v>1370</v>
      </c>
      <c r="L2064" t="s">
        <v>30</v>
      </c>
      <c r="V2064" t="s">
        <v>5736</v>
      </c>
      <c r="AE2064" t="s">
        <v>5700</v>
      </c>
      <c r="AF2064" t="s">
        <v>5700</v>
      </c>
    </row>
    <row r="2065" spans="1:32" ht="17.25" customHeight="1" x14ac:dyDescent="0.25">
      <c r="A2065">
        <v>324376</v>
      </c>
      <c r="B2065" t="s">
        <v>1495</v>
      </c>
      <c r="C2065" t="s">
        <v>873</v>
      </c>
      <c r="D2065" t="s">
        <v>825</v>
      </c>
      <c r="E2065" t="s">
        <v>88</v>
      </c>
      <c r="F2065">
        <v>34704</v>
      </c>
      <c r="G2065" t="s">
        <v>30</v>
      </c>
      <c r="H2065" t="s">
        <v>28</v>
      </c>
      <c r="I2065" t="s">
        <v>213</v>
      </c>
      <c r="J2065" t="s">
        <v>1370</v>
      </c>
      <c r="L2065" t="s">
        <v>85</v>
      </c>
      <c r="V2065" t="s">
        <v>5736</v>
      </c>
      <c r="AE2065" t="s">
        <v>5700</v>
      </c>
      <c r="AF2065" t="s">
        <v>5700</v>
      </c>
    </row>
    <row r="2066" spans="1:32" ht="17.25" customHeight="1" x14ac:dyDescent="0.25">
      <c r="A2066">
        <v>300317</v>
      </c>
      <c r="B2066" t="s">
        <v>1835</v>
      </c>
      <c r="C2066" t="s">
        <v>887</v>
      </c>
      <c r="D2066" t="s">
        <v>1651</v>
      </c>
      <c r="E2066" t="s">
        <v>89</v>
      </c>
      <c r="F2066">
        <v>30753</v>
      </c>
      <c r="G2066" t="s">
        <v>30</v>
      </c>
      <c r="H2066" t="s">
        <v>28</v>
      </c>
      <c r="I2066" t="s">
        <v>213</v>
      </c>
      <c r="J2066" t="s">
        <v>27</v>
      </c>
      <c r="L2066" t="s">
        <v>30</v>
      </c>
      <c r="V2066" t="s">
        <v>5821</v>
      </c>
    </row>
    <row r="2067" spans="1:32" ht="17.25" customHeight="1" x14ac:dyDescent="0.25">
      <c r="A2067">
        <v>300686</v>
      </c>
      <c r="B2067" t="s">
        <v>1956</v>
      </c>
      <c r="C2067" t="s">
        <v>707</v>
      </c>
      <c r="D2067" t="s">
        <v>434</v>
      </c>
      <c r="E2067" t="s">
        <v>88</v>
      </c>
      <c r="F2067">
        <v>30938</v>
      </c>
      <c r="G2067" t="s">
        <v>456</v>
      </c>
      <c r="H2067" t="s">
        <v>28</v>
      </c>
      <c r="I2067" t="s">
        <v>213</v>
      </c>
      <c r="J2067" t="s">
        <v>1370</v>
      </c>
      <c r="K2067">
        <v>2003</v>
      </c>
      <c r="L2067" t="s">
        <v>30</v>
      </c>
      <c r="V2067" t="s">
        <v>5723</v>
      </c>
    </row>
    <row r="2068" spans="1:32" ht="17.25" customHeight="1" x14ac:dyDescent="0.25">
      <c r="A2068">
        <v>300788</v>
      </c>
      <c r="B2068" t="s">
        <v>2390</v>
      </c>
      <c r="C2068" t="s">
        <v>242</v>
      </c>
      <c r="D2068" t="s">
        <v>438</v>
      </c>
      <c r="E2068" t="s">
        <v>88</v>
      </c>
      <c r="F2068">
        <v>29302</v>
      </c>
      <c r="G2068" t="s">
        <v>30</v>
      </c>
      <c r="H2068" t="s">
        <v>28</v>
      </c>
      <c r="I2068" t="s">
        <v>213</v>
      </c>
      <c r="J2068" t="s">
        <v>1370</v>
      </c>
      <c r="L2068" t="s">
        <v>30</v>
      </c>
      <c r="V2068" t="s">
        <v>5723</v>
      </c>
    </row>
    <row r="2069" spans="1:32" ht="17.25" customHeight="1" x14ac:dyDescent="0.25">
      <c r="A2069">
        <v>302809</v>
      </c>
      <c r="B2069" t="s">
        <v>1426</v>
      </c>
      <c r="C2069" t="s">
        <v>580</v>
      </c>
      <c r="D2069" t="s">
        <v>272</v>
      </c>
      <c r="E2069" t="s">
        <v>88</v>
      </c>
      <c r="F2069">
        <v>29677</v>
      </c>
      <c r="G2069" t="s">
        <v>49</v>
      </c>
      <c r="H2069" t="s">
        <v>28</v>
      </c>
      <c r="I2069" t="s">
        <v>213</v>
      </c>
      <c r="J2069" t="s">
        <v>1370</v>
      </c>
      <c r="L2069" t="s">
        <v>49</v>
      </c>
      <c r="V2069" t="s">
        <v>5723</v>
      </c>
    </row>
    <row r="2070" spans="1:32" ht="17.25" customHeight="1" x14ac:dyDescent="0.25">
      <c r="A2070">
        <v>315048</v>
      </c>
      <c r="B2070" t="s">
        <v>2273</v>
      </c>
      <c r="C2070" t="s">
        <v>277</v>
      </c>
      <c r="D2070" t="s">
        <v>2274</v>
      </c>
      <c r="E2070" t="s">
        <v>88</v>
      </c>
      <c r="F2070">
        <v>28783</v>
      </c>
      <c r="G2070" t="s">
        <v>283</v>
      </c>
      <c r="H2070" t="s">
        <v>28</v>
      </c>
      <c r="I2070" t="s">
        <v>213</v>
      </c>
      <c r="J2070" t="s">
        <v>27</v>
      </c>
      <c r="L2070" t="s">
        <v>42</v>
      </c>
      <c r="V2070" t="s">
        <v>5723</v>
      </c>
    </row>
    <row r="2071" spans="1:32" ht="17.25" customHeight="1" x14ac:dyDescent="0.25">
      <c r="A2071">
        <v>319308</v>
      </c>
      <c r="B2071" t="s">
        <v>1705</v>
      </c>
      <c r="C2071" t="s">
        <v>238</v>
      </c>
      <c r="D2071" t="s">
        <v>524</v>
      </c>
      <c r="E2071" t="s">
        <v>89</v>
      </c>
      <c r="H2071" t="s">
        <v>28</v>
      </c>
      <c r="I2071" t="s">
        <v>213</v>
      </c>
      <c r="V2071" t="s">
        <v>5723</v>
      </c>
    </row>
    <row r="2072" spans="1:32" ht="17.25" customHeight="1" x14ac:dyDescent="0.25">
      <c r="A2072">
        <v>319459</v>
      </c>
      <c r="B2072" t="s">
        <v>1970</v>
      </c>
      <c r="C2072" t="s">
        <v>226</v>
      </c>
      <c r="D2072" t="s">
        <v>294</v>
      </c>
      <c r="E2072" t="s">
        <v>89</v>
      </c>
      <c r="F2072">
        <v>30895</v>
      </c>
      <c r="G2072" t="s">
        <v>1917</v>
      </c>
      <c r="H2072" t="s">
        <v>28</v>
      </c>
      <c r="I2072" t="s">
        <v>213</v>
      </c>
      <c r="J2072" t="s">
        <v>1370</v>
      </c>
      <c r="L2072" t="s">
        <v>52</v>
      </c>
      <c r="V2072" t="s">
        <v>5821</v>
      </c>
    </row>
    <row r="2073" spans="1:32" ht="17.25" customHeight="1" x14ac:dyDescent="0.25">
      <c r="A2073">
        <v>322961</v>
      </c>
      <c r="B2073" t="s">
        <v>1972</v>
      </c>
      <c r="C2073" t="s">
        <v>242</v>
      </c>
      <c r="D2073" t="s">
        <v>294</v>
      </c>
      <c r="E2073" t="s">
        <v>88</v>
      </c>
      <c r="F2073">
        <v>33928</v>
      </c>
      <c r="G2073" t="s">
        <v>30</v>
      </c>
      <c r="H2073" t="s">
        <v>31</v>
      </c>
      <c r="I2073" t="s">
        <v>213</v>
      </c>
      <c r="J2073" t="s">
        <v>1370</v>
      </c>
      <c r="L2073" t="s">
        <v>30</v>
      </c>
      <c r="V2073" t="s">
        <v>5821</v>
      </c>
    </row>
    <row r="2074" spans="1:32" ht="17.25" customHeight="1" x14ac:dyDescent="0.25">
      <c r="A2074">
        <v>324424</v>
      </c>
      <c r="B2074" t="s">
        <v>2324</v>
      </c>
      <c r="C2074" t="s">
        <v>1433</v>
      </c>
      <c r="D2074" t="s">
        <v>968</v>
      </c>
      <c r="E2074" t="s">
        <v>88</v>
      </c>
      <c r="F2074">
        <v>34420</v>
      </c>
      <c r="G2074" t="s">
        <v>30</v>
      </c>
      <c r="H2074" t="s">
        <v>28</v>
      </c>
      <c r="I2074" t="s">
        <v>213</v>
      </c>
      <c r="J2074" t="s">
        <v>27</v>
      </c>
      <c r="L2074" t="s">
        <v>52</v>
      </c>
      <c r="V2074" t="s">
        <v>5821</v>
      </c>
    </row>
    <row r="2075" spans="1:32" ht="17.25" customHeight="1" x14ac:dyDescent="0.25">
      <c r="A2075">
        <v>325073</v>
      </c>
      <c r="B2075" t="s">
        <v>1839</v>
      </c>
      <c r="C2075" t="s">
        <v>1107</v>
      </c>
      <c r="D2075" t="s">
        <v>243</v>
      </c>
      <c r="E2075" t="s">
        <v>88</v>
      </c>
      <c r="F2075">
        <v>34700</v>
      </c>
      <c r="G2075" t="s">
        <v>70</v>
      </c>
      <c r="H2075" t="s">
        <v>28</v>
      </c>
      <c r="I2075" t="s">
        <v>213</v>
      </c>
      <c r="J2075" t="s">
        <v>1370</v>
      </c>
      <c r="L2075" t="s">
        <v>82</v>
      </c>
      <c r="V2075" t="s">
        <v>5821</v>
      </c>
    </row>
    <row r="2076" spans="1:32" ht="17.25" customHeight="1" x14ac:dyDescent="0.25">
      <c r="A2076">
        <v>325690</v>
      </c>
      <c r="B2076" t="s">
        <v>1960</v>
      </c>
      <c r="C2076" t="s">
        <v>674</v>
      </c>
      <c r="D2076" t="s">
        <v>251</v>
      </c>
      <c r="E2076" t="s">
        <v>89</v>
      </c>
      <c r="F2076">
        <v>32517</v>
      </c>
      <c r="G2076" t="s">
        <v>49</v>
      </c>
      <c r="H2076" t="s">
        <v>28</v>
      </c>
      <c r="I2076" t="s">
        <v>213</v>
      </c>
      <c r="J2076" t="s">
        <v>1370</v>
      </c>
      <c r="L2076" t="s">
        <v>49</v>
      </c>
      <c r="V2076" t="s">
        <v>5723</v>
      </c>
    </row>
    <row r="2077" spans="1:32" ht="17.25" customHeight="1" x14ac:dyDescent="0.25">
      <c r="A2077">
        <v>326999</v>
      </c>
      <c r="B2077" t="s">
        <v>2355</v>
      </c>
      <c r="C2077" t="s">
        <v>311</v>
      </c>
      <c r="D2077" t="s">
        <v>236</v>
      </c>
      <c r="E2077" t="s">
        <v>89</v>
      </c>
      <c r="F2077">
        <v>34468</v>
      </c>
      <c r="G2077" t="s">
        <v>30</v>
      </c>
      <c r="H2077" t="s">
        <v>28</v>
      </c>
      <c r="I2077" t="s">
        <v>213</v>
      </c>
      <c r="J2077" t="s">
        <v>27</v>
      </c>
      <c r="L2077" t="s">
        <v>30</v>
      </c>
      <c r="V2077" t="s">
        <v>5723</v>
      </c>
    </row>
    <row r="2078" spans="1:32" ht="17.25" customHeight="1" x14ac:dyDescent="0.25">
      <c r="A2078">
        <v>328713</v>
      </c>
      <c r="B2078" t="s">
        <v>2121</v>
      </c>
      <c r="C2078" t="s">
        <v>223</v>
      </c>
      <c r="D2078" t="s">
        <v>234</v>
      </c>
      <c r="E2078" t="s">
        <v>89</v>
      </c>
      <c r="F2078">
        <v>35431</v>
      </c>
      <c r="G2078" t="s">
        <v>30</v>
      </c>
      <c r="H2078" t="s">
        <v>28</v>
      </c>
      <c r="I2078" t="s">
        <v>213</v>
      </c>
      <c r="J2078" t="s">
        <v>1370</v>
      </c>
      <c r="L2078" t="s">
        <v>30</v>
      </c>
      <c r="V2078" t="s">
        <v>5723</v>
      </c>
    </row>
    <row r="2079" spans="1:32" ht="17.25" customHeight="1" x14ac:dyDescent="0.25">
      <c r="A2079">
        <v>331126</v>
      </c>
      <c r="B2079" t="s">
        <v>2183</v>
      </c>
      <c r="C2079" t="s">
        <v>223</v>
      </c>
      <c r="D2079" t="s">
        <v>366</v>
      </c>
      <c r="E2079" t="s">
        <v>88</v>
      </c>
      <c r="F2079">
        <v>32296</v>
      </c>
      <c r="G2079" t="s">
        <v>30</v>
      </c>
      <c r="H2079" t="s">
        <v>28</v>
      </c>
      <c r="I2079" t="s">
        <v>213</v>
      </c>
      <c r="J2079" t="s">
        <v>1370</v>
      </c>
      <c r="L2079" t="s">
        <v>30</v>
      </c>
      <c r="V2079" t="s">
        <v>5723</v>
      </c>
    </row>
    <row r="2080" spans="1:32" ht="17.25" customHeight="1" x14ac:dyDescent="0.25">
      <c r="A2080">
        <v>331304</v>
      </c>
      <c r="B2080" t="s">
        <v>2270</v>
      </c>
      <c r="C2080" t="s">
        <v>260</v>
      </c>
      <c r="D2080" t="s">
        <v>1678</v>
      </c>
      <c r="E2080" t="s">
        <v>88</v>
      </c>
      <c r="F2080">
        <v>28126</v>
      </c>
      <c r="G2080" t="s">
        <v>1699</v>
      </c>
      <c r="H2080" t="s">
        <v>28</v>
      </c>
      <c r="I2080" t="s">
        <v>213</v>
      </c>
      <c r="V2080" t="s">
        <v>5723</v>
      </c>
    </row>
    <row r="2081" spans="1:32" ht="17.25" customHeight="1" x14ac:dyDescent="0.25">
      <c r="A2081">
        <v>332368</v>
      </c>
      <c r="B2081" t="s">
        <v>2441</v>
      </c>
      <c r="C2081" t="s">
        <v>422</v>
      </c>
      <c r="D2081" t="s">
        <v>2442</v>
      </c>
      <c r="E2081" t="s">
        <v>88</v>
      </c>
      <c r="H2081" t="s">
        <v>28</v>
      </c>
      <c r="I2081" t="s">
        <v>213</v>
      </c>
      <c r="V2081" t="s">
        <v>5723</v>
      </c>
    </row>
    <row r="2082" spans="1:32" ht="17.25" customHeight="1" x14ac:dyDescent="0.25">
      <c r="A2082">
        <v>333615</v>
      </c>
      <c r="B2082" t="s">
        <v>2058</v>
      </c>
      <c r="C2082" t="s">
        <v>873</v>
      </c>
      <c r="D2082" t="s">
        <v>1454</v>
      </c>
      <c r="E2082" t="s">
        <v>89</v>
      </c>
      <c r="F2082">
        <v>30736</v>
      </c>
      <c r="G2082" t="s">
        <v>39</v>
      </c>
      <c r="H2082" t="s">
        <v>31</v>
      </c>
      <c r="I2082" t="s">
        <v>213</v>
      </c>
      <c r="J2082" t="s">
        <v>1370</v>
      </c>
      <c r="K2082">
        <v>2001</v>
      </c>
      <c r="L2082" t="s">
        <v>42</v>
      </c>
      <c r="V2082" t="s">
        <v>5821</v>
      </c>
    </row>
    <row r="2083" spans="1:32" ht="17.25" customHeight="1" x14ac:dyDescent="0.25">
      <c r="A2083">
        <v>333631</v>
      </c>
      <c r="B2083" t="s">
        <v>2322</v>
      </c>
      <c r="C2083" t="s">
        <v>1192</v>
      </c>
      <c r="D2083" t="s">
        <v>414</v>
      </c>
      <c r="E2083" t="s">
        <v>88</v>
      </c>
      <c r="F2083">
        <v>33117</v>
      </c>
      <c r="G2083" t="s">
        <v>710</v>
      </c>
      <c r="H2083" t="s">
        <v>28</v>
      </c>
      <c r="I2083" t="s">
        <v>213</v>
      </c>
      <c r="J2083" t="s">
        <v>1370</v>
      </c>
      <c r="L2083" t="s">
        <v>30</v>
      </c>
      <c r="V2083" t="s">
        <v>5723</v>
      </c>
    </row>
    <row r="2084" spans="1:32" ht="17.25" customHeight="1" x14ac:dyDescent="0.25">
      <c r="A2084">
        <v>337168</v>
      </c>
      <c r="B2084" t="s">
        <v>1840</v>
      </c>
      <c r="C2084" t="s">
        <v>435</v>
      </c>
      <c r="D2084" t="s">
        <v>1841</v>
      </c>
      <c r="E2084" t="s">
        <v>89</v>
      </c>
      <c r="F2084">
        <v>27702</v>
      </c>
      <c r="G2084" t="s">
        <v>30</v>
      </c>
      <c r="H2084" t="s">
        <v>28</v>
      </c>
      <c r="I2084" t="s">
        <v>213</v>
      </c>
      <c r="J2084" t="s">
        <v>1370</v>
      </c>
      <c r="L2084" t="s">
        <v>30</v>
      </c>
      <c r="V2084" t="s">
        <v>5821</v>
      </c>
    </row>
    <row r="2085" spans="1:32" ht="17.25" customHeight="1" x14ac:dyDescent="0.25">
      <c r="A2085">
        <v>301776</v>
      </c>
      <c r="B2085" t="s">
        <v>2177</v>
      </c>
      <c r="C2085" t="s">
        <v>241</v>
      </c>
      <c r="D2085" t="s">
        <v>1182</v>
      </c>
      <c r="E2085" t="s">
        <v>88</v>
      </c>
      <c r="H2085" t="s">
        <v>28</v>
      </c>
      <c r="I2085" t="s">
        <v>213</v>
      </c>
      <c r="V2085" t="s">
        <v>5723</v>
      </c>
      <c r="X2085" t="s">
        <v>5700</v>
      </c>
      <c r="Y2085" t="s">
        <v>5700</v>
      </c>
      <c r="AA2085" t="s">
        <v>5700</v>
      </c>
      <c r="AB2085" t="s">
        <v>5700</v>
      </c>
      <c r="AC2085" t="s">
        <v>5700</v>
      </c>
      <c r="AD2085" t="s">
        <v>5700</v>
      </c>
      <c r="AE2085" t="s">
        <v>5700</v>
      </c>
      <c r="AF2085" t="s">
        <v>5700</v>
      </c>
    </row>
    <row r="2086" spans="1:32" ht="17.25" customHeight="1" x14ac:dyDescent="0.25">
      <c r="A2086">
        <v>303336</v>
      </c>
      <c r="B2086" t="s">
        <v>1459</v>
      </c>
      <c r="C2086" t="s">
        <v>277</v>
      </c>
      <c r="D2086" t="s">
        <v>1460</v>
      </c>
      <c r="E2086" t="s">
        <v>88</v>
      </c>
      <c r="F2086">
        <v>30988</v>
      </c>
      <c r="G2086" t="s">
        <v>82</v>
      </c>
      <c r="H2086" t="s">
        <v>28</v>
      </c>
      <c r="I2086" t="s">
        <v>213</v>
      </c>
      <c r="V2086" t="s">
        <v>5723</v>
      </c>
      <c r="AB2086" t="s">
        <v>5700</v>
      </c>
      <c r="AC2086" t="s">
        <v>5700</v>
      </c>
      <c r="AD2086" t="s">
        <v>5700</v>
      </c>
      <c r="AE2086" t="s">
        <v>5700</v>
      </c>
      <c r="AF2086" t="s">
        <v>5700</v>
      </c>
    </row>
    <row r="2087" spans="1:32" ht="17.25" customHeight="1" x14ac:dyDescent="0.25">
      <c r="A2087">
        <v>306197</v>
      </c>
      <c r="B2087" t="s">
        <v>1957</v>
      </c>
      <c r="C2087" t="s">
        <v>1958</v>
      </c>
      <c r="D2087" t="s">
        <v>1959</v>
      </c>
      <c r="E2087" t="s">
        <v>88</v>
      </c>
      <c r="F2087">
        <v>31611</v>
      </c>
      <c r="G2087" t="s">
        <v>30</v>
      </c>
      <c r="H2087" t="s">
        <v>28</v>
      </c>
      <c r="I2087" t="s">
        <v>213</v>
      </c>
      <c r="V2087" t="s">
        <v>5723</v>
      </c>
      <c r="AD2087" t="s">
        <v>5700</v>
      </c>
      <c r="AE2087" t="s">
        <v>5700</v>
      </c>
      <c r="AF2087" t="s">
        <v>5700</v>
      </c>
    </row>
    <row r="2088" spans="1:32" ht="17.25" customHeight="1" x14ac:dyDescent="0.25">
      <c r="A2088">
        <v>306511</v>
      </c>
      <c r="B2088" t="s">
        <v>2347</v>
      </c>
      <c r="C2088" t="s">
        <v>2348</v>
      </c>
      <c r="D2088" t="s">
        <v>1799</v>
      </c>
      <c r="E2088" t="s">
        <v>88</v>
      </c>
      <c r="F2088">
        <v>29635</v>
      </c>
      <c r="G2088" t="s">
        <v>615</v>
      </c>
      <c r="H2088" t="s">
        <v>28</v>
      </c>
      <c r="I2088" t="s">
        <v>213</v>
      </c>
      <c r="J2088" t="s">
        <v>1370</v>
      </c>
      <c r="L2088" t="s">
        <v>79</v>
      </c>
      <c r="V2088" t="s">
        <v>5723</v>
      </c>
      <c r="AE2088" t="s">
        <v>5700</v>
      </c>
      <c r="AF2088" t="s">
        <v>5700</v>
      </c>
    </row>
    <row r="2089" spans="1:32" ht="17.25" customHeight="1" x14ac:dyDescent="0.25">
      <c r="A2089">
        <v>307920</v>
      </c>
      <c r="B2089" t="s">
        <v>1572</v>
      </c>
      <c r="C2089" t="s">
        <v>1573</v>
      </c>
      <c r="D2089" t="s">
        <v>1574</v>
      </c>
      <c r="E2089" t="s">
        <v>89</v>
      </c>
      <c r="F2089">
        <v>31732</v>
      </c>
      <c r="G2089" t="s">
        <v>30</v>
      </c>
      <c r="H2089" t="s">
        <v>28</v>
      </c>
      <c r="I2089" t="s">
        <v>213</v>
      </c>
      <c r="V2089" t="s">
        <v>5723</v>
      </c>
      <c r="AB2089" t="s">
        <v>5700</v>
      </c>
      <c r="AC2089" t="s">
        <v>5700</v>
      </c>
      <c r="AD2089" t="s">
        <v>5700</v>
      </c>
      <c r="AE2089" t="s">
        <v>5700</v>
      </c>
      <c r="AF2089" t="s">
        <v>5700</v>
      </c>
    </row>
    <row r="2090" spans="1:32" ht="17.25" customHeight="1" x14ac:dyDescent="0.25">
      <c r="A2090">
        <v>308042</v>
      </c>
      <c r="B2090" t="s">
        <v>2115</v>
      </c>
      <c r="C2090" t="s">
        <v>949</v>
      </c>
      <c r="D2090" t="s">
        <v>383</v>
      </c>
      <c r="E2090" t="s">
        <v>88</v>
      </c>
      <c r="H2090" t="s">
        <v>28</v>
      </c>
      <c r="I2090" t="s">
        <v>213</v>
      </c>
      <c r="V2090" t="s">
        <v>5723</v>
      </c>
      <c r="X2090" t="s">
        <v>5700</v>
      </c>
      <c r="Y2090" t="s">
        <v>5700</v>
      </c>
      <c r="AA2090" t="s">
        <v>5700</v>
      </c>
      <c r="AB2090" t="s">
        <v>5700</v>
      </c>
      <c r="AC2090" t="s">
        <v>5700</v>
      </c>
      <c r="AD2090" t="s">
        <v>5700</v>
      </c>
      <c r="AE2090" t="s">
        <v>5700</v>
      </c>
      <c r="AF2090" t="s">
        <v>5700</v>
      </c>
    </row>
    <row r="2091" spans="1:32" ht="17.25" customHeight="1" x14ac:dyDescent="0.25">
      <c r="A2091">
        <v>315916</v>
      </c>
      <c r="B2091" t="s">
        <v>1461</v>
      </c>
      <c r="C2091" t="s">
        <v>1462</v>
      </c>
      <c r="D2091" t="s">
        <v>621</v>
      </c>
      <c r="E2091" t="s">
        <v>88</v>
      </c>
      <c r="H2091" t="s">
        <v>28</v>
      </c>
      <c r="I2091" t="s">
        <v>213</v>
      </c>
      <c r="V2091" t="s">
        <v>5723</v>
      </c>
      <c r="AA2091" t="s">
        <v>5700</v>
      </c>
      <c r="AB2091" t="s">
        <v>5700</v>
      </c>
      <c r="AC2091" t="s">
        <v>5700</v>
      </c>
      <c r="AD2091" t="s">
        <v>5700</v>
      </c>
      <c r="AE2091" t="s">
        <v>5700</v>
      </c>
      <c r="AF2091" t="s">
        <v>5700</v>
      </c>
    </row>
    <row r="2092" spans="1:32" ht="17.25" customHeight="1" x14ac:dyDescent="0.25">
      <c r="A2092">
        <v>316442</v>
      </c>
      <c r="B2092" t="s">
        <v>1575</v>
      </c>
      <c r="C2092" t="s">
        <v>242</v>
      </c>
      <c r="D2092" t="s">
        <v>1576</v>
      </c>
      <c r="E2092" t="s">
        <v>88</v>
      </c>
      <c r="H2092" t="s">
        <v>28</v>
      </c>
      <c r="I2092" t="s">
        <v>213</v>
      </c>
      <c r="V2092" t="s">
        <v>5723</v>
      </c>
      <c r="AA2092" t="s">
        <v>5700</v>
      </c>
      <c r="AB2092" t="s">
        <v>5700</v>
      </c>
      <c r="AC2092" t="s">
        <v>5700</v>
      </c>
      <c r="AD2092" t="s">
        <v>5700</v>
      </c>
      <c r="AE2092" t="s">
        <v>5700</v>
      </c>
      <c r="AF2092" t="s">
        <v>5700</v>
      </c>
    </row>
    <row r="2093" spans="1:32" ht="17.25" customHeight="1" x14ac:dyDescent="0.25">
      <c r="A2093">
        <v>319746</v>
      </c>
      <c r="B2093" t="s">
        <v>1463</v>
      </c>
      <c r="C2093" t="s">
        <v>1464</v>
      </c>
      <c r="D2093" t="s">
        <v>801</v>
      </c>
      <c r="E2093" t="s">
        <v>89</v>
      </c>
      <c r="H2093" t="s">
        <v>28</v>
      </c>
      <c r="I2093" t="s">
        <v>213</v>
      </c>
      <c r="V2093" t="s">
        <v>5723</v>
      </c>
      <c r="W2093" t="s">
        <v>5700</v>
      </c>
      <c r="Z2093" t="s">
        <v>5700</v>
      </c>
      <c r="AA2093" t="s">
        <v>5700</v>
      </c>
      <c r="AB2093" t="s">
        <v>5700</v>
      </c>
      <c r="AC2093" t="s">
        <v>5700</v>
      </c>
      <c r="AD2093" t="s">
        <v>5700</v>
      </c>
      <c r="AE2093" t="s">
        <v>5700</v>
      </c>
      <c r="AF2093" t="s">
        <v>5700</v>
      </c>
    </row>
    <row r="2094" spans="1:32" ht="17.25" customHeight="1" x14ac:dyDescent="0.25">
      <c r="A2094">
        <v>320753</v>
      </c>
      <c r="B2094" t="s">
        <v>1092</v>
      </c>
      <c r="C2094" t="s">
        <v>384</v>
      </c>
      <c r="D2094" t="s">
        <v>224</v>
      </c>
      <c r="E2094" t="s">
        <v>88</v>
      </c>
      <c r="H2094" t="s">
        <v>28</v>
      </c>
      <c r="I2094" t="s">
        <v>213</v>
      </c>
      <c r="V2094" t="s">
        <v>5723</v>
      </c>
      <c r="AA2094" t="s">
        <v>5700</v>
      </c>
      <c r="AB2094" t="s">
        <v>5700</v>
      </c>
      <c r="AC2094" t="s">
        <v>5700</v>
      </c>
      <c r="AD2094" t="s">
        <v>5700</v>
      </c>
      <c r="AE2094" t="s">
        <v>5700</v>
      </c>
      <c r="AF2094" t="s">
        <v>5700</v>
      </c>
    </row>
    <row r="2095" spans="1:32" ht="17.25" customHeight="1" x14ac:dyDescent="0.25">
      <c r="A2095">
        <v>322805</v>
      </c>
      <c r="B2095" t="s">
        <v>2312</v>
      </c>
      <c r="C2095" t="s">
        <v>242</v>
      </c>
      <c r="D2095" t="s">
        <v>1396</v>
      </c>
      <c r="E2095" t="s">
        <v>88</v>
      </c>
      <c r="H2095" t="s">
        <v>28</v>
      </c>
      <c r="I2095" t="s">
        <v>213</v>
      </c>
      <c r="V2095" t="s">
        <v>5723</v>
      </c>
      <c r="AB2095" t="s">
        <v>5700</v>
      </c>
      <c r="AC2095" t="s">
        <v>5700</v>
      </c>
      <c r="AD2095" t="s">
        <v>5700</v>
      </c>
      <c r="AE2095" t="s">
        <v>5700</v>
      </c>
      <c r="AF2095" t="s">
        <v>5700</v>
      </c>
    </row>
    <row r="2096" spans="1:32" ht="17.25" customHeight="1" x14ac:dyDescent="0.25">
      <c r="A2096">
        <v>323824</v>
      </c>
      <c r="B2096" t="s">
        <v>1511</v>
      </c>
      <c r="C2096" t="s">
        <v>814</v>
      </c>
      <c r="D2096" t="s">
        <v>1242</v>
      </c>
      <c r="E2096" t="s">
        <v>89</v>
      </c>
      <c r="F2096">
        <v>34704</v>
      </c>
      <c r="G2096" t="s">
        <v>30</v>
      </c>
      <c r="H2096" t="s">
        <v>28</v>
      </c>
      <c r="I2096" t="s">
        <v>213</v>
      </c>
      <c r="J2096" t="s">
        <v>1370</v>
      </c>
      <c r="L2096" t="s">
        <v>30</v>
      </c>
      <c r="V2096" t="s">
        <v>5723</v>
      </c>
      <c r="AE2096" t="s">
        <v>5700</v>
      </c>
      <c r="AF2096" t="s">
        <v>5700</v>
      </c>
    </row>
    <row r="2097" spans="1:32" ht="17.25" customHeight="1" x14ac:dyDescent="0.25">
      <c r="A2097">
        <v>324562</v>
      </c>
      <c r="B2097" t="s">
        <v>841</v>
      </c>
      <c r="C2097" t="s">
        <v>463</v>
      </c>
      <c r="D2097" t="s">
        <v>2276</v>
      </c>
      <c r="E2097" t="s">
        <v>88</v>
      </c>
      <c r="F2097">
        <v>34700</v>
      </c>
      <c r="G2097" t="s">
        <v>30</v>
      </c>
      <c r="H2097" t="s">
        <v>28</v>
      </c>
      <c r="I2097" t="s">
        <v>213</v>
      </c>
      <c r="V2097" t="s">
        <v>5723</v>
      </c>
      <c r="AD2097" t="s">
        <v>5700</v>
      </c>
      <c r="AE2097" t="s">
        <v>5700</v>
      </c>
      <c r="AF2097" t="s">
        <v>5700</v>
      </c>
    </row>
    <row r="2098" spans="1:32" ht="17.25" customHeight="1" x14ac:dyDescent="0.25">
      <c r="A2098">
        <v>324872</v>
      </c>
      <c r="B2098" t="s">
        <v>1457</v>
      </c>
      <c r="C2098" t="s">
        <v>938</v>
      </c>
      <c r="D2098" t="s">
        <v>343</v>
      </c>
      <c r="E2098" t="s">
        <v>89</v>
      </c>
      <c r="H2098" t="s">
        <v>28</v>
      </c>
      <c r="I2098" t="s">
        <v>213</v>
      </c>
      <c r="V2098" t="s">
        <v>5723</v>
      </c>
      <c r="AA2098" t="s">
        <v>5700</v>
      </c>
      <c r="AB2098" t="s">
        <v>5700</v>
      </c>
      <c r="AC2098" t="s">
        <v>5700</v>
      </c>
      <c r="AD2098" t="s">
        <v>5700</v>
      </c>
      <c r="AE2098" t="s">
        <v>5700</v>
      </c>
      <c r="AF2098" t="s">
        <v>5700</v>
      </c>
    </row>
    <row r="2099" spans="1:32" ht="17.25" customHeight="1" x14ac:dyDescent="0.25">
      <c r="A2099">
        <v>325208</v>
      </c>
      <c r="B2099" t="s">
        <v>1512</v>
      </c>
      <c r="C2099" t="s">
        <v>242</v>
      </c>
      <c r="D2099" t="s">
        <v>447</v>
      </c>
      <c r="E2099" t="s">
        <v>88</v>
      </c>
      <c r="F2099">
        <v>33679</v>
      </c>
      <c r="G2099" t="s">
        <v>73</v>
      </c>
      <c r="H2099" t="s">
        <v>28</v>
      </c>
      <c r="I2099" t="s">
        <v>213</v>
      </c>
      <c r="V2099" t="s">
        <v>5723</v>
      </c>
      <c r="AB2099" t="s">
        <v>5700</v>
      </c>
      <c r="AC2099" t="s">
        <v>5700</v>
      </c>
      <c r="AD2099" t="s">
        <v>5700</v>
      </c>
      <c r="AE2099" t="s">
        <v>5700</v>
      </c>
      <c r="AF2099" t="s">
        <v>5700</v>
      </c>
    </row>
    <row r="2100" spans="1:32" ht="17.25" customHeight="1" x14ac:dyDescent="0.25">
      <c r="A2100">
        <v>325906</v>
      </c>
      <c r="B2100" t="s">
        <v>1832</v>
      </c>
      <c r="C2100" t="s">
        <v>468</v>
      </c>
      <c r="D2100" t="s">
        <v>1833</v>
      </c>
      <c r="E2100" t="s">
        <v>88</v>
      </c>
      <c r="F2100">
        <v>34359</v>
      </c>
      <c r="G2100" t="s">
        <v>615</v>
      </c>
      <c r="H2100" t="s">
        <v>28</v>
      </c>
      <c r="I2100" t="s">
        <v>213</v>
      </c>
      <c r="V2100" t="s">
        <v>5723</v>
      </c>
      <c r="AB2100" t="s">
        <v>5700</v>
      </c>
      <c r="AC2100" t="s">
        <v>5700</v>
      </c>
      <c r="AD2100" t="s">
        <v>5700</v>
      </c>
      <c r="AE2100" t="s">
        <v>5700</v>
      </c>
      <c r="AF2100" t="s">
        <v>5700</v>
      </c>
    </row>
    <row r="2101" spans="1:32" ht="17.25" customHeight="1" x14ac:dyDescent="0.25">
      <c r="A2101">
        <v>325977</v>
      </c>
      <c r="B2101" t="s">
        <v>1625</v>
      </c>
      <c r="C2101" t="s">
        <v>242</v>
      </c>
      <c r="D2101" t="s">
        <v>332</v>
      </c>
      <c r="E2101" t="s">
        <v>88</v>
      </c>
      <c r="H2101" t="s">
        <v>28</v>
      </c>
      <c r="I2101" t="s">
        <v>213</v>
      </c>
      <c r="V2101" t="s">
        <v>5723</v>
      </c>
      <c r="AA2101" t="s">
        <v>5700</v>
      </c>
      <c r="AB2101" t="s">
        <v>5700</v>
      </c>
      <c r="AC2101" t="s">
        <v>5700</v>
      </c>
      <c r="AD2101" t="s">
        <v>5700</v>
      </c>
      <c r="AE2101" t="s">
        <v>5700</v>
      </c>
      <c r="AF2101" t="s">
        <v>5700</v>
      </c>
    </row>
    <row r="2102" spans="1:32" ht="17.25" customHeight="1" x14ac:dyDescent="0.25">
      <c r="A2102">
        <v>326528</v>
      </c>
      <c r="B2102" t="s">
        <v>2047</v>
      </c>
      <c r="C2102" t="s">
        <v>266</v>
      </c>
      <c r="D2102" t="s">
        <v>2048</v>
      </c>
      <c r="E2102" t="s">
        <v>88</v>
      </c>
      <c r="F2102">
        <v>35065</v>
      </c>
      <c r="G2102" t="s">
        <v>2049</v>
      </c>
      <c r="H2102" t="s">
        <v>28</v>
      </c>
      <c r="I2102" t="s">
        <v>213</v>
      </c>
      <c r="V2102" t="s">
        <v>5723</v>
      </c>
      <c r="AB2102" t="s">
        <v>5700</v>
      </c>
      <c r="AC2102" t="s">
        <v>5700</v>
      </c>
      <c r="AD2102" t="s">
        <v>5700</v>
      </c>
      <c r="AE2102" t="s">
        <v>5700</v>
      </c>
      <c r="AF2102" t="s">
        <v>5700</v>
      </c>
    </row>
    <row r="2103" spans="1:32" ht="17.25" customHeight="1" x14ac:dyDescent="0.25">
      <c r="A2103">
        <v>327467</v>
      </c>
      <c r="B2103" t="s">
        <v>2356</v>
      </c>
      <c r="C2103" t="s">
        <v>2357</v>
      </c>
      <c r="D2103" t="s">
        <v>2358</v>
      </c>
      <c r="E2103" t="s">
        <v>88</v>
      </c>
      <c r="F2103">
        <v>34379</v>
      </c>
      <c r="G2103" t="s">
        <v>30</v>
      </c>
      <c r="H2103" t="s">
        <v>28</v>
      </c>
      <c r="I2103" t="s">
        <v>213</v>
      </c>
      <c r="V2103" t="s">
        <v>5723</v>
      </c>
      <c r="AB2103" t="s">
        <v>5700</v>
      </c>
      <c r="AC2103" t="s">
        <v>5700</v>
      </c>
      <c r="AD2103" t="s">
        <v>5700</v>
      </c>
      <c r="AE2103" t="s">
        <v>5700</v>
      </c>
      <c r="AF2103" t="s">
        <v>5700</v>
      </c>
    </row>
    <row r="2104" spans="1:32" ht="17.25" customHeight="1" x14ac:dyDescent="0.25">
      <c r="A2104">
        <v>328612</v>
      </c>
      <c r="B2104" t="s">
        <v>2050</v>
      </c>
      <c r="C2104" t="s">
        <v>653</v>
      </c>
      <c r="D2104" t="s">
        <v>746</v>
      </c>
      <c r="E2104" t="s">
        <v>88</v>
      </c>
      <c r="H2104" t="s">
        <v>28</v>
      </c>
      <c r="I2104" t="s">
        <v>213</v>
      </c>
      <c r="V2104" t="s">
        <v>5723</v>
      </c>
      <c r="AD2104" t="s">
        <v>5700</v>
      </c>
      <c r="AE2104" t="s">
        <v>5700</v>
      </c>
      <c r="AF2104" t="s">
        <v>5700</v>
      </c>
    </row>
    <row r="2105" spans="1:32" ht="17.25" customHeight="1" x14ac:dyDescent="0.25">
      <c r="A2105">
        <v>329282</v>
      </c>
      <c r="B2105" t="s">
        <v>832</v>
      </c>
      <c r="C2105" t="s">
        <v>226</v>
      </c>
      <c r="D2105" t="s">
        <v>1567</v>
      </c>
      <c r="E2105" t="s">
        <v>88</v>
      </c>
      <c r="F2105">
        <v>29501</v>
      </c>
      <c r="G2105" t="s">
        <v>49</v>
      </c>
      <c r="H2105" t="s">
        <v>28</v>
      </c>
      <c r="I2105" t="s">
        <v>213</v>
      </c>
      <c r="V2105" t="s">
        <v>5723</v>
      </c>
      <c r="AB2105" t="s">
        <v>5700</v>
      </c>
      <c r="AC2105" t="s">
        <v>5700</v>
      </c>
      <c r="AD2105" t="s">
        <v>5700</v>
      </c>
      <c r="AE2105" t="s">
        <v>5700</v>
      </c>
      <c r="AF2105" t="s">
        <v>5700</v>
      </c>
    </row>
    <row r="2106" spans="1:32" ht="17.25" customHeight="1" x14ac:dyDescent="0.25">
      <c r="A2106">
        <v>329535</v>
      </c>
      <c r="B2106" t="s">
        <v>2503</v>
      </c>
      <c r="C2106" t="s">
        <v>355</v>
      </c>
      <c r="D2106" t="s">
        <v>1851</v>
      </c>
      <c r="E2106" t="s">
        <v>89</v>
      </c>
      <c r="F2106">
        <v>33655</v>
      </c>
      <c r="G2106" t="s">
        <v>30</v>
      </c>
      <c r="H2106" t="s">
        <v>28</v>
      </c>
      <c r="I2106" t="s">
        <v>213</v>
      </c>
      <c r="V2106" t="s">
        <v>5723</v>
      </c>
      <c r="AB2106" t="s">
        <v>5700</v>
      </c>
      <c r="AC2106" t="s">
        <v>5700</v>
      </c>
      <c r="AD2106" t="s">
        <v>5700</v>
      </c>
      <c r="AE2106" t="s">
        <v>5700</v>
      </c>
      <c r="AF2106" t="s">
        <v>5700</v>
      </c>
    </row>
    <row r="2107" spans="1:32" ht="17.25" customHeight="1" x14ac:dyDescent="0.25">
      <c r="A2107">
        <v>329672</v>
      </c>
      <c r="B2107" t="s">
        <v>1701</v>
      </c>
      <c r="C2107" t="s">
        <v>275</v>
      </c>
      <c r="D2107" t="s">
        <v>1702</v>
      </c>
      <c r="E2107" t="s">
        <v>89</v>
      </c>
      <c r="F2107">
        <v>32406</v>
      </c>
      <c r="G2107" t="s">
        <v>82</v>
      </c>
      <c r="H2107" t="s">
        <v>28</v>
      </c>
      <c r="I2107" t="s">
        <v>213</v>
      </c>
      <c r="V2107" t="s">
        <v>5723</v>
      </c>
      <c r="AB2107" t="s">
        <v>5700</v>
      </c>
      <c r="AC2107" t="s">
        <v>5700</v>
      </c>
      <c r="AD2107" t="s">
        <v>5700</v>
      </c>
      <c r="AE2107" t="s">
        <v>5700</v>
      </c>
      <c r="AF2107" t="s">
        <v>5700</v>
      </c>
    </row>
    <row r="2108" spans="1:32" ht="17.25" customHeight="1" x14ac:dyDescent="0.25">
      <c r="A2108">
        <v>331050</v>
      </c>
      <c r="B2108" t="s">
        <v>1577</v>
      </c>
      <c r="C2108" t="s">
        <v>266</v>
      </c>
      <c r="D2108" t="s">
        <v>974</v>
      </c>
      <c r="E2108" t="s">
        <v>88</v>
      </c>
      <c r="H2108" t="s">
        <v>28</v>
      </c>
      <c r="I2108" t="s">
        <v>213</v>
      </c>
      <c r="V2108" t="s">
        <v>5723</v>
      </c>
      <c r="AA2108" t="s">
        <v>5700</v>
      </c>
      <c r="AB2108" t="s">
        <v>5700</v>
      </c>
      <c r="AC2108" t="s">
        <v>5700</v>
      </c>
      <c r="AD2108" t="s">
        <v>5700</v>
      </c>
      <c r="AE2108" t="s">
        <v>5700</v>
      </c>
      <c r="AF2108" t="s">
        <v>5700</v>
      </c>
    </row>
    <row r="2109" spans="1:32" ht="17.25" customHeight="1" x14ac:dyDescent="0.25">
      <c r="A2109">
        <v>331256</v>
      </c>
      <c r="B2109" t="s">
        <v>2051</v>
      </c>
      <c r="C2109" t="s">
        <v>242</v>
      </c>
      <c r="D2109" t="s">
        <v>245</v>
      </c>
      <c r="E2109" t="s">
        <v>88</v>
      </c>
      <c r="F2109">
        <v>34121</v>
      </c>
      <c r="G2109" t="s">
        <v>2052</v>
      </c>
      <c r="H2109" t="s">
        <v>28</v>
      </c>
      <c r="I2109" t="s">
        <v>213</v>
      </c>
      <c r="J2109" t="s">
        <v>27</v>
      </c>
      <c r="L2109" t="s">
        <v>42</v>
      </c>
      <c r="V2109" t="s">
        <v>5723</v>
      </c>
      <c r="AE2109" t="s">
        <v>5700</v>
      </c>
      <c r="AF2109" t="s">
        <v>5700</v>
      </c>
    </row>
    <row r="2110" spans="1:32" ht="17.25" customHeight="1" x14ac:dyDescent="0.25">
      <c r="A2110">
        <v>331284</v>
      </c>
      <c r="B2110" t="s">
        <v>1513</v>
      </c>
      <c r="C2110" t="s">
        <v>647</v>
      </c>
      <c r="D2110" t="s">
        <v>1396</v>
      </c>
      <c r="E2110" t="s">
        <v>88</v>
      </c>
      <c r="H2110" t="s">
        <v>28</v>
      </c>
      <c r="I2110" t="s">
        <v>213</v>
      </c>
      <c r="V2110" t="s">
        <v>5723</v>
      </c>
      <c r="AA2110" t="s">
        <v>5700</v>
      </c>
      <c r="AB2110" t="s">
        <v>5700</v>
      </c>
      <c r="AC2110" t="s">
        <v>5700</v>
      </c>
      <c r="AD2110" t="s">
        <v>5700</v>
      </c>
      <c r="AE2110" t="s">
        <v>5700</v>
      </c>
      <c r="AF2110" t="s">
        <v>5700</v>
      </c>
    </row>
    <row r="2111" spans="1:32" ht="17.25" customHeight="1" x14ac:dyDescent="0.25">
      <c r="A2111">
        <v>331322</v>
      </c>
      <c r="B2111" t="s">
        <v>1395</v>
      </c>
      <c r="C2111" t="s">
        <v>266</v>
      </c>
      <c r="D2111" t="s">
        <v>1396</v>
      </c>
      <c r="E2111" t="s">
        <v>88</v>
      </c>
      <c r="H2111" t="s">
        <v>28</v>
      </c>
      <c r="I2111" t="s">
        <v>213</v>
      </c>
      <c r="V2111" t="s">
        <v>5723</v>
      </c>
      <c r="AA2111" t="s">
        <v>5700</v>
      </c>
      <c r="AB2111" t="s">
        <v>5700</v>
      </c>
      <c r="AC2111" t="s">
        <v>5700</v>
      </c>
      <c r="AD2111" t="s">
        <v>5700</v>
      </c>
      <c r="AE2111" t="s">
        <v>5700</v>
      </c>
      <c r="AF2111" t="s">
        <v>5700</v>
      </c>
    </row>
    <row r="2112" spans="1:32" ht="17.25" customHeight="1" x14ac:dyDescent="0.25">
      <c r="A2112">
        <v>333134</v>
      </c>
      <c r="B2112" t="s">
        <v>1571</v>
      </c>
      <c r="C2112" t="s">
        <v>493</v>
      </c>
      <c r="D2112" t="s">
        <v>1533</v>
      </c>
      <c r="E2112" t="s">
        <v>89</v>
      </c>
      <c r="H2112" t="s">
        <v>28</v>
      </c>
      <c r="I2112" t="s">
        <v>213</v>
      </c>
      <c r="V2112" t="s">
        <v>5723</v>
      </c>
      <c r="AA2112" t="s">
        <v>5700</v>
      </c>
      <c r="AB2112" t="s">
        <v>5700</v>
      </c>
      <c r="AC2112" t="s">
        <v>5700</v>
      </c>
      <c r="AD2112" t="s">
        <v>5700</v>
      </c>
      <c r="AE2112" t="s">
        <v>5700</v>
      </c>
      <c r="AF2112" t="s">
        <v>5700</v>
      </c>
    </row>
    <row r="2113" spans="1:32" ht="17.25" customHeight="1" x14ac:dyDescent="0.25">
      <c r="A2113">
        <v>333469</v>
      </c>
      <c r="B2113" t="s">
        <v>1708</v>
      </c>
      <c r="C2113" t="s">
        <v>387</v>
      </c>
      <c r="D2113" t="s">
        <v>234</v>
      </c>
      <c r="E2113" t="s">
        <v>89</v>
      </c>
      <c r="H2113" t="s">
        <v>28</v>
      </c>
      <c r="I2113" t="s">
        <v>213</v>
      </c>
      <c r="V2113" t="s">
        <v>5723</v>
      </c>
      <c r="AA2113" t="s">
        <v>5700</v>
      </c>
      <c r="AB2113" t="s">
        <v>5700</v>
      </c>
      <c r="AC2113" t="s">
        <v>5700</v>
      </c>
      <c r="AD2113" t="s">
        <v>5700</v>
      </c>
      <c r="AE2113" t="s">
        <v>5700</v>
      </c>
      <c r="AF2113" t="s">
        <v>5700</v>
      </c>
    </row>
    <row r="2114" spans="1:32" ht="17.25" customHeight="1" x14ac:dyDescent="0.25">
      <c r="A2114">
        <v>334987</v>
      </c>
      <c r="B2114" t="s">
        <v>1199</v>
      </c>
      <c r="C2114" t="s">
        <v>226</v>
      </c>
      <c r="D2114" t="s">
        <v>790</v>
      </c>
      <c r="E2114" t="s">
        <v>89</v>
      </c>
      <c r="H2114" t="s">
        <v>28</v>
      </c>
      <c r="I2114" t="s">
        <v>213</v>
      </c>
      <c r="V2114" t="s">
        <v>5723</v>
      </c>
      <c r="AB2114" t="s">
        <v>5700</v>
      </c>
      <c r="AC2114" t="s">
        <v>5700</v>
      </c>
      <c r="AD2114" t="s">
        <v>5700</v>
      </c>
      <c r="AE2114" t="s">
        <v>5700</v>
      </c>
      <c r="AF2114" t="s">
        <v>5700</v>
      </c>
    </row>
    <row r="2115" spans="1:32" ht="17.25" customHeight="1" x14ac:dyDescent="0.25">
      <c r="A2115">
        <v>303007</v>
      </c>
      <c r="B2115" t="s">
        <v>1579</v>
      </c>
      <c r="C2115" t="s">
        <v>266</v>
      </c>
      <c r="D2115" t="s">
        <v>806</v>
      </c>
      <c r="E2115" t="s">
        <v>88</v>
      </c>
      <c r="F2115">
        <v>29760</v>
      </c>
      <c r="G2115" t="s">
        <v>30</v>
      </c>
      <c r="H2115" t="s">
        <v>28</v>
      </c>
      <c r="I2115" t="s">
        <v>213</v>
      </c>
      <c r="V2115" t="s">
        <v>5821</v>
      </c>
      <c r="AC2115" t="s">
        <v>5700</v>
      </c>
      <c r="AD2115" t="s">
        <v>5700</v>
      </c>
      <c r="AE2115" t="s">
        <v>5700</v>
      </c>
      <c r="AF2115" t="s">
        <v>5700</v>
      </c>
    </row>
    <row r="2116" spans="1:32" ht="17.25" customHeight="1" x14ac:dyDescent="0.25">
      <c r="A2116">
        <v>309013</v>
      </c>
      <c r="B2116" t="s">
        <v>2513</v>
      </c>
      <c r="C2116" t="s">
        <v>242</v>
      </c>
      <c r="D2116" t="s">
        <v>342</v>
      </c>
      <c r="E2116" t="s">
        <v>88</v>
      </c>
      <c r="H2116" t="s">
        <v>28</v>
      </c>
      <c r="I2116" t="s">
        <v>213</v>
      </c>
      <c r="V2116" t="s">
        <v>5821</v>
      </c>
      <c r="AB2116" t="s">
        <v>5700</v>
      </c>
      <c r="AC2116" t="s">
        <v>5700</v>
      </c>
      <c r="AD2116" t="s">
        <v>5700</v>
      </c>
      <c r="AE2116" t="s">
        <v>5700</v>
      </c>
      <c r="AF2116" t="s">
        <v>5700</v>
      </c>
    </row>
    <row r="2117" spans="1:32" ht="17.25" customHeight="1" x14ac:dyDescent="0.25">
      <c r="A2117">
        <v>312937</v>
      </c>
      <c r="B2117" t="s">
        <v>2244</v>
      </c>
      <c r="C2117" t="s">
        <v>260</v>
      </c>
      <c r="D2117" t="s">
        <v>2245</v>
      </c>
      <c r="E2117" t="s">
        <v>88</v>
      </c>
      <c r="F2117">
        <v>31413</v>
      </c>
      <c r="G2117" t="s">
        <v>1670</v>
      </c>
      <c r="I2117" t="s">
        <v>213</v>
      </c>
      <c r="V2117" t="s">
        <v>5821</v>
      </c>
      <c r="AB2117" t="s">
        <v>5700</v>
      </c>
      <c r="AC2117" t="s">
        <v>5700</v>
      </c>
      <c r="AD2117" t="s">
        <v>5700</v>
      </c>
      <c r="AE2117" t="s">
        <v>5700</v>
      </c>
      <c r="AF2117" t="s">
        <v>5700</v>
      </c>
    </row>
    <row r="2118" spans="1:32" ht="17.25" customHeight="1" x14ac:dyDescent="0.25">
      <c r="A2118">
        <v>318834</v>
      </c>
      <c r="B2118" t="s">
        <v>2187</v>
      </c>
      <c r="C2118" t="s">
        <v>647</v>
      </c>
      <c r="D2118" t="s">
        <v>824</v>
      </c>
      <c r="E2118" t="s">
        <v>88</v>
      </c>
      <c r="F2118">
        <v>32940</v>
      </c>
      <c r="G2118" t="s">
        <v>30</v>
      </c>
      <c r="H2118" t="s">
        <v>28</v>
      </c>
      <c r="I2118" t="s">
        <v>213</v>
      </c>
      <c r="J2118" t="s">
        <v>27</v>
      </c>
      <c r="L2118" t="s">
        <v>30</v>
      </c>
      <c r="V2118" t="s">
        <v>5821</v>
      </c>
      <c r="AF2118" t="s">
        <v>5700</v>
      </c>
    </row>
    <row r="2119" spans="1:32" ht="17.25" customHeight="1" x14ac:dyDescent="0.25">
      <c r="A2119">
        <v>319763</v>
      </c>
      <c r="B2119" t="s">
        <v>1712</v>
      </c>
      <c r="C2119" t="s">
        <v>597</v>
      </c>
      <c r="D2119" t="s">
        <v>752</v>
      </c>
      <c r="E2119" t="s">
        <v>89</v>
      </c>
      <c r="H2119" t="s">
        <v>28</v>
      </c>
      <c r="I2119" t="s">
        <v>213</v>
      </c>
      <c r="V2119" t="s">
        <v>5821</v>
      </c>
      <c r="AA2119" t="s">
        <v>5700</v>
      </c>
      <c r="AB2119" t="s">
        <v>5700</v>
      </c>
      <c r="AC2119" t="s">
        <v>5700</v>
      </c>
      <c r="AD2119" t="s">
        <v>5700</v>
      </c>
      <c r="AE2119" t="s">
        <v>5700</v>
      </c>
      <c r="AF2119" t="s">
        <v>5700</v>
      </c>
    </row>
    <row r="2120" spans="1:32" ht="17.25" customHeight="1" x14ac:dyDescent="0.25">
      <c r="A2120">
        <v>320582</v>
      </c>
      <c r="B2120" t="s">
        <v>1472</v>
      </c>
      <c r="C2120" t="s">
        <v>794</v>
      </c>
      <c r="D2120" t="s">
        <v>533</v>
      </c>
      <c r="E2120" t="s">
        <v>88</v>
      </c>
      <c r="F2120">
        <v>34142</v>
      </c>
      <c r="G2120" t="s">
        <v>30</v>
      </c>
      <c r="H2120" t="s">
        <v>28</v>
      </c>
      <c r="I2120" t="s">
        <v>213</v>
      </c>
      <c r="V2120" t="s">
        <v>5821</v>
      </c>
      <c r="AB2120" t="s">
        <v>5700</v>
      </c>
      <c r="AC2120" t="s">
        <v>5700</v>
      </c>
      <c r="AD2120" t="s">
        <v>5700</v>
      </c>
      <c r="AE2120" t="s">
        <v>5700</v>
      </c>
      <c r="AF2120" t="s">
        <v>5700</v>
      </c>
    </row>
    <row r="2121" spans="1:32" ht="17.25" customHeight="1" x14ac:dyDescent="0.25">
      <c r="A2121">
        <v>321842</v>
      </c>
      <c r="B2121" t="s">
        <v>2057</v>
      </c>
      <c r="C2121" t="s">
        <v>531</v>
      </c>
      <c r="D2121" t="s">
        <v>650</v>
      </c>
      <c r="E2121" t="s">
        <v>88</v>
      </c>
      <c r="H2121" t="s">
        <v>28</v>
      </c>
      <c r="I2121" t="s">
        <v>213</v>
      </c>
      <c r="V2121" t="s">
        <v>5821</v>
      </c>
      <c r="AA2121" t="s">
        <v>5700</v>
      </c>
      <c r="AB2121" t="s">
        <v>5700</v>
      </c>
      <c r="AC2121" t="s">
        <v>5700</v>
      </c>
      <c r="AD2121" t="s">
        <v>5700</v>
      </c>
      <c r="AE2121" t="s">
        <v>5700</v>
      </c>
      <c r="AF2121" t="s">
        <v>5700</v>
      </c>
    </row>
    <row r="2122" spans="1:32" ht="17.25" customHeight="1" x14ac:dyDescent="0.25">
      <c r="A2122">
        <v>322487</v>
      </c>
      <c r="B2122" t="s">
        <v>1963</v>
      </c>
      <c r="C2122" t="s">
        <v>384</v>
      </c>
      <c r="D2122" t="s">
        <v>383</v>
      </c>
      <c r="E2122" t="s">
        <v>88</v>
      </c>
      <c r="H2122" t="s">
        <v>28</v>
      </c>
      <c r="I2122" t="s">
        <v>213</v>
      </c>
      <c r="V2122" t="s">
        <v>5821</v>
      </c>
      <c r="AA2122" t="s">
        <v>5700</v>
      </c>
      <c r="AB2122" t="s">
        <v>5700</v>
      </c>
      <c r="AC2122" t="s">
        <v>5700</v>
      </c>
      <c r="AD2122" t="s">
        <v>5700</v>
      </c>
      <c r="AE2122" t="s">
        <v>5700</v>
      </c>
      <c r="AF2122" t="s">
        <v>5700</v>
      </c>
    </row>
    <row r="2123" spans="1:32" ht="17.25" customHeight="1" x14ac:dyDescent="0.25">
      <c r="A2123">
        <v>325730</v>
      </c>
      <c r="B2123" t="s">
        <v>1518</v>
      </c>
      <c r="C2123" t="s">
        <v>226</v>
      </c>
      <c r="D2123" t="s">
        <v>1396</v>
      </c>
      <c r="E2123" t="s">
        <v>88</v>
      </c>
      <c r="H2123" t="s">
        <v>28</v>
      </c>
      <c r="I2123" t="s">
        <v>213</v>
      </c>
      <c r="V2123" t="s">
        <v>5821</v>
      </c>
      <c r="AA2123" t="s">
        <v>5700</v>
      </c>
      <c r="AB2123" t="s">
        <v>5700</v>
      </c>
      <c r="AC2123" t="s">
        <v>5700</v>
      </c>
      <c r="AD2123" t="s">
        <v>5700</v>
      </c>
      <c r="AE2123" t="s">
        <v>5700</v>
      </c>
      <c r="AF2123" t="s">
        <v>5700</v>
      </c>
    </row>
    <row r="2124" spans="1:32" ht="17.25" customHeight="1" x14ac:dyDescent="0.25">
      <c r="A2124">
        <v>326820</v>
      </c>
      <c r="B2124" t="s">
        <v>1968</v>
      </c>
      <c r="C2124" t="s">
        <v>242</v>
      </c>
      <c r="D2124" t="s">
        <v>1969</v>
      </c>
      <c r="E2124" t="s">
        <v>88</v>
      </c>
      <c r="H2124" t="s">
        <v>28</v>
      </c>
      <c r="I2124" t="s">
        <v>213</v>
      </c>
      <c r="V2124" t="s">
        <v>5821</v>
      </c>
      <c r="AA2124" t="s">
        <v>5700</v>
      </c>
      <c r="AB2124" t="s">
        <v>5700</v>
      </c>
      <c r="AC2124" t="s">
        <v>5700</v>
      </c>
      <c r="AD2124" t="s">
        <v>5700</v>
      </c>
      <c r="AE2124" t="s">
        <v>5700</v>
      </c>
      <c r="AF2124" t="s">
        <v>5700</v>
      </c>
    </row>
    <row r="2125" spans="1:32" ht="17.25" customHeight="1" x14ac:dyDescent="0.25">
      <c r="A2125">
        <v>327545</v>
      </c>
      <c r="B2125" t="s">
        <v>1713</v>
      </c>
      <c r="C2125" t="s">
        <v>718</v>
      </c>
      <c r="D2125" t="s">
        <v>1396</v>
      </c>
      <c r="E2125" t="s">
        <v>88</v>
      </c>
      <c r="H2125" t="s">
        <v>28</v>
      </c>
      <c r="I2125" t="s">
        <v>213</v>
      </c>
      <c r="V2125" t="s">
        <v>5821</v>
      </c>
      <c r="AA2125" t="s">
        <v>5700</v>
      </c>
      <c r="AB2125" t="s">
        <v>5700</v>
      </c>
      <c r="AC2125" t="s">
        <v>5700</v>
      </c>
      <c r="AD2125" t="s">
        <v>5700</v>
      </c>
      <c r="AE2125" t="s">
        <v>5700</v>
      </c>
      <c r="AF2125" t="s">
        <v>5700</v>
      </c>
    </row>
    <row r="2126" spans="1:32" ht="17.25" customHeight="1" x14ac:dyDescent="0.25">
      <c r="A2126">
        <v>327677</v>
      </c>
      <c r="B2126" t="s">
        <v>2123</v>
      </c>
      <c r="C2126" t="s">
        <v>704</v>
      </c>
      <c r="D2126" t="s">
        <v>1396</v>
      </c>
      <c r="E2126" t="s">
        <v>88</v>
      </c>
      <c r="H2126" t="s">
        <v>28</v>
      </c>
      <c r="I2126" t="s">
        <v>213</v>
      </c>
      <c r="V2126" t="s">
        <v>5821</v>
      </c>
      <c r="AA2126" t="s">
        <v>5700</v>
      </c>
      <c r="AB2126" t="s">
        <v>5700</v>
      </c>
      <c r="AC2126" t="s">
        <v>5700</v>
      </c>
      <c r="AD2126" t="s">
        <v>5700</v>
      </c>
      <c r="AE2126" t="s">
        <v>5700</v>
      </c>
      <c r="AF2126" t="s">
        <v>5700</v>
      </c>
    </row>
    <row r="2127" spans="1:32" ht="17.25" customHeight="1" x14ac:dyDescent="0.25">
      <c r="A2127">
        <v>328411</v>
      </c>
      <c r="B2127" t="s">
        <v>1837</v>
      </c>
      <c r="C2127" t="s">
        <v>794</v>
      </c>
      <c r="D2127" t="s">
        <v>337</v>
      </c>
      <c r="E2127" t="s">
        <v>88</v>
      </c>
      <c r="H2127" t="s">
        <v>28</v>
      </c>
      <c r="I2127" t="s">
        <v>213</v>
      </c>
      <c r="V2127" t="s">
        <v>5821</v>
      </c>
      <c r="AF2127" t="s">
        <v>5700</v>
      </c>
    </row>
    <row r="2128" spans="1:32" ht="17.25" customHeight="1" x14ac:dyDescent="0.25">
      <c r="A2128">
        <v>328917</v>
      </c>
      <c r="B2128" t="s">
        <v>2126</v>
      </c>
      <c r="C2128" t="s">
        <v>226</v>
      </c>
      <c r="D2128" t="s">
        <v>1396</v>
      </c>
      <c r="E2128" t="s">
        <v>89</v>
      </c>
      <c r="H2128" t="s">
        <v>28</v>
      </c>
      <c r="I2128" t="s">
        <v>213</v>
      </c>
      <c r="V2128" t="s">
        <v>5821</v>
      </c>
      <c r="AA2128" t="s">
        <v>5700</v>
      </c>
      <c r="AB2128" t="s">
        <v>5700</v>
      </c>
      <c r="AC2128" t="s">
        <v>5700</v>
      </c>
      <c r="AD2128" t="s">
        <v>5700</v>
      </c>
      <c r="AE2128" t="s">
        <v>5700</v>
      </c>
      <c r="AF2128" t="s">
        <v>5700</v>
      </c>
    </row>
    <row r="2129" spans="1:32" ht="17.25" customHeight="1" x14ac:dyDescent="0.25">
      <c r="A2129">
        <v>331078</v>
      </c>
      <c r="B2129" t="s">
        <v>1198</v>
      </c>
      <c r="C2129" t="s">
        <v>381</v>
      </c>
      <c r="D2129" t="s">
        <v>655</v>
      </c>
      <c r="E2129" t="s">
        <v>88</v>
      </c>
      <c r="H2129" t="s">
        <v>28</v>
      </c>
      <c r="I2129" t="s">
        <v>213</v>
      </c>
      <c r="V2129" t="s">
        <v>5821</v>
      </c>
      <c r="Y2129" t="s">
        <v>5700</v>
      </c>
      <c r="AA2129" t="s">
        <v>5700</v>
      </c>
      <c r="AB2129" t="s">
        <v>5700</v>
      </c>
      <c r="AC2129" t="s">
        <v>5700</v>
      </c>
      <c r="AD2129" t="s">
        <v>5700</v>
      </c>
      <c r="AE2129" t="s">
        <v>5700</v>
      </c>
      <c r="AF2129" t="s">
        <v>5700</v>
      </c>
    </row>
    <row r="2130" spans="1:32" ht="17.25" customHeight="1" x14ac:dyDescent="0.25">
      <c r="A2130">
        <v>337186</v>
      </c>
      <c r="B2130" t="s">
        <v>1473</v>
      </c>
      <c r="C2130" t="s">
        <v>614</v>
      </c>
      <c r="D2130" t="s">
        <v>360</v>
      </c>
      <c r="E2130" t="s">
        <v>88</v>
      </c>
      <c r="H2130" t="s">
        <v>28</v>
      </c>
      <c r="I2130" t="s">
        <v>213</v>
      </c>
      <c r="V2130" t="s">
        <v>5821</v>
      </c>
      <c r="AA2130" t="s">
        <v>5700</v>
      </c>
      <c r="AB2130" t="s">
        <v>5700</v>
      </c>
      <c r="AC2130" t="s">
        <v>5700</v>
      </c>
      <c r="AD2130" t="s">
        <v>5700</v>
      </c>
      <c r="AE2130" t="s">
        <v>5700</v>
      </c>
      <c r="AF2130" t="s">
        <v>5700</v>
      </c>
    </row>
    <row r="2131" spans="1:32" ht="17.25" customHeight="1" x14ac:dyDescent="0.25">
      <c r="A2131">
        <v>300459</v>
      </c>
      <c r="B2131" t="s">
        <v>5816</v>
      </c>
      <c r="C2131" t="s">
        <v>1626</v>
      </c>
      <c r="D2131" t="s">
        <v>5817</v>
      </c>
      <c r="I2131" t="s">
        <v>213</v>
      </c>
      <c r="V2131" t="s">
        <v>5740</v>
      </c>
    </row>
    <row r="2132" spans="1:32" ht="17.25" customHeight="1" x14ac:dyDescent="0.25">
      <c r="A2132">
        <v>300476</v>
      </c>
      <c r="B2132" t="s">
        <v>5815</v>
      </c>
      <c r="C2132" t="s">
        <v>614</v>
      </c>
      <c r="D2132" t="s">
        <v>254</v>
      </c>
      <c r="I2132" t="s">
        <v>213</v>
      </c>
      <c r="V2132" t="s">
        <v>5734</v>
      </c>
    </row>
    <row r="2133" spans="1:32" ht="17.25" customHeight="1" x14ac:dyDescent="0.25">
      <c r="A2133">
        <v>300513</v>
      </c>
      <c r="B2133" t="s">
        <v>5114</v>
      </c>
      <c r="C2133" t="s">
        <v>1112</v>
      </c>
      <c r="D2133" t="s">
        <v>2903</v>
      </c>
      <c r="E2133" t="s">
        <v>88</v>
      </c>
      <c r="F2133">
        <v>30894</v>
      </c>
      <c r="G2133" t="s">
        <v>30</v>
      </c>
      <c r="H2133" t="s">
        <v>28</v>
      </c>
      <c r="I2133" t="s">
        <v>213</v>
      </c>
      <c r="J2133" t="s">
        <v>27</v>
      </c>
      <c r="L2133" t="s">
        <v>30</v>
      </c>
    </row>
    <row r="2134" spans="1:32" ht="17.25" customHeight="1" x14ac:dyDescent="0.25">
      <c r="A2134">
        <v>300597</v>
      </c>
      <c r="B2134" t="s">
        <v>1620</v>
      </c>
      <c r="C2134" t="s">
        <v>730</v>
      </c>
      <c r="D2134" t="s">
        <v>5814</v>
      </c>
      <c r="I2134" t="s">
        <v>213</v>
      </c>
      <c r="V2134" t="s">
        <v>5733</v>
      </c>
    </row>
    <row r="2135" spans="1:32" ht="17.25" customHeight="1" x14ac:dyDescent="0.25">
      <c r="A2135">
        <v>301558</v>
      </c>
      <c r="B2135" t="s">
        <v>5812</v>
      </c>
      <c r="C2135" t="s">
        <v>3156</v>
      </c>
      <c r="D2135" t="s">
        <v>5813</v>
      </c>
      <c r="I2135" t="s">
        <v>213</v>
      </c>
      <c r="V2135" t="s">
        <v>5733</v>
      </c>
    </row>
    <row r="2136" spans="1:32" ht="17.25" customHeight="1" x14ac:dyDescent="0.25">
      <c r="A2136">
        <v>302723</v>
      </c>
      <c r="B2136" t="s">
        <v>5810</v>
      </c>
      <c r="C2136" t="s">
        <v>242</v>
      </c>
      <c r="D2136" t="s">
        <v>342</v>
      </c>
      <c r="I2136" t="s">
        <v>213</v>
      </c>
      <c r="V2136" t="s">
        <v>5733</v>
      </c>
    </row>
    <row r="2137" spans="1:32" ht="17.25" customHeight="1" x14ac:dyDescent="0.25">
      <c r="A2137">
        <v>302765</v>
      </c>
      <c r="B2137" t="s">
        <v>5809</v>
      </c>
      <c r="C2137" t="s">
        <v>242</v>
      </c>
      <c r="D2137" t="s">
        <v>650</v>
      </c>
      <c r="I2137" t="s">
        <v>213</v>
      </c>
      <c r="V2137" t="s">
        <v>5734</v>
      </c>
    </row>
    <row r="2138" spans="1:32" ht="17.25" customHeight="1" x14ac:dyDescent="0.25">
      <c r="A2138">
        <v>302938</v>
      </c>
      <c r="B2138" t="s">
        <v>5808</v>
      </c>
      <c r="C2138" t="s">
        <v>242</v>
      </c>
      <c r="D2138" t="s">
        <v>1149</v>
      </c>
      <c r="I2138" t="s">
        <v>213</v>
      </c>
      <c r="V2138" t="s">
        <v>5741</v>
      </c>
    </row>
    <row r="2139" spans="1:32" ht="17.25" customHeight="1" x14ac:dyDescent="0.25">
      <c r="A2139">
        <v>302946</v>
      </c>
      <c r="B2139" t="s">
        <v>5807</v>
      </c>
      <c r="C2139" t="s">
        <v>387</v>
      </c>
      <c r="D2139" t="s">
        <v>432</v>
      </c>
      <c r="I2139" t="s">
        <v>213</v>
      </c>
      <c r="V2139" t="s">
        <v>5733</v>
      </c>
    </row>
    <row r="2140" spans="1:32" ht="17.25" customHeight="1" x14ac:dyDescent="0.25">
      <c r="A2140">
        <v>302970</v>
      </c>
      <c r="B2140" t="s">
        <v>5806</v>
      </c>
      <c r="C2140" t="s">
        <v>226</v>
      </c>
      <c r="D2140" t="s">
        <v>1057</v>
      </c>
      <c r="I2140" t="s">
        <v>213</v>
      </c>
      <c r="V2140" t="s">
        <v>5733</v>
      </c>
    </row>
    <row r="2141" spans="1:32" ht="17.25" customHeight="1" x14ac:dyDescent="0.25">
      <c r="A2141">
        <v>303254</v>
      </c>
      <c r="B2141" t="s">
        <v>5805</v>
      </c>
      <c r="C2141" t="s">
        <v>260</v>
      </c>
      <c r="D2141" t="s">
        <v>1151</v>
      </c>
      <c r="I2141" t="s">
        <v>213</v>
      </c>
      <c r="V2141" t="s">
        <v>5741</v>
      </c>
    </row>
    <row r="2142" spans="1:32" ht="17.25" customHeight="1" x14ac:dyDescent="0.25">
      <c r="A2142">
        <v>304264</v>
      </c>
      <c r="B2142" t="s">
        <v>3320</v>
      </c>
      <c r="C2142" t="s">
        <v>756</v>
      </c>
      <c r="D2142" t="s">
        <v>380</v>
      </c>
      <c r="E2142" t="s">
        <v>88</v>
      </c>
      <c r="F2142">
        <v>31413</v>
      </c>
      <c r="G2142" t="s">
        <v>30</v>
      </c>
      <c r="H2142" t="s">
        <v>28</v>
      </c>
      <c r="I2142" t="s">
        <v>213</v>
      </c>
      <c r="J2142" t="s">
        <v>1370</v>
      </c>
      <c r="L2142" t="s">
        <v>30</v>
      </c>
    </row>
    <row r="2143" spans="1:32" ht="17.25" customHeight="1" x14ac:dyDescent="0.25">
      <c r="A2143">
        <v>304687</v>
      </c>
      <c r="B2143" t="s">
        <v>5802</v>
      </c>
      <c r="C2143" t="s">
        <v>242</v>
      </c>
      <c r="D2143" t="s">
        <v>968</v>
      </c>
      <c r="I2143" t="s">
        <v>213</v>
      </c>
      <c r="V2143" t="s">
        <v>5734</v>
      </c>
    </row>
    <row r="2144" spans="1:32" ht="17.25" customHeight="1" x14ac:dyDescent="0.25">
      <c r="A2144">
        <v>304734</v>
      </c>
      <c r="B2144" t="s">
        <v>5801</v>
      </c>
      <c r="C2144" t="s">
        <v>266</v>
      </c>
      <c r="D2144" t="s">
        <v>1616</v>
      </c>
      <c r="I2144" t="s">
        <v>213</v>
      </c>
      <c r="V2144" t="s">
        <v>5733</v>
      </c>
    </row>
    <row r="2145" spans="1:22" ht="17.25" customHeight="1" x14ac:dyDescent="0.25">
      <c r="A2145">
        <v>306232</v>
      </c>
      <c r="B2145" t="s">
        <v>3860</v>
      </c>
      <c r="C2145" t="s">
        <v>1618</v>
      </c>
      <c r="D2145" t="s">
        <v>294</v>
      </c>
      <c r="E2145" t="s">
        <v>88</v>
      </c>
      <c r="F2145">
        <v>28871</v>
      </c>
      <c r="G2145" t="s">
        <v>30</v>
      </c>
      <c r="H2145" t="s">
        <v>28</v>
      </c>
      <c r="I2145" t="s">
        <v>213</v>
      </c>
      <c r="J2145" t="s">
        <v>27</v>
      </c>
      <c r="L2145" t="s">
        <v>30</v>
      </c>
      <c r="P2145" t="s">
        <v>5706</v>
      </c>
    </row>
    <row r="2146" spans="1:22" ht="17.25" customHeight="1" x14ac:dyDescent="0.25">
      <c r="A2146">
        <v>306302</v>
      </c>
      <c r="B2146" t="s">
        <v>5799</v>
      </c>
      <c r="C2146" t="s">
        <v>268</v>
      </c>
      <c r="D2146" t="s">
        <v>5800</v>
      </c>
      <c r="I2146" t="s">
        <v>213</v>
      </c>
      <c r="V2146" t="s">
        <v>5740</v>
      </c>
    </row>
    <row r="2147" spans="1:22" ht="17.25" customHeight="1" x14ac:dyDescent="0.25">
      <c r="A2147">
        <v>307106</v>
      </c>
      <c r="B2147" t="s">
        <v>5796</v>
      </c>
      <c r="C2147" t="s">
        <v>391</v>
      </c>
      <c r="D2147" t="s">
        <v>5797</v>
      </c>
      <c r="I2147" t="s">
        <v>213</v>
      </c>
      <c r="V2147" t="s">
        <v>5740</v>
      </c>
    </row>
    <row r="2148" spans="1:22" ht="17.25" customHeight="1" x14ac:dyDescent="0.25">
      <c r="A2148">
        <v>307655</v>
      </c>
      <c r="B2148" t="s">
        <v>1204</v>
      </c>
      <c r="C2148" t="s">
        <v>355</v>
      </c>
      <c r="D2148" t="s">
        <v>2725</v>
      </c>
      <c r="E2148" t="s">
        <v>88</v>
      </c>
      <c r="F2148">
        <v>31072</v>
      </c>
      <c r="G2148" t="s">
        <v>3863</v>
      </c>
      <c r="H2148" t="s">
        <v>28</v>
      </c>
      <c r="I2148" t="s">
        <v>213</v>
      </c>
      <c r="J2148" t="s">
        <v>1370</v>
      </c>
      <c r="L2148" t="s">
        <v>73</v>
      </c>
      <c r="V2148" t="s">
        <v>5822</v>
      </c>
    </row>
    <row r="2149" spans="1:22" ht="17.25" customHeight="1" x14ac:dyDescent="0.25">
      <c r="A2149">
        <v>307947</v>
      </c>
      <c r="B2149" t="s">
        <v>3539</v>
      </c>
      <c r="C2149" t="s">
        <v>1270</v>
      </c>
      <c r="D2149" t="s">
        <v>398</v>
      </c>
      <c r="E2149" t="s">
        <v>88</v>
      </c>
      <c r="F2149">
        <v>29076</v>
      </c>
      <c r="G2149" t="s">
        <v>3540</v>
      </c>
      <c r="H2149" t="s">
        <v>28</v>
      </c>
      <c r="I2149" t="s">
        <v>213</v>
      </c>
      <c r="J2149" t="s">
        <v>27</v>
      </c>
      <c r="L2149" t="s">
        <v>73</v>
      </c>
    </row>
    <row r="2150" spans="1:22" ht="17.25" customHeight="1" x14ac:dyDescent="0.25">
      <c r="A2150">
        <v>308002</v>
      </c>
      <c r="B2150" t="s">
        <v>5794</v>
      </c>
      <c r="C2150" t="s">
        <v>733</v>
      </c>
      <c r="D2150" t="s">
        <v>253</v>
      </c>
      <c r="I2150" t="s">
        <v>213</v>
      </c>
      <c r="V2150" t="s">
        <v>5741</v>
      </c>
    </row>
    <row r="2151" spans="1:22" ht="17.25" customHeight="1" x14ac:dyDescent="0.25">
      <c r="A2151">
        <v>308860</v>
      </c>
      <c r="B2151" t="s">
        <v>2696</v>
      </c>
      <c r="C2151" t="s">
        <v>319</v>
      </c>
      <c r="D2151" t="s">
        <v>1004</v>
      </c>
      <c r="E2151" t="s">
        <v>88</v>
      </c>
      <c r="F2151">
        <v>31173</v>
      </c>
      <c r="G2151" t="s">
        <v>82</v>
      </c>
      <c r="H2151" t="s">
        <v>28</v>
      </c>
      <c r="I2151" t="s">
        <v>213</v>
      </c>
      <c r="J2151" t="s">
        <v>1370</v>
      </c>
      <c r="L2151" t="s">
        <v>82</v>
      </c>
    </row>
    <row r="2152" spans="1:22" ht="17.25" customHeight="1" x14ac:dyDescent="0.25">
      <c r="A2152">
        <v>309664</v>
      </c>
      <c r="B2152" t="s">
        <v>5790</v>
      </c>
      <c r="C2152" t="s">
        <v>280</v>
      </c>
      <c r="D2152" t="s">
        <v>524</v>
      </c>
      <c r="I2152" t="s">
        <v>213</v>
      </c>
      <c r="V2152" t="s">
        <v>5740</v>
      </c>
    </row>
    <row r="2153" spans="1:22" ht="17.25" customHeight="1" x14ac:dyDescent="0.25">
      <c r="A2153">
        <v>309723</v>
      </c>
      <c r="B2153" t="s">
        <v>5788</v>
      </c>
      <c r="C2153" t="s">
        <v>284</v>
      </c>
      <c r="D2153" t="s">
        <v>5789</v>
      </c>
      <c r="I2153" t="s">
        <v>213</v>
      </c>
      <c r="V2153" t="s">
        <v>5740</v>
      </c>
    </row>
    <row r="2154" spans="1:22" ht="17.25" customHeight="1" x14ac:dyDescent="0.25">
      <c r="A2154">
        <v>310492</v>
      </c>
      <c r="B2154" t="s">
        <v>5786</v>
      </c>
      <c r="C2154" t="s">
        <v>226</v>
      </c>
      <c r="D2154" t="s">
        <v>5787</v>
      </c>
      <c r="I2154" t="s">
        <v>213</v>
      </c>
      <c r="V2154" t="s">
        <v>5740</v>
      </c>
    </row>
    <row r="2155" spans="1:22" ht="17.25" customHeight="1" x14ac:dyDescent="0.25">
      <c r="A2155">
        <v>310679</v>
      </c>
      <c r="B2155" t="s">
        <v>728</v>
      </c>
      <c r="C2155" t="s">
        <v>266</v>
      </c>
      <c r="D2155" t="s">
        <v>720</v>
      </c>
      <c r="E2155" t="s">
        <v>88</v>
      </c>
      <c r="F2155">
        <v>31625</v>
      </c>
      <c r="G2155" t="s">
        <v>52</v>
      </c>
      <c r="H2155" t="s">
        <v>28</v>
      </c>
      <c r="I2155" t="s">
        <v>213</v>
      </c>
      <c r="J2155" t="s">
        <v>1370</v>
      </c>
      <c r="L2155" t="s">
        <v>30</v>
      </c>
    </row>
    <row r="2156" spans="1:22" ht="17.25" customHeight="1" x14ac:dyDescent="0.25">
      <c r="A2156">
        <v>311855</v>
      </c>
      <c r="B2156" t="s">
        <v>5782</v>
      </c>
      <c r="C2156" t="s">
        <v>934</v>
      </c>
      <c r="D2156" t="s">
        <v>536</v>
      </c>
      <c r="I2156" t="s">
        <v>213</v>
      </c>
      <c r="V2156" t="s">
        <v>5733</v>
      </c>
    </row>
    <row r="2157" spans="1:22" ht="17.25" customHeight="1" x14ac:dyDescent="0.25">
      <c r="A2157">
        <v>312252</v>
      </c>
      <c r="B2157" t="s">
        <v>5781</v>
      </c>
      <c r="C2157" t="s">
        <v>727</v>
      </c>
      <c r="D2157" t="s">
        <v>968</v>
      </c>
      <c r="I2157" t="s">
        <v>213</v>
      </c>
      <c r="V2157" t="s">
        <v>5734</v>
      </c>
    </row>
    <row r="2158" spans="1:22" ht="17.25" customHeight="1" x14ac:dyDescent="0.25">
      <c r="A2158">
        <v>313586</v>
      </c>
      <c r="B2158" t="s">
        <v>5777</v>
      </c>
      <c r="C2158" t="s">
        <v>226</v>
      </c>
      <c r="D2158" t="s">
        <v>5778</v>
      </c>
      <c r="I2158" t="s">
        <v>213</v>
      </c>
      <c r="V2158" t="s">
        <v>5740</v>
      </c>
    </row>
    <row r="2159" spans="1:22" ht="17.25" customHeight="1" x14ac:dyDescent="0.25">
      <c r="A2159">
        <v>313771</v>
      </c>
      <c r="B2159" t="s">
        <v>5775</v>
      </c>
      <c r="C2159" t="s">
        <v>633</v>
      </c>
      <c r="D2159" t="s">
        <v>5776</v>
      </c>
      <c r="I2159" t="s">
        <v>213</v>
      </c>
      <c r="V2159" t="s">
        <v>5734</v>
      </c>
    </row>
    <row r="2160" spans="1:22" ht="17.25" customHeight="1" x14ac:dyDescent="0.25">
      <c r="A2160">
        <v>314589</v>
      </c>
      <c r="B2160" t="s">
        <v>5774</v>
      </c>
      <c r="C2160" t="s">
        <v>664</v>
      </c>
      <c r="D2160" t="s">
        <v>1195</v>
      </c>
      <c r="I2160" t="s">
        <v>213</v>
      </c>
      <c r="V2160" t="s">
        <v>5741</v>
      </c>
    </row>
    <row r="2161" spans="1:22" ht="17.25" customHeight="1" x14ac:dyDescent="0.25">
      <c r="A2161">
        <v>315940</v>
      </c>
      <c r="B2161" t="s">
        <v>5772</v>
      </c>
      <c r="C2161" t="s">
        <v>242</v>
      </c>
      <c r="D2161" t="s">
        <v>3451</v>
      </c>
      <c r="I2161" t="s">
        <v>213</v>
      </c>
      <c r="V2161" t="s">
        <v>5740</v>
      </c>
    </row>
    <row r="2162" spans="1:22" ht="17.25" customHeight="1" x14ac:dyDescent="0.25">
      <c r="A2162">
        <v>316268</v>
      </c>
      <c r="B2162" t="s">
        <v>5771</v>
      </c>
      <c r="C2162" t="s">
        <v>242</v>
      </c>
      <c r="D2162" t="s">
        <v>227</v>
      </c>
      <c r="I2162" t="s">
        <v>213</v>
      </c>
      <c r="V2162" t="s">
        <v>5734</v>
      </c>
    </row>
    <row r="2163" spans="1:22" ht="17.25" customHeight="1" x14ac:dyDescent="0.25">
      <c r="A2163">
        <v>317059</v>
      </c>
      <c r="B2163" t="s">
        <v>5769</v>
      </c>
      <c r="C2163" t="s">
        <v>1452</v>
      </c>
      <c r="D2163" t="s">
        <v>234</v>
      </c>
      <c r="I2163" t="s">
        <v>213</v>
      </c>
      <c r="V2163" t="s">
        <v>5736</v>
      </c>
    </row>
    <row r="2164" spans="1:22" ht="17.25" customHeight="1" x14ac:dyDescent="0.25">
      <c r="A2164">
        <v>317087</v>
      </c>
      <c r="B2164" t="s">
        <v>5768</v>
      </c>
      <c r="C2164" t="s">
        <v>268</v>
      </c>
      <c r="D2164" t="s">
        <v>436</v>
      </c>
      <c r="I2164" t="s">
        <v>213</v>
      </c>
      <c r="V2164" t="s">
        <v>5734</v>
      </c>
    </row>
    <row r="2165" spans="1:22" ht="17.25" customHeight="1" x14ac:dyDescent="0.25">
      <c r="A2165">
        <v>317095</v>
      </c>
      <c r="B2165" t="s">
        <v>3896</v>
      </c>
      <c r="C2165" t="s">
        <v>1098</v>
      </c>
      <c r="D2165" t="s">
        <v>438</v>
      </c>
      <c r="E2165" t="s">
        <v>88</v>
      </c>
      <c r="F2165">
        <v>31555</v>
      </c>
      <c r="G2165" t="s">
        <v>710</v>
      </c>
      <c r="H2165" t="s">
        <v>28</v>
      </c>
      <c r="I2165" t="s">
        <v>213</v>
      </c>
      <c r="J2165" t="s">
        <v>1370</v>
      </c>
      <c r="L2165" t="s">
        <v>52</v>
      </c>
    </row>
    <row r="2166" spans="1:22" ht="17.25" customHeight="1" x14ac:dyDescent="0.25">
      <c r="A2166">
        <v>317312</v>
      </c>
      <c r="B2166" t="s">
        <v>1761</v>
      </c>
      <c r="C2166" t="s">
        <v>404</v>
      </c>
      <c r="D2166" t="s">
        <v>2904</v>
      </c>
      <c r="E2166" t="s">
        <v>88</v>
      </c>
      <c r="F2166">
        <v>28294</v>
      </c>
      <c r="G2166" t="s">
        <v>2299</v>
      </c>
      <c r="H2166" t="s">
        <v>28</v>
      </c>
      <c r="I2166" t="s">
        <v>213</v>
      </c>
      <c r="J2166" t="s">
        <v>1370</v>
      </c>
      <c r="L2166" t="s">
        <v>42</v>
      </c>
    </row>
    <row r="2167" spans="1:22" ht="17.25" customHeight="1" x14ac:dyDescent="0.25">
      <c r="A2167">
        <v>317947</v>
      </c>
      <c r="B2167" t="s">
        <v>3094</v>
      </c>
      <c r="C2167" t="s">
        <v>358</v>
      </c>
      <c r="D2167" t="s">
        <v>429</v>
      </c>
      <c r="E2167" t="s">
        <v>89</v>
      </c>
      <c r="F2167">
        <v>30912</v>
      </c>
      <c r="G2167" t="s">
        <v>685</v>
      </c>
      <c r="H2167" t="s">
        <v>28</v>
      </c>
      <c r="I2167" t="s">
        <v>213</v>
      </c>
      <c r="J2167" t="s">
        <v>1370</v>
      </c>
      <c r="L2167" t="s">
        <v>42</v>
      </c>
    </row>
    <row r="2168" spans="1:22" ht="17.25" customHeight="1" x14ac:dyDescent="0.25">
      <c r="A2168">
        <v>318073</v>
      </c>
      <c r="B2168" t="s">
        <v>5128</v>
      </c>
      <c r="C2168" t="s">
        <v>363</v>
      </c>
      <c r="D2168" t="s">
        <v>650</v>
      </c>
      <c r="E2168" t="s">
        <v>88</v>
      </c>
      <c r="F2168">
        <v>33793</v>
      </c>
      <c r="G2168" t="s">
        <v>5129</v>
      </c>
      <c r="H2168" t="s">
        <v>43</v>
      </c>
      <c r="I2168" t="s">
        <v>213</v>
      </c>
      <c r="J2168" t="s">
        <v>1370</v>
      </c>
      <c r="L2168" t="s">
        <v>30</v>
      </c>
    </row>
    <row r="2169" spans="1:22" ht="17.25" customHeight="1" x14ac:dyDescent="0.25">
      <c r="A2169">
        <v>318460</v>
      </c>
      <c r="B2169" t="s">
        <v>2891</v>
      </c>
      <c r="C2169" t="s">
        <v>731</v>
      </c>
      <c r="D2169" t="s">
        <v>1106</v>
      </c>
      <c r="E2169" t="s">
        <v>88</v>
      </c>
      <c r="F2169">
        <v>29250</v>
      </c>
      <c r="G2169" t="s">
        <v>776</v>
      </c>
      <c r="H2169" t="s">
        <v>28</v>
      </c>
      <c r="I2169" t="s">
        <v>213</v>
      </c>
      <c r="J2169" t="s">
        <v>27</v>
      </c>
      <c r="L2169" t="s">
        <v>49</v>
      </c>
    </row>
    <row r="2170" spans="1:22" ht="17.25" customHeight="1" x14ac:dyDescent="0.25">
      <c r="A2170">
        <v>318575</v>
      </c>
      <c r="B2170" t="s">
        <v>5765</v>
      </c>
      <c r="C2170" t="s">
        <v>5766</v>
      </c>
      <c r="D2170" t="s">
        <v>245</v>
      </c>
      <c r="I2170" t="s">
        <v>213</v>
      </c>
      <c r="V2170" t="s">
        <v>5739</v>
      </c>
    </row>
    <row r="2171" spans="1:22" ht="17.25" customHeight="1" x14ac:dyDescent="0.25">
      <c r="A2171">
        <v>318828</v>
      </c>
      <c r="B2171" t="s">
        <v>5764</v>
      </c>
      <c r="C2171" t="s">
        <v>233</v>
      </c>
      <c r="D2171" t="s">
        <v>1894</v>
      </c>
      <c r="I2171" t="s">
        <v>213</v>
      </c>
      <c r="V2171" t="s">
        <v>5734</v>
      </c>
    </row>
    <row r="2172" spans="1:22" ht="17.25" customHeight="1" x14ac:dyDescent="0.25">
      <c r="A2172">
        <v>319534</v>
      </c>
      <c r="B2172" t="s">
        <v>2556</v>
      </c>
      <c r="C2172" t="s">
        <v>242</v>
      </c>
      <c r="E2172" t="s">
        <v>88</v>
      </c>
      <c r="H2172" t="s">
        <v>28</v>
      </c>
      <c r="I2172" t="s">
        <v>213</v>
      </c>
    </row>
    <row r="2173" spans="1:22" ht="17.25" customHeight="1" x14ac:dyDescent="0.25">
      <c r="A2173">
        <v>319579</v>
      </c>
      <c r="B2173" t="s">
        <v>5760</v>
      </c>
      <c r="C2173" t="s">
        <v>260</v>
      </c>
      <c r="D2173" t="s">
        <v>636</v>
      </c>
      <c r="I2173" t="s">
        <v>213</v>
      </c>
      <c r="V2173" t="s">
        <v>5744</v>
      </c>
    </row>
    <row r="2174" spans="1:22" ht="17.25" customHeight="1" x14ac:dyDescent="0.25">
      <c r="A2174">
        <v>319835</v>
      </c>
      <c r="B2174" t="s">
        <v>3923</v>
      </c>
      <c r="C2174" t="s">
        <v>664</v>
      </c>
      <c r="D2174" t="s">
        <v>1111</v>
      </c>
      <c r="E2174" t="s">
        <v>89</v>
      </c>
      <c r="F2174">
        <v>33745</v>
      </c>
      <c r="G2174" t="s">
        <v>30</v>
      </c>
      <c r="H2174" t="s">
        <v>28</v>
      </c>
      <c r="I2174" t="s">
        <v>213</v>
      </c>
      <c r="J2174" t="s">
        <v>1370</v>
      </c>
      <c r="L2174" t="s">
        <v>85</v>
      </c>
    </row>
    <row r="2175" spans="1:22" ht="17.25" customHeight="1" x14ac:dyDescent="0.25">
      <c r="A2175">
        <v>320631</v>
      </c>
      <c r="B2175" t="s">
        <v>3932</v>
      </c>
      <c r="C2175" t="s">
        <v>969</v>
      </c>
      <c r="D2175" t="s">
        <v>517</v>
      </c>
      <c r="E2175" t="s">
        <v>89</v>
      </c>
      <c r="F2175">
        <v>34335</v>
      </c>
      <c r="G2175" t="s">
        <v>30</v>
      </c>
      <c r="H2175" t="s">
        <v>28</v>
      </c>
      <c r="I2175" t="s">
        <v>213</v>
      </c>
      <c r="J2175" t="s">
        <v>1370</v>
      </c>
      <c r="L2175" t="s">
        <v>30</v>
      </c>
    </row>
    <row r="2176" spans="1:22" ht="17.25" customHeight="1" x14ac:dyDescent="0.25">
      <c r="A2176">
        <v>320872</v>
      </c>
      <c r="B2176" t="s">
        <v>5143</v>
      </c>
      <c r="C2176" t="s">
        <v>355</v>
      </c>
      <c r="D2176" t="s">
        <v>499</v>
      </c>
      <c r="E2176" t="s">
        <v>88</v>
      </c>
      <c r="F2176">
        <v>32803</v>
      </c>
      <c r="G2176" t="s">
        <v>1243</v>
      </c>
      <c r="H2176" t="s">
        <v>28</v>
      </c>
      <c r="I2176" t="s">
        <v>213</v>
      </c>
      <c r="J2176" t="s">
        <v>1370</v>
      </c>
      <c r="L2176" t="s">
        <v>42</v>
      </c>
    </row>
    <row r="2177" spans="1:22" ht="17.25" customHeight="1" x14ac:dyDescent="0.25">
      <c r="A2177">
        <v>321266</v>
      </c>
      <c r="B2177" t="s">
        <v>3414</v>
      </c>
      <c r="C2177" t="s">
        <v>803</v>
      </c>
      <c r="D2177" t="s">
        <v>227</v>
      </c>
      <c r="E2177" t="s">
        <v>88</v>
      </c>
      <c r="F2177">
        <v>29587</v>
      </c>
      <c r="G2177" t="s">
        <v>30</v>
      </c>
      <c r="H2177" t="s">
        <v>28</v>
      </c>
      <c r="I2177" t="s">
        <v>213</v>
      </c>
      <c r="J2177" t="s">
        <v>1370</v>
      </c>
      <c r="L2177" t="s">
        <v>30</v>
      </c>
    </row>
    <row r="2178" spans="1:22" ht="17.25" customHeight="1" x14ac:dyDescent="0.25">
      <c r="A2178">
        <v>321596</v>
      </c>
      <c r="B2178" t="s">
        <v>2663</v>
      </c>
      <c r="C2178" t="s">
        <v>226</v>
      </c>
      <c r="D2178" t="s">
        <v>2664</v>
      </c>
      <c r="E2178" t="s">
        <v>88</v>
      </c>
      <c r="F2178">
        <v>33240</v>
      </c>
      <c r="G2178" t="s">
        <v>606</v>
      </c>
      <c r="H2178" t="s">
        <v>28</v>
      </c>
      <c r="I2178" t="s">
        <v>213</v>
      </c>
      <c r="J2178" t="s">
        <v>1370</v>
      </c>
      <c r="L2178" t="s">
        <v>79</v>
      </c>
    </row>
    <row r="2179" spans="1:22" ht="17.25" customHeight="1" x14ac:dyDescent="0.25">
      <c r="A2179">
        <v>321640</v>
      </c>
      <c r="B2179" t="s">
        <v>3951</v>
      </c>
      <c r="C2179" t="s">
        <v>242</v>
      </c>
      <c r="D2179" t="s">
        <v>282</v>
      </c>
      <c r="E2179" t="s">
        <v>88</v>
      </c>
      <c r="F2179">
        <v>33239</v>
      </c>
      <c r="G2179" t="s">
        <v>73</v>
      </c>
      <c r="H2179" t="s">
        <v>28</v>
      </c>
      <c r="I2179" t="s">
        <v>213</v>
      </c>
      <c r="J2179" t="s">
        <v>1370</v>
      </c>
      <c r="L2179" t="s">
        <v>30</v>
      </c>
    </row>
    <row r="2180" spans="1:22" ht="17.25" customHeight="1" x14ac:dyDescent="0.25">
      <c r="A2180">
        <v>321711</v>
      </c>
      <c r="B2180" t="s">
        <v>5148</v>
      </c>
      <c r="C2180" t="s">
        <v>949</v>
      </c>
      <c r="D2180" t="s">
        <v>442</v>
      </c>
      <c r="E2180" t="s">
        <v>88</v>
      </c>
      <c r="F2180">
        <v>32618</v>
      </c>
      <c r="G2180" t="s">
        <v>39</v>
      </c>
      <c r="H2180" t="s">
        <v>28</v>
      </c>
      <c r="I2180" t="s">
        <v>213</v>
      </c>
    </row>
    <row r="2181" spans="1:22" ht="17.25" customHeight="1" x14ac:dyDescent="0.25">
      <c r="A2181">
        <v>321976</v>
      </c>
      <c r="B2181" t="s">
        <v>3953</v>
      </c>
      <c r="C2181" t="s">
        <v>900</v>
      </c>
      <c r="D2181" t="s">
        <v>3954</v>
      </c>
      <c r="E2181" t="s">
        <v>89</v>
      </c>
      <c r="F2181">
        <v>31434</v>
      </c>
      <c r="G2181" t="s">
        <v>525</v>
      </c>
      <c r="H2181" t="s">
        <v>28</v>
      </c>
      <c r="I2181" t="s">
        <v>213</v>
      </c>
      <c r="J2181" t="s">
        <v>1370</v>
      </c>
      <c r="L2181" t="s">
        <v>42</v>
      </c>
    </row>
    <row r="2182" spans="1:22" ht="17.25" customHeight="1" x14ac:dyDescent="0.25">
      <c r="A2182">
        <v>322420</v>
      </c>
      <c r="B2182" t="s">
        <v>1386</v>
      </c>
      <c r="C2182" t="s">
        <v>266</v>
      </c>
      <c r="D2182" t="s">
        <v>1273</v>
      </c>
      <c r="E2182" t="s">
        <v>88</v>
      </c>
      <c r="F2182">
        <v>30493</v>
      </c>
      <c r="G2182" t="s">
        <v>73</v>
      </c>
      <c r="H2182" t="s">
        <v>28</v>
      </c>
      <c r="I2182" t="s">
        <v>213</v>
      </c>
      <c r="J2182" t="s">
        <v>27</v>
      </c>
      <c r="L2182" t="s">
        <v>30</v>
      </c>
    </row>
    <row r="2183" spans="1:22" ht="17.25" customHeight="1" x14ac:dyDescent="0.25">
      <c r="A2183">
        <v>322464</v>
      </c>
      <c r="B2183" t="s">
        <v>3962</v>
      </c>
      <c r="C2183" t="s">
        <v>1219</v>
      </c>
      <c r="D2183" t="s">
        <v>754</v>
      </c>
      <c r="E2183" t="s">
        <v>88</v>
      </c>
      <c r="F2183">
        <v>33928</v>
      </c>
      <c r="G2183" t="s">
        <v>225</v>
      </c>
      <c r="H2183" t="s">
        <v>28</v>
      </c>
      <c r="I2183" t="s">
        <v>213</v>
      </c>
      <c r="J2183" t="s">
        <v>1370</v>
      </c>
      <c r="L2183" t="s">
        <v>30</v>
      </c>
    </row>
    <row r="2184" spans="1:22" ht="17.25" customHeight="1" x14ac:dyDescent="0.25">
      <c r="A2184">
        <v>322697</v>
      </c>
      <c r="B2184" t="s">
        <v>1139</v>
      </c>
      <c r="C2184" t="s">
        <v>226</v>
      </c>
      <c r="D2184" t="s">
        <v>248</v>
      </c>
      <c r="E2184" t="s">
        <v>88</v>
      </c>
      <c r="F2184">
        <v>32622</v>
      </c>
      <c r="G2184" t="s">
        <v>710</v>
      </c>
      <c r="H2184" t="s">
        <v>28</v>
      </c>
      <c r="I2184" t="s">
        <v>213</v>
      </c>
      <c r="J2184" t="s">
        <v>27</v>
      </c>
      <c r="L2184" t="s">
        <v>30</v>
      </c>
    </row>
    <row r="2185" spans="1:22" ht="17.25" customHeight="1" x14ac:dyDescent="0.25">
      <c r="A2185">
        <v>322905</v>
      </c>
      <c r="B2185" t="s">
        <v>5152</v>
      </c>
      <c r="C2185" t="s">
        <v>268</v>
      </c>
      <c r="D2185" t="s">
        <v>294</v>
      </c>
      <c r="E2185" t="s">
        <v>88</v>
      </c>
      <c r="F2185">
        <v>33999</v>
      </c>
      <c r="G2185" t="s">
        <v>30</v>
      </c>
      <c r="H2185" t="s">
        <v>28</v>
      </c>
      <c r="I2185" t="s">
        <v>213</v>
      </c>
      <c r="J2185" t="s">
        <v>27</v>
      </c>
      <c r="L2185" t="s">
        <v>30</v>
      </c>
    </row>
    <row r="2186" spans="1:22" ht="17.25" customHeight="1" x14ac:dyDescent="0.25">
      <c r="A2186">
        <v>322974</v>
      </c>
      <c r="B2186" t="s">
        <v>2666</v>
      </c>
      <c r="C2186" t="s">
        <v>242</v>
      </c>
      <c r="D2186" t="s">
        <v>813</v>
      </c>
      <c r="E2186" t="s">
        <v>88</v>
      </c>
      <c r="F2186">
        <v>33338</v>
      </c>
      <c r="G2186" t="s">
        <v>79</v>
      </c>
      <c r="H2186" t="s">
        <v>28</v>
      </c>
      <c r="I2186" t="s">
        <v>213</v>
      </c>
      <c r="J2186" t="s">
        <v>1370</v>
      </c>
      <c r="L2186" t="s">
        <v>79</v>
      </c>
    </row>
    <row r="2187" spans="1:22" ht="17.25" customHeight="1" x14ac:dyDescent="0.25">
      <c r="A2187">
        <v>323061</v>
      </c>
      <c r="B2187" t="s">
        <v>3095</v>
      </c>
      <c r="C2187" t="s">
        <v>1504</v>
      </c>
      <c r="D2187" t="s">
        <v>343</v>
      </c>
      <c r="E2187" t="s">
        <v>88</v>
      </c>
      <c r="F2187">
        <v>31329</v>
      </c>
      <c r="G2187" t="s">
        <v>30</v>
      </c>
      <c r="H2187" t="s">
        <v>28</v>
      </c>
      <c r="I2187" t="s">
        <v>213</v>
      </c>
      <c r="J2187" t="s">
        <v>1370</v>
      </c>
      <c r="L2187" t="s">
        <v>30</v>
      </c>
    </row>
    <row r="2188" spans="1:22" ht="17.25" customHeight="1" x14ac:dyDescent="0.25">
      <c r="A2188">
        <v>323332</v>
      </c>
      <c r="B2188" t="s">
        <v>3970</v>
      </c>
      <c r="C2188" t="s">
        <v>238</v>
      </c>
      <c r="D2188" t="s">
        <v>288</v>
      </c>
      <c r="E2188" t="s">
        <v>89</v>
      </c>
      <c r="F2188">
        <v>35069</v>
      </c>
      <c r="G2188" t="s">
        <v>30</v>
      </c>
      <c r="H2188" t="s">
        <v>28</v>
      </c>
      <c r="I2188" t="s">
        <v>213</v>
      </c>
      <c r="J2188" t="s">
        <v>1370</v>
      </c>
      <c r="L2188" t="s">
        <v>30</v>
      </c>
      <c r="V2188" t="s">
        <v>5822</v>
      </c>
    </row>
    <row r="2189" spans="1:22" ht="17.25" customHeight="1" x14ac:dyDescent="0.25">
      <c r="A2189">
        <v>323363</v>
      </c>
      <c r="B2189" t="s">
        <v>3008</v>
      </c>
      <c r="C2189" t="s">
        <v>404</v>
      </c>
      <c r="D2189" t="s">
        <v>1278</v>
      </c>
      <c r="E2189" t="s">
        <v>89</v>
      </c>
      <c r="F2189">
        <v>28856</v>
      </c>
      <c r="G2189" t="s">
        <v>82</v>
      </c>
      <c r="H2189" t="s">
        <v>28</v>
      </c>
      <c r="I2189" t="s">
        <v>213</v>
      </c>
      <c r="J2189" t="s">
        <v>1370</v>
      </c>
      <c r="L2189" t="s">
        <v>30</v>
      </c>
    </row>
    <row r="2190" spans="1:22" ht="17.25" customHeight="1" x14ac:dyDescent="0.25">
      <c r="A2190">
        <v>323468</v>
      </c>
      <c r="B2190" t="s">
        <v>2786</v>
      </c>
      <c r="C2190" t="s">
        <v>522</v>
      </c>
      <c r="D2190" t="s">
        <v>1396</v>
      </c>
      <c r="E2190" t="s">
        <v>89</v>
      </c>
      <c r="H2190" t="s">
        <v>28</v>
      </c>
      <c r="I2190" t="s">
        <v>213</v>
      </c>
      <c r="V2190" t="s">
        <v>5822</v>
      </c>
    </row>
    <row r="2191" spans="1:22" ht="17.25" customHeight="1" x14ac:dyDescent="0.25">
      <c r="A2191">
        <v>323797</v>
      </c>
      <c r="B2191" t="s">
        <v>3977</v>
      </c>
      <c r="C2191" t="s">
        <v>652</v>
      </c>
      <c r="D2191" t="s">
        <v>405</v>
      </c>
      <c r="E2191" t="s">
        <v>89</v>
      </c>
      <c r="F2191">
        <v>27989</v>
      </c>
      <c r="G2191" t="s">
        <v>225</v>
      </c>
      <c r="H2191" t="s">
        <v>28</v>
      </c>
      <c r="I2191" t="s">
        <v>213</v>
      </c>
      <c r="J2191" t="s">
        <v>1370</v>
      </c>
      <c r="L2191" t="s">
        <v>30</v>
      </c>
      <c r="V2191" t="s">
        <v>5822</v>
      </c>
    </row>
    <row r="2192" spans="1:22" ht="17.25" customHeight="1" x14ac:dyDescent="0.25">
      <c r="A2192">
        <v>324323</v>
      </c>
      <c r="B2192" t="s">
        <v>3702</v>
      </c>
      <c r="C2192" t="s">
        <v>903</v>
      </c>
      <c r="D2192" t="s">
        <v>383</v>
      </c>
      <c r="E2192" t="s">
        <v>89</v>
      </c>
      <c r="F2192">
        <v>35065</v>
      </c>
      <c r="G2192" t="s">
        <v>30</v>
      </c>
      <c r="H2192" t="s">
        <v>28</v>
      </c>
      <c r="I2192" t="s">
        <v>213</v>
      </c>
      <c r="J2192" t="s">
        <v>1370</v>
      </c>
      <c r="L2192" t="s">
        <v>30</v>
      </c>
    </row>
    <row r="2193" spans="1:22" ht="17.25" customHeight="1" x14ac:dyDescent="0.25">
      <c r="A2193">
        <v>324843</v>
      </c>
      <c r="B2193" t="s">
        <v>3807</v>
      </c>
      <c r="C2193" t="s">
        <v>223</v>
      </c>
      <c r="D2193" t="s">
        <v>434</v>
      </c>
      <c r="E2193" t="s">
        <v>89</v>
      </c>
      <c r="F2193">
        <v>28434</v>
      </c>
      <c r="G2193" t="s">
        <v>59</v>
      </c>
      <c r="H2193" t="s">
        <v>28</v>
      </c>
      <c r="I2193" t="s">
        <v>213</v>
      </c>
      <c r="J2193" t="s">
        <v>1370</v>
      </c>
      <c r="L2193" t="s">
        <v>42</v>
      </c>
    </row>
    <row r="2194" spans="1:22" ht="17.25" customHeight="1" x14ac:dyDescent="0.25">
      <c r="A2194">
        <v>325456</v>
      </c>
      <c r="B2194" t="s">
        <v>1229</v>
      </c>
      <c r="C2194" t="s">
        <v>226</v>
      </c>
      <c r="D2194" t="s">
        <v>412</v>
      </c>
      <c r="E2194" t="s">
        <v>88</v>
      </c>
      <c r="F2194">
        <v>25207</v>
      </c>
      <c r="G2194" t="s">
        <v>42</v>
      </c>
      <c r="H2194" t="s">
        <v>28</v>
      </c>
      <c r="I2194" t="s">
        <v>213</v>
      </c>
      <c r="J2194" t="s">
        <v>1370</v>
      </c>
      <c r="L2194" t="s">
        <v>42</v>
      </c>
    </row>
    <row r="2195" spans="1:22" ht="17.25" customHeight="1" x14ac:dyDescent="0.25">
      <c r="A2195">
        <v>325518</v>
      </c>
      <c r="B2195" t="s">
        <v>4018</v>
      </c>
      <c r="C2195" t="s">
        <v>1281</v>
      </c>
      <c r="D2195" t="s">
        <v>301</v>
      </c>
      <c r="E2195" t="s">
        <v>88</v>
      </c>
      <c r="F2195">
        <v>34742</v>
      </c>
      <c r="G2195" t="s">
        <v>30</v>
      </c>
      <c r="H2195" t="s">
        <v>28</v>
      </c>
      <c r="I2195" t="s">
        <v>213</v>
      </c>
      <c r="J2195" t="s">
        <v>1370</v>
      </c>
      <c r="L2195" t="s">
        <v>42</v>
      </c>
    </row>
    <row r="2196" spans="1:22" ht="17.25" customHeight="1" x14ac:dyDescent="0.25">
      <c r="A2196">
        <v>325525</v>
      </c>
      <c r="B2196" t="s">
        <v>5161</v>
      </c>
      <c r="C2196" t="s">
        <v>223</v>
      </c>
      <c r="D2196" t="s">
        <v>398</v>
      </c>
      <c r="E2196" t="s">
        <v>88</v>
      </c>
      <c r="F2196">
        <v>34431</v>
      </c>
      <c r="G2196" t="s">
        <v>356</v>
      </c>
      <c r="H2196" t="s">
        <v>28</v>
      </c>
      <c r="I2196" t="s">
        <v>213</v>
      </c>
      <c r="J2196" t="s">
        <v>1370</v>
      </c>
      <c r="L2196" t="s">
        <v>42</v>
      </c>
    </row>
    <row r="2197" spans="1:22" ht="17.25" customHeight="1" x14ac:dyDescent="0.25">
      <c r="A2197">
        <v>325628</v>
      </c>
      <c r="B2197" t="s">
        <v>3127</v>
      </c>
      <c r="C2197" t="s">
        <v>308</v>
      </c>
      <c r="D2197" t="s">
        <v>3128</v>
      </c>
      <c r="E2197" t="s">
        <v>88</v>
      </c>
      <c r="F2197">
        <v>28491</v>
      </c>
      <c r="G2197" t="s">
        <v>759</v>
      </c>
      <c r="H2197" t="s">
        <v>28</v>
      </c>
      <c r="I2197" t="s">
        <v>213</v>
      </c>
      <c r="V2197" t="s">
        <v>5822</v>
      </c>
    </row>
    <row r="2198" spans="1:22" ht="17.25" customHeight="1" x14ac:dyDescent="0.25">
      <c r="A2198">
        <v>325899</v>
      </c>
      <c r="B2198" t="s">
        <v>4035</v>
      </c>
      <c r="C2198" t="s">
        <v>289</v>
      </c>
      <c r="D2198" t="s">
        <v>479</v>
      </c>
      <c r="E2198" t="s">
        <v>89</v>
      </c>
      <c r="F2198">
        <v>31417</v>
      </c>
      <c r="G2198" t="s">
        <v>30</v>
      </c>
      <c r="H2198" t="s">
        <v>28</v>
      </c>
      <c r="I2198" t="s">
        <v>213</v>
      </c>
      <c r="V2198" t="s">
        <v>5822</v>
      </c>
    </row>
    <row r="2199" spans="1:22" ht="17.25" customHeight="1" x14ac:dyDescent="0.25">
      <c r="A2199">
        <v>326306</v>
      </c>
      <c r="B2199" t="s">
        <v>4052</v>
      </c>
      <c r="C2199" t="s">
        <v>676</v>
      </c>
      <c r="D2199" t="s">
        <v>4053</v>
      </c>
      <c r="E2199" t="s">
        <v>89</v>
      </c>
      <c r="F2199">
        <v>34140</v>
      </c>
      <c r="G2199" t="s">
        <v>30</v>
      </c>
      <c r="H2199" t="s">
        <v>28</v>
      </c>
      <c r="I2199" t="s">
        <v>213</v>
      </c>
      <c r="J2199" t="s">
        <v>1370</v>
      </c>
      <c r="L2199" t="s">
        <v>30</v>
      </c>
    </row>
    <row r="2200" spans="1:22" ht="17.25" customHeight="1" x14ac:dyDescent="0.25">
      <c r="A2200">
        <v>326325</v>
      </c>
      <c r="B2200" t="s">
        <v>3542</v>
      </c>
      <c r="C2200" t="s">
        <v>887</v>
      </c>
      <c r="D2200" t="s">
        <v>571</v>
      </c>
      <c r="E2200" t="s">
        <v>88</v>
      </c>
      <c r="F2200">
        <v>34158</v>
      </c>
      <c r="G2200" t="s">
        <v>3543</v>
      </c>
      <c r="H2200" t="s">
        <v>28</v>
      </c>
      <c r="I2200" t="s">
        <v>213</v>
      </c>
      <c r="J2200" t="s">
        <v>27</v>
      </c>
      <c r="L2200" t="s">
        <v>30</v>
      </c>
    </row>
    <row r="2201" spans="1:22" ht="17.25" customHeight="1" x14ac:dyDescent="0.25">
      <c r="A2201">
        <v>326507</v>
      </c>
      <c r="B2201" t="s">
        <v>5166</v>
      </c>
      <c r="C2201" t="s">
        <v>233</v>
      </c>
      <c r="D2201" t="s">
        <v>234</v>
      </c>
      <c r="E2201" t="s">
        <v>89</v>
      </c>
      <c r="F2201">
        <v>35371</v>
      </c>
      <c r="G2201" t="s">
        <v>302</v>
      </c>
      <c r="H2201" t="s">
        <v>28</v>
      </c>
      <c r="I2201" t="s">
        <v>213</v>
      </c>
      <c r="J2201" t="s">
        <v>1370</v>
      </c>
      <c r="L2201" t="s">
        <v>42</v>
      </c>
    </row>
    <row r="2202" spans="1:22" ht="17.25" customHeight="1" x14ac:dyDescent="0.25">
      <c r="A2202">
        <v>326545</v>
      </c>
      <c r="B2202" t="s">
        <v>3544</v>
      </c>
      <c r="C2202" t="s">
        <v>730</v>
      </c>
      <c r="D2202" t="s">
        <v>1622</v>
      </c>
      <c r="E2202" t="s">
        <v>88</v>
      </c>
      <c r="F2202">
        <v>32983</v>
      </c>
      <c r="G2202" t="s">
        <v>52</v>
      </c>
      <c r="H2202" t="s">
        <v>28</v>
      </c>
      <c r="I2202" t="s">
        <v>213</v>
      </c>
      <c r="J2202" t="s">
        <v>1370</v>
      </c>
      <c r="L2202" t="s">
        <v>79</v>
      </c>
    </row>
    <row r="2203" spans="1:22" ht="17.25" customHeight="1" x14ac:dyDescent="0.25">
      <c r="A2203">
        <v>326573</v>
      </c>
      <c r="B2203" t="s">
        <v>4061</v>
      </c>
      <c r="C2203" t="s">
        <v>683</v>
      </c>
      <c r="D2203" t="s">
        <v>4062</v>
      </c>
      <c r="E2203" t="s">
        <v>88</v>
      </c>
      <c r="F2203">
        <v>31515</v>
      </c>
      <c r="G2203" t="s">
        <v>85</v>
      </c>
      <c r="H2203" t="s">
        <v>28</v>
      </c>
      <c r="I2203" t="s">
        <v>213</v>
      </c>
      <c r="J2203" t="s">
        <v>1370</v>
      </c>
      <c r="L2203" t="s">
        <v>85</v>
      </c>
    </row>
    <row r="2204" spans="1:22" ht="17.25" customHeight="1" x14ac:dyDescent="0.25">
      <c r="A2204">
        <v>326654</v>
      </c>
      <c r="B2204" t="s">
        <v>5170</v>
      </c>
      <c r="C2204" t="s">
        <v>2167</v>
      </c>
      <c r="D2204" t="s">
        <v>342</v>
      </c>
      <c r="E2204" t="s">
        <v>88</v>
      </c>
      <c r="F2204">
        <v>33604</v>
      </c>
      <c r="G2204" t="s">
        <v>76</v>
      </c>
      <c r="H2204" t="s">
        <v>28</v>
      </c>
      <c r="I2204" t="s">
        <v>213</v>
      </c>
      <c r="J2204" t="s">
        <v>1370</v>
      </c>
      <c r="L2204" t="s">
        <v>1928</v>
      </c>
    </row>
    <row r="2205" spans="1:22" ht="17.25" customHeight="1" x14ac:dyDescent="0.25">
      <c r="A2205">
        <v>326812</v>
      </c>
      <c r="B2205" t="s">
        <v>2743</v>
      </c>
      <c r="C2205" t="s">
        <v>1617</v>
      </c>
      <c r="D2205" t="s">
        <v>248</v>
      </c>
      <c r="E2205" t="s">
        <v>88</v>
      </c>
      <c r="F2205">
        <v>32393</v>
      </c>
      <c r="G2205" t="s">
        <v>703</v>
      </c>
      <c r="H2205" t="s">
        <v>28</v>
      </c>
      <c r="I2205" t="s">
        <v>213</v>
      </c>
      <c r="J2205" t="s">
        <v>1370</v>
      </c>
      <c r="L2205" t="s">
        <v>82</v>
      </c>
    </row>
    <row r="2206" spans="1:22" ht="17.25" customHeight="1" x14ac:dyDescent="0.25">
      <c r="A2206">
        <v>326893</v>
      </c>
      <c r="B2206" t="s">
        <v>4078</v>
      </c>
      <c r="C2206" t="s">
        <v>226</v>
      </c>
      <c r="D2206" t="s">
        <v>1678</v>
      </c>
      <c r="E2206" t="s">
        <v>89</v>
      </c>
      <c r="F2206">
        <v>33851</v>
      </c>
      <c r="G2206" t="s">
        <v>30</v>
      </c>
      <c r="H2206" t="s">
        <v>28</v>
      </c>
      <c r="I2206" t="s">
        <v>213</v>
      </c>
      <c r="J2206" t="s">
        <v>1370</v>
      </c>
      <c r="L2206" t="s">
        <v>30</v>
      </c>
    </row>
    <row r="2207" spans="1:22" ht="17.25" customHeight="1" x14ac:dyDescent="0.25">
      <c r="A2207">
        <v>326897</v>
      </c>
      <c r="B2207" t="s">
        <v>1627</v>
      </c>
      <c r="C2207" t="s">
        <v>244</v>
      </c>
      <c r="D2207" t="s">
        <v>339</v>
      </c>
      <c r="E2207" t="s">
        <v>89</v>
      </c>
      <c r="F2207">
        <v>30654</v>
      </c>
      <c r="G2207" t="s">
        <v>30</v>
      </c>
      <c r="H2207" t="s">
        <v>28</v>
      </c>
      <c r="I2207" t="s">
        <v>213</v>
      </c>
      <c r="J2207" t="s">
        <v>27</v>
      </c>
      <c r="L2207" t="s">
        <v>30</v>
      </c>
    </row>
    <row r="2208" spans="1:22" ht="17.25" customHeight="1" x14ac:dyDescent="0.25">
      <c r="A2208">
        <v>326938</v>
      </c>
      <c r="B2208" t="s">
        <v>1541</v>
      </c>
      <c r="C2208" t="s">
        <v>352</v>
      </c>
      <c r="D2208" t="s">
        <v>964</v>
      </c>
      <c r="E2208" t="s">
        <v>88</v>
      </c>
      <c r="F2208">
        <v>34866</v>
      </c>
      <c r="G2208" t="s">
        <v>30</v>
      </c>
      <c r="H2208" t="s">
        <v>31</v>
      </c>
      <c r="I2208" t="s">
        <v>213</v>
      </c>
      <c r="J2208" t="s">
        <v>1370</v>
      </c>
      <c r="L2208" t="s">
        <v>30</v>
      </c>
    </row>
    <row r="2209" spans="1:22" ht="17.25" customHeight="1" x14ac:dyDescent="0.25">
      <c r="A2209">
        <v>326969</v>
      </c>
      <c r="B2209" t="s">
        <v>4086</v>
      </c>
      <c r="C2209" t="s">
        <v>244</v>
      </c>
      <c r="D2209" t="s">
        <v>398</v>
      </c>
      <c r="E2209" t="s">
        <v>88</v>
      </c>
      <c r="F2209">
        <v>33374</v>
      </c>
      <c r="G2209" t="s">
        <v>4087</v>
      </c>
      <c r="H2209" t="s">
        <v>28</v>
      </c>
      <c r="I2209" t="s">
        <v>213</v>
      </c>
      <c r="J2209" t="s">
        <v>1370</v>
      </c>
      <c r="L2209" t="s">
        <v>73</v>
      </c>
      <c r="V2209" t="s">
        <v>5822</v>
      </c>
    </row>
    <row r="2210" spans="1:22" ht="17.25" customHeight="1" x14ac:dyDescent="0.25">
      <c r="A2210">
        <v>327014</v>
      </c>
      <c r="B2210" t="s">
        <v>5173</v>
      </c>
      <c r="C2210" t="s">
        <v>242</v>
      </c>
      <c r="D2210" t="s">
        <v>399</v>
      </c>
      <c r="E2210" t="s">
        <v>89</v>
      </c>
      <c r="F2210">
        <v>34462</v>
      </c>
      <c r="G2210" t="s">
        <v>30</v>
      </c>
      <c r="H2210" t="s">
        <v>28</v>
      </c>
      <c r="I2210" t="s">
        <v>213</v>
      </c>
      <c r="J2210" t="s">
        <v>1370</v>
      </c>
      <c r="L2210" t="s">
        <v>85</v>
      </c>
    </row>
    <row r="2211" spans="1:22" ht="17.25" customHeight="1" x14ac:dyDescent="0.25">
      <c r="A2211">
        <v>327034</v>
      </c>
      <c r="B2211" t="s">
        <v>3159</v>
      </c>
      <c r="C2211" t="s">
        <v>404</v>
      </c>
      <c r="D2211" t="s">
        <v>1181</v>
      </c>
      <c r="E2211" t="s">
        <v>88</v>
      </c>
      <c r="F2211">
        <v>35278</v>
      </c>
      <c r="G2211" t="s">
        <v>39</v>
      </c>
      <c r="H2211" t="s">
        <v>28</v>
      </c>
      <c r="I2211" t="s">
        <v>213</v>
      </c>
      <c r="J2211" t="s">
        <v>1370</v>
      </c>
      <c r="L2211" t="s">
        <v>30</v>
      </c>
    </row>
    <row r="2212" spans="1:22" ht="17.25" customHeight="1" x14ac:dyDescent="0.25">
      <c r="A2212">
        <v>327042</v>
      </c>
      <c r="B2212" t="s">
        <v>3477</v>
      </c>
      <c r="C2212" t="s">
        <v>639</v>
      </c>
      <c r="D2212" t="s">
        <v>245</v>
      </c>
      <c r="E2212" t="s">
        <v>88</v>
      </c>
      <c r="F2212">
        <v>35661</v>
      </c>
      <c r="G2212" t="s">
        <v>30</v>
      </c>
      <c r="H2212" t="s">
        <v>28</v>
      </c>
      <c r="I2212" t="s">
        <v>213</v>
      </c>
      <c r="J2212" t="s">
        <v>1370</v>
      </c>
      <c r="L2212" t="s">
        <v>30</v>
      </c>
    </row>
    <row r="2213" spans="1:22" ht="17.25" customHeight="1" x14ac:dyDescent="0.25">
      <c r="A2213">
        <v>327055</v>
      </c>
      <c r="B2213" t="s">
        <v>3400</v>
      </c>
      <c r="C2213" t="s">
        <v>1123</v>
      </c>
      <c r="D2213" t="s">
        <v>427</v>
      </c>
      <c r="E2213" t="s">
        <v>89</v>
      </c>
      <c r="F2213">
        <v>35584</v>
      </c>
      <c r="G2213" t="s">
        <v>30</v>
      </c>
      <c r="H2213" t="s">
        <v>28</v>
      </c>
      <c r="I2213" t="s">
        <v>213</v>
      </c>
      <c r="J2213" t="s">
        <v>1370</v>
      </c>
      <c r="L2213" t="s">
        <v>30</v>
      </c>
    </row>
    <row r="2214" spans="1:22" ht="17.25" customHeight="1" x14ac:dyDescent="0.25">
      <c r="A2214">
        <v>327090</v>
      </c>
      <c r="B2214" t="s">
        <v>4092</v>
      </c>
      <c r="C2214" t="s">
        <v>1112</v>
      </c>
      <c r="D2214" t="s">
        <v>1039</v>
      </c>
      <c r="E2214" t="s">
        <v>89</v>
      </c>
      <c r="F2214">
        <v>32456</v>
      </c>
      <c r="G2214" t="s">
        <v>3946</v>
      </c>
      <c r="H2214" t="s">
        <v>28</v>
      </c>
      <c r="I2214" t="s">
        <v>213</v>
      </c>
      <c r="J2214" t="s">
        <v>1370</v>
      </c>
      <c r="L2214" t="s">
        <v>30</v>
      </c>
    </row>
    <row r="2215" spans="1:22" ht="17.25" customHeight="1" x14ac:dyDescent="0.25">
      <c r="A2215">
        <v>327135</v>
      </c>
      <c r="B2215" t="s">
        <v>4097</v>
      </c>
      <c r="C2215" t="s">
        <v>660</v>
      </c>
      <c r="D2215" t="s">
        <v>3600</v>
      </c>
      <c r="E2215" t="s">
        <v>89</v>
      </c>
      <c r="F2215">
        <v>35134</v>
      </c>
      <c r="G2215" t="s">
        <v>30</v>
      </c>
      <c r="H2215" t="s">
        <v>28</v>
      </c>
      <c r="I2215" t="s">
        <v>213</v>
      </c>
      <c r="J2215" t="s">
        <v>1370</v>
      </c>
      <c r="L2215" t="s">
        <v>30</v>
      </c>
    </row>
    <row r="2216" spans="1:22" ht="17.25" customHeight="1" x14ac:dyDescent="0.25">
      <c r="A2216">
        <v>327332</v>
      </c>
      <c r="B2216" t="s">
        <v>3346</v>
      </c>
      <c r="C2216" t="s">
        <v>1040</v>
      </c>
      <c r="D2216" t="s">
        <v>377</v>
      </c>
      <c r="E2216" t="s">
        <v>89</v>
      </c>
      <c r="F2216">
        <v>34449</v>
      </c>
      <c r="G2216" t="s">
        <v>30</v>
      </c>
      <c r="H2216" t="s">
        <v>28</v>
      </c>
      <c r="I2216" t="s">
        <v>213</v>
      </c>
      <c r="J2216" t="s">
        <v>1370</v>
      </c>
      <c r="L2216" t="s">
        <v>30</v>
      </c>
      <c r="V2216" t="s">
        <v>5822</v>
      </c>
    </row>
    <row r="2217" spans="1:22" ht="17.25" customHeight="1" x14ac:dyDescent="0.25">
      <c r="A2217">
        <v>327394</v>
      </c>
      <c r="B2217" t="s">
        <v>3401</v>
      </c>
      <c r="C2217" t="s">
        <v>350</v>
      </c>
      <c r="D2217" t="s">
        <v>228</v>
      </c>
      <c r="E2217" t="s">
        <v>88</v>
      </c>
      <c r="F2217">
        <v>35203</v>
      </c>
      <c r="G2217" t="s">
        <v>30</v>
      </c>
      <c r="H2217" t="s">
        <v>28</v>
      </c>
      <c r="I2217" t="s">
        <v>213</v>
      </c>
      <c r="J2217" t="s">
        <v>27</v>
      </c>
      <c r="L2217" t="s">
        <v>30</v>
      </c>
    </row>
    <row r="2218" spans="1:22" ht="17.25" customHeight="1" x14ac:dyDescent="0.25">
      <c r="A2218">
        <v>327489</v>
      </c>
      <c r="B2218" t="s">
        <v>5182</v>
      </c>
      <c r="C2218" t="s">
        <v>421</v>
      </c>
      <c r="D2218" t="s">
        <v>994</v>
      </c>
      <c r="E2218" t="s">
        <v>88</v>
      </c>
      <c r="F2218">
        <v>35091</v>
      </c>
      <c r="G2218" t="s">
        <v>30</v>
      </c>
      <c r="H2218" t="s">
        <v>28</v>
      </c>
      <c r="I2218" t="s">
        <v>213</v>
      </c>
      <c r="J2218" t="s">
        <v>1370</v>
      </c>
      <c r="L2218" t="s">
        <v>30</v>
      </c>
    </row>
    <row r="2219" spans="1:22" ht="17.25" customHeight="1" x14ac:dyDescent="0.25">
      <c r="A2219">
        <v>327538</v>
      </c>
      <c r="B2219" t="s">
        <v>4115</v>
      </c>
      <c r="C2219" t="s">
        <v>292</v>
      </c>
      <c r="D2219" t="s">
        <v>234</v>
      </c>
      <c r="E2219" t="s">
        <v>88</v>
      </c>
      <c r="F2219">
        <v>35065</v>
      </c>
      <c r="G2219" t="s">
        <v>30</v>
      </c>
      <c r="H2219" t="s">
        <v>28</v>
      </c>
      <c r="I2219" t="s">
        <v>213</v>
      </c>
      <c r="J2219" t="s">
        <v>1370</v>
      </c>
      <c r="L2219" t="s">
        <v>30</v>
      </c>
    </row>
    <row r="2220" spans="1:22" ht="17.25" customHeight="1" x14ac:dyDescent="0.25">
      <c r="A2220">
        <v>327603</v>
      </c>
      <c r="B2220" t="s">
        <v>5753</v>
      </c>
      <c r="C2220" t="s">
        <v>226</v>
      </c>
      <c r="D2220" t="s">
        <v>432</v>
      </c>
      <c r="I2220" t="s">
        <v>213</v>
      </c>
      <c r="V2220" t="s">
        <v>5741</v>
      </c>
    </row>
    <row r="2221" spans="1:22" ht="17.25" customHeight="1" x14ac:dyDescent="0.25">
      <c r="A2221">
        <v>327794</v>
      </c>
      <c r="B2221" t="s">
        <v>4131</v>
      </c>
      <c r="C2221" t="s">
        <v>1271</v>
      </c>
      <c r="D2221" t="s">
        <v>987</v>
      </c>
      <c r="E2221" t="s">
        <v>89</v>
      </c>
      <c r="F2221">
        <v>35551</v>
      </c>
      <c r="G2221" t="s">
        <v>30</v>
      </c>
      <c r="H2221" t="s">
        <v>28</v>
      </c>
      <c r="I2221" t="s">
        <v>213</v>
      </c>
      <c r="J2221" t="s">
        <v>1370</v>
      </c>
      <c r="L2221" t="s">
        <v>30</v>
      </c>
    </row>
    <row r="2222" spans="1:22" ht="17.25" customHeight="1" x14ac:dyDescent="0.25">
      <c r="A2222">
        <v>327876</v>
      </c>
      <c r="B2222" t="s">
        <v>3713</v>
      </c>
      <c r="C2222" t="s">
        <v>674</v>
      </c>
      <c r="D2222" t="s">
        <v>592</v>
      </c>
      <c r="E2222" t="s">
        <v>89</v>
      </c>
      <c r="F2222">
        <v>33997</v>
      </c>
      <c r="G2222" t="s">
        <v>30</v>
      </c>
      <c r="H2222" t="s">
        <v>31</v>
      </c>
      <c r="I2222" t="s">
        <v>213</v>
      </c>
      <c r="J2222" t="s">
        <v>1370</v>
      </c>
      <c r="L2222" t="s">
        <v>30</v>
      </c>
    </row>
    <row r="2223" spans="1:22" ht="17.25" customHeight="1" x14ac:dyDescent="0.25">
      <c r="A2223">
        <v>328017</v>
      </c>
      <c r="B2223" t="s">
        <v>4150</v>
      </c>
      <c r="C2223" t="s">
        <v>226</v>
      </c>
      <c r="D2223" t="s">
        <v>608</v>
      </c>
      <c r="E2223" t="s">
        <v>88</v>
      </c>
      <c r="F2223">
        <v>35811</v>
      </c>
      <c r="G2223" t="s">
        <v>73</v>
      </c>
      <c r="H2223" t="s">
        <v>28</v>
      </c>
      <c r="I2223" t="s">
        <v>213</v>
      </c>
      <c r="J2223" t="s">
        <v>1370</v>
      </c>
      <c r="L2223" t="s">
        <v>73</v>
      </c>
    </row>
    <row r="2224" spans="1:22" ht="17.25" customHeight="1" x14ac:dyDescent="0.25">
      <c r="A2224">
        <v>328217</v>
      </c>
      <c r="B2224" t="s">
        <v>4155</v>
      </c>
      <c r="C2224" t="s">
        <v>554</v>
      </c>
      <c r="D2224" t="s">
        <v>4156</v>
      </c>
      <c r="E2224" t="s">
        <v>88</v>
      </c>
      <c r="F2224">
        <v>27584</v>
      </c>
      <c r="G2224" t="s">
        <v>30</v>
      </c>
      <c r="H2224" t="s">
        <v>28</v>
      </c>
      <c r="I2224" t="s">
        <v>213</v>
      </c>
      <c r="J2224" t="s">
        <v>27</v>
      </c>
      <c r="L2224" t="s">
        <v>30</v>
      </c>
    </row>
    <row r="2225" spans="1:22" ht="17.25" customHeight="1" x14ac:dyDescent="0.25">
      <c r="A2225">
        <v>328272</v>
      </c>
      <c r="B2225" t="s">
        <v>4161</v>
      </c>
      <c r="C2225" t="s">
        <v>485</v>
      </c>
      <c r="D2225" t="s">
        <v>380</v>
      </c>
      <c r="E2225" t="s">
        <v>88</v>
      </c>
      <c r="F2225">
        <v>33775</v>
      </c>
      <c r="G2225" t="s">
        <v>30</v>
      </c>
      <c r="H2225" t="s">
        <v>28</v>
      </c>
      <c r="I2225" t="s">
        <v>213</v>
      </c>
      <c r="J2225" t="s">
        <v>1370</v>
      </c>
      <c r="L2225" t="s">
        <v>30</v>
      </c>
    </row>
    <row r="2226" spans="1:22" ht="17.25" customHeight="1" x14ac:dyDescent="0.25">
      <c r="A2226">
        <v>328293</v>
      </c>
      <c r="B2226" t="s">
        <v>4164</v>
      </c>
      <c r="C2226" t="s">
        <v>349</v>
      </c>
      <c r="D2226" t="s">
        <v>2340</v>
      </c>
      <c r="E2226" t="s">
        <v>88</v>
      </c>
      <c r="F2226">
        <v>30803</v>
      </c>
      <c r="G2226" t="s">
        <v>73</v>
      </c>
      <c r="H2226" t="s">
        <v>28</v>
      </c>
      <c r="I2226" t="s">
        <v>213</v>
      </c>
      <c r="J2226" t="s">
        <v>1370</v>
      </c>
      <c r="L2226" t="s">
        <v>73</v>
      </c>
    </row>
    <row r="2227" spans="1:22" ht="17.25" customHeight="1" x14ac:dyDescent="0.25">
      <c r="A2227">
        <v>328414</v>
      </c>
      <c r="B2227" t="s">
        <v>4176</v>
      </c>
      <c r="C2227" t="s">
        <v>576</v>
      </c>
      <c r="D2227" t="s">
        <v>4177</v>
      </c>
      <c r="E2227" t="s">
        <v>88</v>
      </c>
      <c r="F2227">
        <v>32502</v>
      </c>
      <c r="G2227" t="s">
        <v>49</v>
      </c>
      <c r="H2227" t="s">
        <v>28</v>
      </c>
      <c r="I2227" t="s">
        <v>213</v>
      </c>
      <c r="J2227" t="s">
        <v>1370</v>
      </c>
      <c r="L2227" t="s">
        <v>30</v>
      </c>
      <c r="V2227" t="s">
        <v>5822</v>
      </c>
    </row>
    <row r="2228" spans="1:22" ht="17.25" customHeight="1" x14ac:dyDescent="0.25">
      <c r="A2228">
        <v>328477</v>
      </c>
      <c r="B2228" t="s">
        <v>2787</v>
      </c>
      <c r="C2228" t="s">
        <v>997</v>
      </c>
      <c r="D2228" t="s">
        <v>2788</v>
      </c>
      <c r="E2228" t="s">
        <v>88</v>
      </c>
      <c r="F2228">
        <v>33028</v>
      </c>
      <c r="G2228" t="s">
        <v>30</v>
      </c>
      <c r="H2228" t="s">
        <v>28</v>
      </c>
      <c r="I2228" t="s">
        <v>213</v>
      </c>
      <c r="J2228" t="s">
        <v>1370</v>
      </c>
      <c r="L2228" t="s">
        <v>30</v>
      </c>
      <c r="V2228" t="s">
        <v>5822</v>
      </c>
    </row>
    <row r="2229" spans="1:22" ht="17.25" customHeight="1" x14ac:dyDescent="0.25">
      <c r="A2229">
        <v>328598</v>
      </c>
      <c r="B2229" t="s">
        <v>3503</v>
      </c>
      <c r="C2229" t="s">
        <v>242</v>
      </c>
      <c r="D2229" t="s">
        <v>288</v>
      </c>
      <c r="E2229" t="s">
        <v>89</v>
      </c>
      <c r="H2229" t="s">
        <v>28</v>
      </c>
      <c r="I2229" t="s">
        <v>213</v>
      </c>
    </row>
    <row r="2230" spans="1:22" ht="17.25" customHeight="1" x14ac:dyDescent="0.25">
      <c r="A2230">
        <v>328618</v>
      </c>
      <c r="B2230" t="s">
        <v>4186</v>
      </c>
      <c r="C2230" t="s">
        <v>704</v>
      </c>
      <c r="D2230" t="s">
        <v>746</v>
      </c>
      <c r="E2230" t="s">
        <v>89</v>
      </c>
      <c r="F2230">
        <v>33074</v>
      </c>
      <c r="G2230" t="s">
        <v>30</v>
      </c>
      <c r="H2230" t="s">
        <v>28</v>
      </c>
      <c r="I2230" t="s">
        <v>213</v>
      </c>
      <c r="J2230" t="s">
        <v>1370</v>
      </c>
      <c r="L2230" t="s">
        <v>30</v>
      </c>
    </row>
    <row r="2231" spans="1:22" ht="17.25" customHeight="1" x14ac:dyDescent="0.25">
      <c r="A2231">
        <v>328734</v>
      </c>
      <c r="B2231" t="s">
        <v>3348</v>
      </c>
      <c r="C2231" t="s">
        <v>375</v>
      </c>
      <c r="D2231" t="s">
        <v>294</v>
      </c>
      <c r="E2231" t="s">
        <v>89</v>
      </c>
      <c r="F2231">
        <v>35145</v>
      </c>
      <c r="G2231" t="s">
        <v>30</v>
      </c>
      <c r="H2231" t="s">
        <v>28</v>
      </c>
      <c r="I2231" t="s">
        <v>213</v>
      </c>
      <c r="J2231" t="s">
        <v>1370</v>
      </c>
      <c r="L2231" t="s">
        <v>30</v>
      </c>
      <c r="V2231" t="s">
        <v>5822</v>
      </c>
    </row>
    <row r="2232" spans="1:22" ht="17.25" customHeight="1" x14ac:dyDescent="0.25">
      <c r="A2232">
        <v>329059</v>
      </c>
      <c r="B2232" t="s">
        <v>3101</v>
      </c>
      <c r="C2232" t="s">
        <v>1116</v>
      </c>
      <c r="D2232" t="s">
        <v>817</v>
      </c>
      <c r="E2232" t="s">
        <v>88</v>
      </c>
      <c r="F2232">
        <v>35796</v>
      </c>
      <c r="G2232" t="s">
        <v>30</v>
      </c>
      <c r="H2232" t="s">
        <v>28</v>
      </c>
      <c r="I2232" t="s">
        <v>213</v>
      </c>
      <c r="J2232" t="s">
        <v>1370</v>
      </c>
      <c r="L2232" t="s">
        <v>30</v>
      </c>
    </row>
    <row r="2233" spans="1:22" ht="17.25" customHeight="1" x14ac:dyDescent="0.25">
      <c r="A2233">
        <v>329088</v>
      </c>
      <c r="B2233" t="s">
        <v>4211</v>
      </c>
      <c r="C2233" t="s">
        <v>4212</v>
      </c>
      <c r="D2233" t="s">
        <v>250</v>
      </c>
      <c r="E2233" t="s">
        <v>88</v>
      </c>
      <c r="F2233">
        <v>34919</v>
      </c>
      <c r="G2233" t="s">
        <v>30</v>
      </c>
      <c r="H2233" t="s">
        <v>28</v>
      </c>
      <c r="I2233" t="s">
        <v>213</v>
      </c>
      <c r="J2233" t="s">
        <v>1370</v>
      </c>
      <c r="L2233" t="s">
        <v>30</v>
      </c>
    </row>
    <row r="2234" spans="1:22" ht="17.25" customHeight="1" x14ac:dyDescent="0.25">
      <c r="A2234">
        <v>329118</v>
      </c>
      <c r="B2234" t="s">
        <v>3424</v>
      </c>
      <c r="C2234" t="s">
        <v>1822</v>
      </c>
      <c r="D2234" t="s">
        <v>285</v>
      </c>
      <c r="E2234" t="s">
        <v>88</v>
      </c>
      <c r="F2234">
        <v>34759</v>
      </c>
      <c r="G2234" t="s">
        <v>737</v>
      </c>
      <c r="H2234" t="s">
        <v>28</v>
      </c>
      <c r="I2234" t="s">
        <v>213</v>
      </c>
      <c r="J2234" t="s">
        <v>1370</v>
      </c>
      <c r="L2234" t="s">
        <v>42</v>
      </c>
    </row>
    <row r="2235" spans="1:22" ht="17.25" customHeight="1" x14ac:dyDescent="0.25">
      <c r="A2235">
        <v>329393</v>
      </c>
      <c r="B2235" t="s">
        <v>5199</v>
      </c>
      <c r="C2235" t="s">
        <v>260</v>
      </c>
      <c r="D2235" t="s">
        <v>243</v>
      </c>
      <c r="E2235" t="s">
        <v>88</v>
      </c>
      <c r="F2235">
        <v>34520</v>
      </c>
      <c r="G2235" t="s">
        <v>73</v>
      </c>
      <c r="H2235" t="s">
        <v>28</v>
      </c>
      <c r="I2235" t="s">
        <v>213</v>
      </c>
      <c r="J2235" t="s">
        <v>1370</v>
      </c>
      <c r="L2235" t="s">
        <v>73</v>
      </c>
    </row>
    <row r="2236" spans="1:22" ht="17.25" customHeight="1" x14ac:dyDescent="0.25">
      <c r="A2236">
        <v>329400</v>
      </c>
      <c r="B2236" t="s">
        <v>2253</v>
      </c>
      <c r="C2236" t="s">
        <v>900</v>
      </c>
      <c r="D2236" t="s">
        <v>971</v>
      </c>
      <c r="E2236" t="s">
        <v>88</v>
      </c>
      <c r="F2236">
        <v>33741</v>
      </c>
      <c r="G2236" t="s">
        <v>229</v>
      </c>
      <c r="H2236" t="s">
        <v>28</v>
      </c>
      <c r="I2236" t="s">
        <v>213</v>
      </c>
      <c r="J2236" t="s">
        <v>27</v>
      </c>
      <c r="L2236" t="s">
        <v>30</v>
      </c>
    </row>
    <row r="2237" spans="1:22" ht="17.25" customHeight="1" x14ac:dyDescent="0.25">
      <c r="A2237">
        <v>329442</v>
      </c>
      <c r="B2237" t="s">
        <v>2934</v>
      </c>
      <c r="C2237" t="s">
        <v>226</v>
      </c>
      <c r="D2237" t="s">
        <v>723</v>
      </c>
      <c r="E2237" t="s">
        <v>88</v>
      </c>
      <c r="F2237">
        <v>29646</v>
      </c>
      <c r="G2237" t="s">
        <v>1699</v>
      </c>
      <c r="H2237" t="s">
        <v>28</v>
      </c>
      <c r="I2237" t="s">
        <v>213</v>
      </c>
      <c r="J2237" t="s">
        <v>1370</v>
      </c>
      <c r="L2237" t="s">
        <v>42</v>
      </c>
    </row>
    <row r="2238" spans="1:22" ht="17.25" customHeight="1" x14ac:dyDescent="0.25">
      <c r="A2238">
        <v>329755</v>
      </c>
      <c r="B2238" t="s">
        <v>5204</v>
      </c>
      <c r="C2238" t="s">
        <v>355</v>
      </c>
      <c r="D2238" t="s">
        <v>477</v>
      </c>
      <c r="E2238" t="s">
        <v>89</v>
      </c>
      <c r="F2238">
        <v>34370</v>
      </c>
      <c r="G2238" t="s">
        <v>5205</v>
      </c>
      <c r="H2238" t="s">
        <v>31</v>
      </c>
      <c r="I2238" t="s">
        <v>213</v>
      </c>
      <c r="J2238" t="s">
        <v>1370</v>
      </c>
      <c r="L2238" t="s">
        <v>42</v>
      </c>
    </row>
    <row r="2239" spans="1:22" ht="17.25" customHeight="1" x14ac:dyDescent="0.25">
      <c r="A2239">
        <v>329768</v>
      </c>
      <c r="B2239" t="s">
        <v>4263</v>
      </c>
      <c r="C2239" t="s">
        <v>233</v>
      </c>
      <c r="D2239" t="s">
        <v>1533</v>
      </c>
      <c r="E2239" t="s">
        <v>89</v>
      </c>
      <c r="F2239">
        <v>28163</v>
      </c>
      <c r="G2239" t="s">
        <v>4264</v>
      </c>
      <c r="H2239" t="s">
        <v>28</v>
      </c>
      <c r="I2239" t="s">
        <v>213</v>
      </c>
      <c r="J2239" t="s">
        <v>1370</v>
      </c>
      <c r="L2239" t="s">
        <v>82</v>
      </c>
    </row>
    <row r="2240" spans="1:22" ht="17.25" customHeight="1" x14ac:dyDescent="0.25">
      <c r="A2240">
        <v>329988</v>
      </c>
      <c r="B2240" t="s">
        <v>4283</v>
      </c>
      <c r="C2240" t="s">
        <v>1081</v>
      </c>
      <c r="D2240" t="s">
        <v>642</v>
      </c>
      <c r="E2240" t="s">
        <v>88</v>
      </c>
      <c r="F2240">
        <v>35957</v>
      </c>
      <c r="G2240" t="s">
        <v>30</v>
      </c>
      <c r="H2240" t="s">
        <v>31</v>
      </c>
      <c r="I2240" t="s">
        <v>213</v>
      </c>
      <c r="J2240" t="s">
        <v>1370</v>
      </c>
      <c r="L2240" t="s">
        <v>30</v>
      </c>
    </row>
    <row r="2241" spans="1:16" ht="17.25" customHeight="1" x14ac:dyDescent="0.25">
      <c r="A2241">
        <v>330059</v>
      </c>
      <c r="B2241" t="s">
        <v>2736</v>
      </c>
      <c r="C2241" t="s">
        <v>364</v>
      </c>
      <c r="D2241" t="s">
        <v>915</v>
      </c>
      <c r="E2241" t="s">
        <v>88</v>
      </c>
      <c r="F2241">
        <v>36173</v>
      </c>
      <c r="G2241" t="s">
        <v>42</v>
      </c>
      <c r="H2241" t="s">
        <v>28</v>
      </c>
      <c r="I2241" t="s">
        <v>213</v>
      </c>
      <c r="J2241" t="s">
        <v>1370</v>
      </c>
      <c r="L2241" t="s">
        <v>30</v>
      </c>
    </row>
    <row r="2242" spans="1:16" ht="17.25" customHeight="1" x14ac:dyDescent="0.25">
      <c r="A2242">
        <v>330219</v>
      </c>
      <c r="B2242" t="s">
        <v>4297</v>
      </c>
      <c r="C2242" t="s">
        <v>233</v>
      </c>
      <c r="D2242" t="s">
        <v>1614</v>
      </c>
      <c r="E2242" t="s">
        <v>88</v>
      </c>
      <c r="F2242">
        <v>30975</v>
      </c>
      <c r="G2242" t="s">
        <v>59</v>
      </c>
      <c r="H2242" t="s">
        <v>28</v>
      </c>
      <c r="I2242" t="s">
        <v>213</v>
      </c>
      <c r="J2242" t="s">
        <v>1370</v>
      </c>
      <c r="L2242" t="s">
        <v>59</v>
      </c>
    </row>
    <row r="2243" spans="1:16" ht="17.25" customHeight="1" x14ac:dyDescent="0.25">
      <c r="A2243">
        <v>330239</v>
      </c>
      <c r="B2243" t="s">
        <v>2944</v>
      </c>
      <c r="C2243" t="s">
        <v>2092</v>
      </c>
      <c r="D2243" t="s">
        <v>2945</v>
      </c>
      <c r="E2243" t="s">
        <v>88</v>
      </c>
      <c r="F2243">
        <v>25637</v>
      </c>
      <c r="G2243" t="s">
        <v>30</v>
      </c>
      <c r="H2243" t="s">
        <v>28</v>
      </c>
      <c r="I2243" t="s">
        <v>213</v>
      </c>
      <c r="J2243" t="s">
        <v>1370</v>
      </c>
      <c r="L2243" t="s">
        <v>30</v>
      </c>
    </row>
    <row r="2244" spans="1:16" ht="17.25" customHeight="1" x14ac:dyDescent="0.25">
      <c r="A2244">
        <v>330415</v>
      </c>
      <c r="B2244" t="s">
        <v>4309</v>
      </c>
      <c r="C2244" t="s">
        <v>266</v>
      </c>
      <c r="D2244" t="s">
        <v>632</v>
      </c>
      <c r="E2244" t="s">
        <v>88</v>
      </c>
      <c r="F2244">
        <v>35796</v>
      </c>
      <c r="G2244" t="s">
        <v>30</v>
      </c>
      <c r="H2244" t="s">
        <v>28</v>
      </c>
      <c r="I2244" t="s">
        <v>213</v>
      </c>
      <c r="J2244" t="s">
        <v>27</v>
      </c>
      <c r="L2244" t="s">
        <v>42</v>
      </c>
      <c r="P2244" t="s">
        <v>5713</v>
      </c>
    </row>
    <row r="2245" spans="1:16" ht="17.25" customHeight="1" x14ac:dyDescent="0.25">
      <c r="A2245">
        <v>330426</v>
      </c>
      <c r="B2245" t="s">
        <v>932</v>
      </c>
      <c r="C2245" t="s">
        <v>4310</v>
      </c>
      <c r="D2245" t="s">
        <v>698</v>
      </c>
      <c r="E2245" t="s">
        <v>88</v>
      </c>
      <c r="F2245">
        <v>35609</v>
      </c>
      <c r="G2245" t="s">
        <v>229</v>
      </c>
      <c r="H2245" t="s">
        <v>28</v>
      </c>
      <c r="I2245" t="s">
        <v>213</v>
      </c>
      <c r="J2245" t="s">
        <v>27</v>
      </c>
      <c r="L2245" t="s">
        <v>42</v>
      </c>
      <c r="P2245" t="s">
        <v>5709</v>
      </c>
    </row>
    <row r="2246" spans="1:16" ht="17.25" customHeight="1" x14ac:dyDescent="0.25">
      <c r="A2246">
        <v>330509</v>
      </c>
      <c r="B2246" t="s">
        <v>3359</v>
      </c>
      <c r="C2246" t="s">
        <v>983</v>
      </c>
      <c r="D2246" t="s">
        <v>3550</v>
      </c>
      <c r="E2246" t="s">
        <v>88</v>
      </c>
      <c r="F2246">
        <v>31163</v>
      </c>
      <c r="G2246" t="s">
        <v>3551</v>
      </c>
      <c r="H2246" t="s">
        <v>28</v>
      </c>
      <c r="I2246" t="s">
        <v>213</v>
      </c>
    </row>
    <row r="2247" spans="1:16" ht="17.25" customHeight="1" x14ac:dyDescent="0.25">
      <c r="A2247">
        <v>330531</v>
      </c>
      <c r="B2247" t="s">
        <v>3111</v>
      </c>
      <c r="C2247" t="s">
        <v>496</v>
      </c>
      <c r="D2247" t="s">
        <v>360</v>
      </c>
      <c r="E2247" t="s">
        <v>88</v>
      </c>
      <c r="F2247">
        <v>35999</v>
      </c>
      <c r="G2247" t="s">
        <v>30</v>
      </c>
      <c r="H2247" t="s">
        <v>28</v>
      </c>
      <c r="I2247" t="s">
        <v>213</v>
      </c>
      <c r="J2247" t="s">
        <v>1370</v>
      </c>
      <c r="L2247" t="s">
        <v>30</v>
      </c>
    </row>
    <row r="2248" spans="1:16" ht="17.25" customHeight="1" x14ac:dyDescent="0.25">
      <c r="A2248">
        <v>330610</v>
      </c>
      <c r="B2248" t="s">
        <v>4322</v>
      </c>
      <c r="C2248" t="s">
        <v>358</v>
      </c>
      <c r="D2248" t="s">
        <v>558</v>
      </c>
      <c r="E2248" t="s">
        <v>89</v>
      </c>
      <c r="F2248">
        <v>34529</v>
      </c>
      <c r="G2248" t="s">
        <v>30</v>
      </c>
      <c r="H2248" t="s">
        <v>28</v>
      </c>
      <c r="I2248" t="s">
        <v>213</v>
      </c>
      <c r="J2248" t="s">
        <v>27</v>
      </c>
      <c r="L2248" t="s">
        <v>30</v>
      </c>
    </row>
    <row r="2249" spans="1:16" ht="17.25" customHeight="1" x14ac:dyDescent="0.25">
      <c r="A2249">
        <v>330615</v>
      </c>
      <c r="B2249" t="s">
        <v>5218</v>
      </c>
      <c r="C2249" t="s">
        <v>5219</v>
      </c>
      <c r="D2249" t="s">
        <v>917</v>
      </c>
      <c r="E2249" t="s">
        <v>89</v>
      </c>
      <c r="F2249">
        <v>34713</v>
      </c>
      <c r="G2249" t="s">
        <v>30</v>
      </c>
      <c r="H2249" t="s">
        <v>31</v>
      </c>
      <c r="I2249" t="s">
        <v>213</v>
      </c>
      <c r="J2249" t="s">
        <v>27</v>
      </c>
      <c r="L2249" t="s">
        <v>30</v>
      </c>
    </row>
    <row r="2250" spans="1:16" ht="17.25" customHeight="1" x14ac:dyDescent="0.25">
      <c r="A2250">
        <v>330616</v>
      </c>
      <c r="B2250" t="s">
        <v>4323</v>
      </c>
      <c r="C2250" t="s">
        <v>929</v>
      </c>
      <c r="D2250" t="s">
        <v>1115</v>
      </c>
      <c r="E2250" t="s">
        <v>89</v>
      </c>
      <c r="F2250">
        <v>35603</v>
      </c>
      <c r="G2250" t="s">
        <v>259</v>
      </c>
      <c r="H2250" t="s">
        <v>28</v>
      </c>
      <c r="I2250" t="s">
        <v>213</v>
      </c>
      <c r="J2250" t="s">
        <v>1370</v>
      </c>
      <c r="L2250" t="s">
        <v>42</v>
      </c>
    </row>
    <row r="2251" spans="1:16" ht="17.25" customHeight="1" x14ac:dyDescent="0.25">
      <c r="A2251">
        <v>330757</v>
      </c>
      <c r="B2251" t="s">
        <v>4335</v>
      </c>
      <c r="C2251" t="s">
        <v>242</v>
      </c>
      <c r="D2251" t="s">
        <v>1061</v>
      </c>
      <c r="E2251" t="s">
        <v>89</v>
      </c>
      <c r="F2251">
        <v>29791</v>
      </c>
      <c r="G2251" t="s">
        <v>49</v>
      </c>
      <c r="H2251" t="s">
        <v>28</v>
      </c>
      <c r="I2251" t="s">
        <v>213</v>
      </c>
      <c r="J2251" t="s">
        <v>1370</v>
      </c>
      <c r="L2251" t="s">
        <v>30</v>
      </c>
    </row>
    <row r="2252" spans="1:16" ht="17.25" customHeight="1" x14ac:dyDescent="0.25">
      <c r="A2252">
        <v>330763</v>
      </c>
      <c r="B2252" t="s">
        <v>4336</v>
      </c>
      <c r="C2252" t="s">
        <v>707</v>
      </c>
      <c r="D2252" t="s">
        <v>399</v>
      </c>
      <c r="E2252" t="s">
        <v>89</v>
      </c>
      <c r="F2252">
        <v>30996</v>
      </c>
      <c r="G2252" t="s">
        <v>1965</v>
      </c>
      <c r="H2252" t="s">
        <v>28</v>
      </c>
      <c r="I2252" t="s">
        <v>213</v>
      </c>
      <c r="J2252" t="s">
        <v>27</v>
      </c>
      <c r="L2252" t="s">
        <v>52</v>
      </c>
    </row>
    <row r="2253" spans="1:16" ht="17.25" customHeight="1" x14ac:dyDescent="0.25">
      <c r="A2253">
        <v>330777</v>
      </c>
      <c r="B2253" t="s">
        <v>3511</v>
      </c>
      <c r="C2253" t="s">
        <v>562</v>
      </c>
      <c r="D2253" t="s">
        <v>1569</v>
      </c>
      <c r="E2253" t="s">
        <v>89</v>
      </c>
      <c r="F2253">
        <v>29468</v>
      </c>
      <c r="G2253" t="s">
        <v>3512</v>
      </c>
      <c r="H2253" t="s">
        <v>28</v>
      </c>
      <c r="I2253" t="s">
        <v>213</v>
      </c>
      <c r="J2253" t="s">
        <v>1370</v>
      </c>
      <c r="L2253" t="s">
        <v>59</v>
      </c>
    </row>
    <row r="2254" spans="1:16" ht="17.25" customHeight="1" x14ac:dyDescent="0.25">
      <c r="A2254">
        <v>330845</v>
      </c>
      <c r="B2254" t="s">
        <v>5224</v>
      </c>
      <c r="C2254" t="s">
        <v>444</v>
      </c>
      <c r="D2254" t="s">
        <v>353</v>
      </c>
      <c r="E2254" t="s">
        <v>89</v>
      </c>
      <c r="F2254">
        <v>35431</v>
      </c>
      <c r="G2254" t="s">
        <v>30</v>
      </c>
      <c r="H2254" t="s">
        <v>28</v>
      </c>
      <c r="I2254" t="s">
        <v>213</v>
      </c>
      <c r="J2254" t="s">
        <v>1370</v>
      </c>
      <c r="L2254" t="s">
        <v>42</v>
      </c>
    </row>
    <row r="2255" spans="1:16" ht="17.25" customHeight="1" x14ac:dyDescent="0.25">
      <c r="A2255">
        <v>330911</v>
      </c>
      <c r="B2255" t="s">
        <v>2956</v>
      </c>
      <c r="C2255" t="s">
        <v>388</v>
      </c>
      <c r="D2255" t="s">
        <v>479</v>
      </c>
      <c r="E2255" t="s">
        <v>88</v>
      </c>
      <c r="F2255">
        <v>35796</v>
      </c>
      <c r="G2255" t="s">
        <v>433</v>
      </c>
      <c r="H2255" t="s">
        <v>28</v>
      </c>
      <c r="I2255" t="s">
        <v>213</v>
      </c>
      <c r="J2255" t="s">
        <v>1370</v>
      </c>
      <c r="L2255" t="s">
        <v>30</v>
      </c>
    </row>
    <row r="2256" spans="1:16" ht="17.25" customHeight="1" x14ac:dyDescent="0.25">
      <c r="A2256">
        <v>330925</v>
      </c>
      <c r="B2256" t="s">
        <v>3021</v>
      </c>
      <c r="C2256" t="s">
        <v>277</v>
      </c>
      <c r="D2256" t="s">
        <v>231</v>
      </c>
      <c r="E2256" t="s">
        <v>89</v>
      </c>
      <c r="F2256">
        <v>35080</v>
      </c>
      <c r="G2256" t="s">
        <v>3022</v>
      </c>
      <c r="H2256" t="s">
        <v>28</v>
      </c>
      <c r="I2256" t="s">
        <v>213</v>
      </c>
      <c r="J2256" t="s">
        <v>27</v>
      </c>
      <c r="L2256" t="s">
        <v>30</v>
      </c>
    </row>
    <row r="2257" spans="1:22" ht="17.25" customHeight="1" x14ac:dyDescent="0.25">
      <c r="A2257">
        <v>330974</v>
      </c>
      <c r="B2257" t="s">
        <v>4352</v>
      </c>
      <c r="C2257" t="s">
        <v>411</v>
      </c>
      <c r="D2257" t="s">
        <v>408</v>
      </c>
      <c r="E2257" t="s">
        <v>88</v>
      </c>
      <c r="F2257">
        <v>36048</v>
      </c>
      <c r="G2257" t="s">
        <v>2814</v>
      </c>
      <c r="H2257" t="s">
        <v>28</v>
      </c>
      <c r="I2257" t="s">
        <v>213</v>
      </c>
      <c r="J2257" t="s">
        <v>1370</v>
      </c>
      <c r="L2257" t="s">
        <v>85</v>
      </c>
    </row>
    <row r="2258" spans="1:22" ht="17.25" customHeight="1" x14ac:dyDescent="0.25">
      <c r="A2258">
        <v>330999</v>
      </c>
      <c r="B2258" t="s">
        <v>3728</v>
      </c>
      <c r="C2258" t="s">
        <v>2161</v>
      </c>
      <c r="D2258" t="s">
        <v>3729</v>
      </c>
      <c r="E2258" t="s">
        <v>88</v>
      </c>
      <c r="F2258">
        <v>33246</v>
      </c>
      <c r="G2258" t="s">
        <v>1136</v>
      </c>
      <c r="H2258" t="s">
        <v>28</v>
      </c>
      <c r="I2258" t="s">
        <v>213</v>
      </c>
      <c r="J2258" t="s">
        <v>27</v>
      </c>
      <c r="L2258" t="s">
        <v>30</v>
      </c>
    </row>
    <row r="2259" spans="1:22" ht="17.25" customHeight="1" x14ac:dyDescent="0.25">
      <c r="A2259">
        <v>331002</v>
      </c>
      <c r="B2259" t="s">
        <v>1952</v>
      </c>
      <c r="C2259" t="s">
        <v>232</v>
      </c>
      <c r="D2259" t="s">
        <v>442</v>
      </c>
      <c r="E2259" t="s">
        <v>88</v>
      </c>
      <c r="F2259">
        <v>33970</v>
      </c>
      <c r="G2259" t="s">
        <v>4357</v>
      </c>
      <c r="H2259" t="s">
        <v>28</v>
      </c>
      <c r="I2259" t="s">
        <v>213</v>
      </c>
      <c r="J2259" t="s">
        <v>27</v>
      </c>
      <c r="L2259" t="s">
        <v>30</v>
      </c>
    </row>
    <row r="2260" spans="1:22" ht="17.25" customHeight="1" x14ac:dyDescent="0.25">
      <c r="A2260">
        <v>331007</v>
      </c>
      <c r="B2260" t="s">
        <v>3426</v>
      </c>
      <c r="C2260" t="s">
        <v>277</v>
      </c>
      <c r="D2260" t="s">
        <v>335</v>
      </c>
      <c r="E2260" t="s">
        <v>89</v>
      </c>
      <c r="F2260">
        <v>35796</v>
      </c>
      <c r="G2260" t="s">
        <v>30</v>
      </c>
      <c r="H2260" t="s">
        <v>28</v>
      </c>
      <c r="I2260" t="s">
        <v>213</v>
      </c>
      <c r="J2260" t="s">
        <v>1370</v>
      </c>
      <c r="L2260" t="s">
        <v>30</v>
      </c>
    </row>
    <row r="2261" spans="1:22" ht="17.25" customHeight="1" x14ac:dyDescent="0.25">
      <c r="A2261">
        <v>331073</v>
      </c>
      <c r="B2261" t="s">
        <v>4363</v>
      </c>
      <c r="C2261" t="s">
        <v>387</v>
      </c>
      <c r="D2261" t="s">
        <v>476</v>
      </c>
      <c r="E2261" t="s">
        <v>89</v>
      </c>
      <c r="F2261">
        <v>33618</v>
      </c>
      <c r="G2261" t="s">
        <v>591</v>
      </c>
      <c r="H2261" t="s">
        <v>28</v>
      </c>
      <c r="I2261" t="s">
        <v>213</v>
      </c>
      <c r="J2261" t="s">
        <v>1370</v>
      </c>
      <c r="L2261" t="s">
        <v>85</v>
      </c>
    </row>
    <row r="2262" spans="1:22" ht="17.25" customHeight="1" x14ac:dyDescent="0.25">
      <c r="A2262">
        <v>331086</v>
      </c>
      <c r="B2262" t="s">
        <v>2544</v>
      </c>
      <c r="C2262" t="s">
        <v>2205</v>
      </c>
      <c r="D2262" t="s">
        <v>301</v>
      </c>
      <c r="E2262" t="s">
        <v>88</v>
      </c>
      <c r="F2262">
        <v>33634</v>
      </c>
      <c r="G2262" t="s">
        <v>2545</v>
      </c>
      <c r="H2262" t="s">
        <v>28</v>
      </c>
      <c r="I2262" t="s">
        <v>213</v>
      </c>
      <c r="J2262" t="s">
        <v>1370</v>
      </c>
      <c r="L2262" t="s">
        <v>30</v>
      </c>
    </row>
    <row r="2263" spans="1:22" ht="17.25" customHeight="1" x14ac:dyDescent="0.25">
      <c r="A2263">
        <v>331094</v>
      </c>
      <c r="B2263" t="s">
        <v>4364</v>
      </c>
      <c r="C2263" t="s">
        <v>949</v>
      </c>
      <c r="D2263" t="s">
        <v>228</v>
      </c>
      <c r="E2263" t="s">
        <v>89</v>
      </c>
      <c r="F2263">
        <v>34161</v>
      </c>
      <c r="G2263" t="s">
        <v>30</v>
      </c>
      <c r="H2263" t="s">
        <v>28</v>
      </c>
      <c r="I2263" t="s">
        <v>213</v>
      </c>
      <c r="J2263" t="s">
        <v>1370</v>
      </c>
      <c r="L2263" t="s">
        <v>42</v>
      </c>
    </row>
    <row r="2264" spans="1:22" ht="17.25" customHeight="1" x14ac:dyDescent="0.25">
      <c r="A2264">
        <v>331137</v>
      </c>
      <c r="B2264" t="s">
        <v>2959</v>
      </c>
      <c r="C2264" t="s">
        <v>242</v>
      </c>
      <c r="D2264" t="s">
        <v>254</v>
      </c>
      <c r="E2264" t="s">
        <v>88</v>
      </c>
      <c r="F2264">
        <v>35065</v>
      </c>
      <c r="G2264" t="s">
        <v>615</v>
      </c>
      <c r="H2264" t="s">
        <v>28</v>
      </c>
      <c r="I2264" t="s">
        <v>213</v>
      </c>
      <c r="J2264" t="s">
        <v>1370</v>
      </c>
      <c r="L2264" t="s">
        <v>79</v>
      </c>
      <c r="V2264" t="s">
        <v>5822</v>
      </c>
    </row>
    <row r="2265" spans="1:22" ht="17.25" customHeight="1" x14ac:dyDescent="0.25">
      <c r="A2265">
        <v>331307</v>
      </c>
      <c r="B2265" t="s">
        <v>3514</v>
      </c>
      <c r="C2265" t="s">
        <v>223</v>
      </c>
      <c r="D2265" t="s">
        <v>228</v>
      </c>
      <c r="E2265" t="s">
        <v>89</v>
      </c>
      <c r="F2265">
        <v>33609</v>
      </c>
      <c r="G2265" t="s">
        <v>30</v>
      </c>
      <c r="H2265" t="s">
        <v>28</v>
      </c>
      <c r="I2265" t="s">
        <v>213</v>
      </c>
      <c r="J2265" t="s">
        <v>1370</v>
      </c>
      <c r="L2265" t="s">
        <v>30</v>
      </c>
      <c r="V2265" t="s">
        <v>5822</v>
      </c>
    </row>
    <row r="2266" spans="1:22" ht="17.25" customHeight="1" x14ac:dyDescent="0.25">
      <c r="A2266">
        <v>331490</v>
      </c>
      <c r="B2266" t="s">
        <v>4404</v>
      </c>
      <c r="C2266" t="s">
        <v>368</v>
      </c>
      <c r="D2266" t="s">
        <v>601</v>
      </c>
      <c r="E2266" t="s">
        <v>89</v>
      </c>
      <c r="F2266">
        <v>35945</v>
      </c>
      <c r="G2266" t="s">
        <v>30</v>
      </c>
      <c r="H2266" t="s">
        <v>28</v>
      </c>
      <c r="I2266" t="s">
        <v>213</v>
      </c>
      <c r="J2266" t="s">
        <v>27</v>
      </c>
      <c r="L2266" t="s">
        <v>30</v>
      </c>
    </row>
    <row r="2267" spans="1:22" ht="17.25" customHeight="1" x14ac:dyDescent="0.25">
      <c r="A2267">
        <v>331501</v>
      </c>
      <c r="B2267" t="s">
        <v>4405</v>
      </c>
      <c r="C2267" t="s">
        <v>1538</v>
      </c>
      <c r="D2267" t="s">
        <v>1142</v>
      </c>
      <c r="E2267" t="s">
        <v>89</v>
      </c>
      <c r="F2267">
        <v>32370</v>
      </c>
      <c r="G2267" t="s">
        <v>767</v>
      </c>
      <c r="H2267" t="s">
        <v>28</v>
      </c>
      <c r="I2267" t="s">
        <v>213</v>
      </c>
      <c r="J2267" t="s">
        <v>1370</v>
      </c>
      <c r="L2267" t="s">
        <v>82</v>
      </c>
    </row>
    <row r="2268" spans="1:22" ht="17.25" customHeight="1" x14ac:dyDescent="0.25">
      <c r="A2268">
        <v>331515</v>
      </c>
      <c r="B2268" t="s">
        <v>3427</v>
      </c>
      <c r="C2268" t="s">
        <v>1192</v>
      </c>
      <c r="D2268" t="s">
        <v>466</v>
      </c>
      <c r="E2268" t="s">
        <v>89</v>
      </c>
      <c r="F2268">
        <v>33239</v>
      </c>
      <c r="G2268" t="s">
        <v>354</v>
      </c>
      <c r="H2268" t="s">
        <v>28</v>
      </c>
      <c r="I2268" t="s">
        <v>213</v>
      </c>
      <c r="J2268" t="s">
        <v>1370</v>
      </c>
      <c r="L2268" t="s">
        <v>42</v>
      </c>
    </row>
    <row r="2269" spans="1:22" ht="17.25" customHeight="1" x14ac:dyDescent="0.25">
      <c r="A2269">
        <v>331581</v>
      </c>
      <c r="B2269" t="s">
        <v>4418</v>
      </c>
      <c r="C2269" t="s">
        <v>269</v>
      </c>
      <c r="D2269" t="s">
        <v>294</v>
      </c>
      <c r="E2269" t="s">
        <v>88</v>
      </c>
      <c r="F2269">
        <v>35966</v>
      </c>
      <c r="G2269" t="s">
        <v>30</v>
      </c>
      <c r="H2269" t="s">
        <v>31</v>
      </c>
      <c r="I2269" t="s">
        <v>213</v>
      </c>
      <c r="J2269" t="s">
        <v>27</v>
      </c>
      <c r="L2269" t="s">
        <v>30</v>
      </c>
    </row>
    <row r="2270" spans="1:22" ht="17.25" customHeight="1" x14ac:dyDescent="0.25">
      <c r="A2270">
        <v>331695</v>
      </c>
      <c r="B2270" t="s">
        <v>4429</v>
      </c>
      <c r="C2270" t="s">
        <v>467</v>
      </c>
      <c r="D2270" t="s">
        <v>543</v>
      </c>
      <c r="E2270" t="s">
        <v>89</v>
      </c>
      <c r="F2270">
        <v>31128</v>
      </c>
      <c r="G2270" t="s">
        <v>2882</v>
      </c>
      <c r="H2270" t="s">
        <v>28</v>
      </c>
      <c r="I2270" t="s">
        <v>213</v>
      </c>
      <c r="J2270" t="s">
        <v>1370</v>
      </c>
      <c r="L2270" t="s">
        <v>82</v>
      </c>
    </row>
    <row r="2271" spans="1:22" ht="17.25" customHeight="1" x14ac:dyDescent="0.25">
      <c r="A2271">
        <v>331702</v>
      </c>
      <c r="B2271" t="s">
        <v>3184</v>
      </c>
      <c r="C2271" t="s">
        <v>242</v>
      </c>
      <c r="D2271" t="s">
        <v>1019</v>
      </c>
      <c r="E2271" t="s">
        <v>89</v>
      </c>
      <c r="F2271">
        <v>30245</v>
      </c>
      <c r="G2271" t="s">
        <v>30</v>
      </c>
      <c r="H2271" t="s">
        <v>28</v>
      </c>
      <c r="I2271" t="s">
        <v>213</v>
      </c>
      <c r="J2271" t="s">
        <v>1370</v>
      </c>
      <c r="L2271" t="s">
        <v>30</v>
      </c>
    </row>
    <row r="2272" spans="1:22" ht="17.25" customHeight="1" x14ac:dyDescent="0.25">
      <c r="A2272">
        <v>332045</v>
      </c>
      <c r="B2272" t="s">
        <v>2964</v>
      </c>
      <c r="C2272" t="s">
        <v>242</v>
      </c>
      <c r="D2272" t="s">
        <v>429</v>
      </c>
      <c r="E2272" t="s">
        <v>89</v>
      </c>
      <c r="F2272">
        <v>29559</v>
      </c>
      <c r="G2272" t="s">
        <v>2965</v>
      </c>
      <c r="H2272" t="s">
        <v>28</v>
      </c>
      <c r="I2272" t="s">
        <v>213</v>
      </c>
      <c r="J2272" t="s">
        <v>1370</v>
      </c>
      <c r="L2272" t="s">
        <v>82</v>
      </c>
    </row>
    <row r="2273" spans="1:16" ht="17.25" customHeight="1" x14ac:dyDescent="0.25">
      <c r="A2273">
        <v>332059</v>
      </c>
      <c r="B2273" t="s">
        <v>4460</v>
      </c>
      <c r="C2273" t="s">
        <v>1041</v>
      </c>
      <c r="D2273" t="s">
        <v>609</v>
      </c>
      <c r="E2273" t="s">
        <v>88</v>
      </c>
      <c r="F2273">
        <v>31810</v>
      </c>
      <c r="G2273" t="s">
        <v>82</v>
      </c>
      <c r="H2273" t="s">
        <v>28</v>
      </c>
      <c r="I2273" t="s">
        <v>213</v>
      </c>
      <c r="J2273" t="s">
        <v>27</v>
      </c>
      <c r="L2273" t="s">
        <v>82</v>
      </c>
    </row>
    <row r="2274" spans="1:16" ht="17.25" customHeight="1" x14ac:dyDescent="0.25">
      <c r="A2274">
        <v>332086</v>
      </c>
      <c r="B2274" t="s">
        <v>4468</v>
      </c>
      <c r="C2274" t="s">
        <v>467</v>
      </c>
      <c r="D2274" t="s">
        <v>335</v>
      </c>
      <c r="E2274" t="s">
        <v>89</v>
      </c>
      <c r="F2274">
        <v>35841</v>
      </c>
      <c r="G2274" t="s">
        <v>494</v>
      </c>
      <c r="H2274" t="s">
        <v>28</v>
      </c>
      <c r="I2274" t="s">
        <v>213</v>
      </c>
      <c r="J2274" t="s">
        <v>1370</v>
      </c>
      <c r="L2274" t="s">
        <v>30</v>
      </c>
    </row>
    <row r="2275" spans="1:16" ht="17.25" customHeight="1" x14ac:dyDescent="0.25">
      <c r="A2275">
        <v>332142</v>
      </c>
      <c r="B2275" t="s">
        <v>3468</v>
      </c>
      <c r="C2275" t="s">
        <v>1120</v>
      </c>
      <c r="D2275" t="s">
        <v>294</v>
      </c>
      <c r="E2275" t="s">
        <v>89</v>
      </c>
      <c r="F2275">
        <v>32432</v>
      </c>
      <c r="G2275" t="s">
        <v>30</v>
      </c>
      <c r="H2275" t="s">
        <v>28</v>
      </c>
      <c r="I2275" t="s">
        <v>213</v>
      </c>
      <c r="J2275" t="s">
        <v>1370</v>
      </c>
      <c r="L2275" t="s">
        <v>30</v>
      </c>
    </row>
    <row r="2276" spans="1:16" ht="17.25" customHeight="1" x14ac:dyDescent="0.25">
      <c r="A2276">
        <v>332162</v>
      </c>
      <c r="B2276" t="s">
        <v>3213</v>
      </c>
      <c r="C2276" t="s">
        <v>384</v>
      </c>
      <c r="D2276" t="s">
        <v>760</v>
      </c>
      <c r="E2276" t="s">
        <v>88</v>
      </c>
      <c r="F2276">
        <v>33606</v>
      </c>
      <c r="G2276" t="s">
        <v>1703</v>
      </c>
      <c r="H2276" t="s">
        <v>28</v>
      </c>
      <c r="I2276" t="s">
        <v>213</v>
      </c>
      <c r="J2276" t="s">
        <v>1370</v>
      </c>
      <c r="L2276" t="s">
        <v>85</v>
      </c>
    </row>
    <row r="2277" spans="1:16" ht="17.25" customHeight="1" x14ac:dyDescent="0.25">
      <c r="A2277">
        <v>332173</v>
      </c>
      <c r="B2277" t="s">
        <v>2284</v>
      </c>
      <c r="C2277" t="s">
        <v>2285</v>
      </c>
      <c r="D2277" t="s">
        <v>227</v>
      </c>
      <c r="E2277" t="s">
        <v>89</v>
      </c>
      <c r="F2277">
        <v>34710</v>
      </c>
      <c r="G2277" t="s">
        <v>30</v>
      </c>
      <c r="H2277" t="s">
        <v>28</v>
      </c>
      <c r="I2277" t="s">
        <v>213</v>
      </c>
      <c r="J2277" t="s">
        <v>1370</v>
      </c>
      <c r="L2277" t="s">
        <v>30</v>
      </c>
    </row>
    <row r="2278" spans="1:16" ht="17.25" customHeight="1" x14ac:dyDescent="0.25">
      <c r="A2278">
        <v>332199</v>
      </c>
      <c r="B2278" t="s">
        <v>4478</v>
      </c>
      <c r="C2278" t="s">
        <v>740</v>
      </c>
      <c r="D2278" t="s">
        <v>951</v>
      </c>
      <c r="E2278" t="s">
        <v>88</v>
      </c>
      <c r="F2278">
        <v>30749</v>
      </c>
      <c r="G2278" t="s">
        <v>30</v>
      </c>
      <c r="H2278" t="s">
        <v>28</v>
      </c>
      <c r="I2278" t="s">
        <v>213</v>
      </c>
      <c r="J2278" t="s">
        <v>1370</v>
      </c>
      <c r="L2278" t="s">
        <v>30</v>
      </c>
      <c r="P2278" t="s">
        <v>5704</v>
      </c>
    </row>
    <row r="2279" spans="1:16" ht="17.25" customHeight="1" x14ac:dyDescent="0.25">
      <c r="A2279">
        <v>332209</v>
      </c>
      <c r="B2279" t="s">
        <v>5261</v>
      </c>
      <c r="C2279" t="s">
        <v>292</v>
      </c>
      <c r="D2279" t="s">
        <v>398</v>
      </c>
      <c r="E2279" t="s">
        <v>88</v>
      </c>
      <c r="F2279">
        <v>36393</v>
      </c>
      <c r="G2279" t="s">
        <v>30</v>
      </c>
      <c r="H2279" t="s">
        <v>28</v>
      </c>
      <c r="I2279" t="s">
        <v>213</v>
      </c>
      <c r="J2279" t="s">
        <v>27</v>
      </c>
      <c r="L2279" t="s">
        <v>42</v>
      </c>
    </row>
    <row r="2280" spans="1:16" ht="17.25" customHeight="1" x14ac:dyDescent="0.25">
      <c r="A2280">
        <v>332284</v>
      </c>
      <c r="B2280" t="s">
        <v>4492</v>
      </c>
      <c r="C2280" t="s">
        <v>242</v>
      </c>
      <c r="D2280" t="s">
        <v>945</v>
      </c>
      <c r="E2280" t="s">
        <v>89</v>
      </c>
      <c r="F2280">
        <v>29160</v>
      </c>
      <c r="G2280" t="s">
        <v>4493</v>
      </c>
      <c r="H2280" t="s">
        <v>28</v>
      </c>
      <c r="I2280" t="s">
        <v>213</v>
      </c>
      <c r="J2280" t="s">
        <v>1370</v>
      </c>
      <c r="L2280" t="s">
        <v>42</v>
      </c>
      <c r="P2280" t="s">
        <v>5706</v>
      </c>
    </row>
    <row r="2281" spans="1:16" ht="17.25" customHeight="1" x14ac:dyDescent="0.25">
      <c r="A2281">
        <v>332425</v>
      </c>
      <c r="B2281" t="s">
        <v>2966</v>
      </c>
      <c r="C2281" t="s">
        <v>418</v>
      </c>
      <c r="D2281" t="s">
        <v>748</v>
      </c>
      <c r="E2281" t="s">
        <v>89</v>
      </c>
      <c r="F2281">
        <v>31547</v>
      </c>
      <c r="G2281" t="s">
        <v>240</v>
      </c>
      <c r="H2281" t="s">
        <v>28</v>
      </c>
      <c r="I2281" t="s">
        <v>213</v>
      </c>
      <c r="J2281" t="s">
        <v>1370</v>
      </c>
      <c r="L2281" t="s">
        <v>42</v>
      </c>
    </row>
    <row r="2282" spans="1:16" ht="17.25" customHeight="1" x14ac:dyDescent="0.25">
      <c r="A2282">
        <v>332444</v>
      </c>
      <c r="B2282" t="s">
        <v>3648</v>
      </c>
      <c r="C2282" t="s">
        <v>363</v>
      </c>
      <c r="D2282" t="s">
        <v>589</v>
      </c>
      <c r="E2282" t="s">
        <v>89</v>
      </c>
      <c r="F2282">
        <v>35065</v>
      </c>
      <c r="G2282" t="s">
        <v>710</v>
      </c>
      <c r="H2282" t="s">
        <v>28</v>
      </c>
      <c r="I2282" t="s">
        <v>213</v>
      </c>
      <c r="J2282" t="s">
        <v>27</v>
      </c>
      <c r="L2282" t="s">
        <v>52</v>
      </c>
    </row>
    <row r="2283" spans="1:16" ht="17.25" customHeight="1" x14ac:dyDescent="0.25">
      <c r="A2283">
        <v>332493</v>
      </c>
      <c r="B2283" t="s">
        <v>2967</v>
      </c>
      <c r="C2283" t="s">
        <v>1040</v>
      </c>
      <c r="D2283" t="s">
        <v>517</v>
      </c>
      <c r="E2283" t="s">
        <v>88</v>
      </c>
      <c r="F2283">
        <v>36190</v>
      </c>
      <c r="G2283" t="s">
        <v>30</v>
      </c>
      <c r="H2283" t="s">
        <v>28</v>
      </c>
      <c r="I2283" t="s">
        <v>213</v>
      </c>
      <c r="J2283" t="s">
        <v>27</v>
      </c>
      <c r="L2283" t="s">
        <v>42</v>
      </c>
    </row>
    <row r="2284" spans="1:16" ht="17.25" customHeight="1" x14ac:dyDescent="0.25">
      <c r="A2284">
        <v>332588</v>
      </c>
      <c r="B2284" t="s">
        <v>4519</v>
      </c>
      <c r="C2284" t="s">
        <v>4520</v>
      </c>
      <c r="D2284" t="s">
        <v>245</v>
      </c>
      <c r="E2284" t="s">
        <v>89</v>
      </c>
      <c r="F2284">
        <v>27787</v>
      </c>
      <c r="G2284" t="s">
        <v>4521</v>
      </c>
      <c r="H2284" t="s">
        <v>28</v>
      </c>
      <c r="I2284" t="s">
        <v>213</v>
      </c>
      <c r="J2284" t="s">
        <v>1370</v>
      </c>
      <c r="L2284" t="s">
        <v>42</v>
      </c>
    </row>
    <row r="2285" spans="1:16" ht="17.25" customHeight="1" x14ac:dyDescent="0.25">
      <c r="A2285">
        <v>332597</v>
      </c>
      <c r="B2285" t="s">
        <v>4523</v>
      </c>
      <c r="C2285" t="s">
        <v>614</v>
      </c>
      <c r="D2285" t="s">
        <v>298</v>
      </c>
      <c r="E2285" t="s">
        <v>89</v>
      </c>
      <c r="F2285">
        <v>35344</v>
      </c>
      <c r="G2285" t="s">
        <v>30</v>
      </c>
      <c r="H2285" t="s">
        <v>28</v>
      </c>
      <c r="I2285" t="s">
        <v>213</v>
      </c>
      <c r="J2285" t="s">
        <v>1370</v>
      </c>
      <c r="L2285" t="s">
        <v>30</v>
      </c>
    </row>
    <row r="2286" spans="1:16" ht="17.25" customHeight="1" x14ac:dyDescent="0.25">
      <c r="A2286">
        <v>332604</v>
      </c>
      <c r="B2286" t="s">
        <v>4526</v>
      </c>
      <c r="C2286" t="s">
        <v>4527</v>
      </c>
      <c r="D2286" t="s">
        <v>251</v>
      </c>
      <c r="E2286" t="s">
        <v>88</v>
      </c>
      <c r="F2286">
        <v>35804</v>
      </c>
      <c r="G2286" t="s">
        <v>30</v>
      </c>
      <c r="H2286" t="s">
        <v>28</v>
      </c>
      <c r="I2286" t="s">
        <v>213</v>
      </c>
      <c r="J2286" t="s">
        <v>27</v>
      </c>
      <c r="L2286" t="s">
        <v>42</v>
      </c>
    </row>
    <row r="2287" spans="1:16" ht="17.25" customHeight="1" x14ac:dyDescent="0.25">
      <c r="A2287">
        <v>332609</v>
      </c>
      <c r="B2287" t="s">
        <v>3165</v>
      </c>
      <c r="C2287" t="s">
        <v>482</v>
      </c>
      <c r="D2287" t="s">
        <v>3166</v>
      </c>
      <c r="E2287" t="s">
        <v>89</v>
      </c>
      <c r="F2287">
        <v>36526</v>
      </c>
      <c r="G2287" t="s">
        <v>30</v>
      </c>
      <c r="H2287" t="s">
        <v>28</v>
      </c>
      <c r="I2287" t="s">
        <v>213</v>
      </c>
      <c r="J2287" t="s">
        <v>27</v>
      </c>
      <c r="L2287" t="s">
        <v>42</v>
      </c>
    </row>
    <row r="2288" spans="1:16" ht="17.25" customHeight="1" x14ac:dyDescent="0.25">
      <c r="A2288">
        <v>332648</v>
      </c>
      <c r="B2288" t="s">
        <v>4533</v>
      </c>
      <c r="C2288" t="s">
        <v>828</v>
      </c>
      <c r="D2288" t="s">
        <v>795</v>
      </c>
      <c r="E2288" t="s">
        <v>88</v>
      </c>
      <c r="F2288">
        <v>36403</v>
      </c>
      <c r="G2288" t="s">
        <v>30</v>
      </c>
      <c r="H2288" t="s">
        <v>28</v>
      </c>
      <c r="I2288" t="s">
        <v>213</v>
      </c>
      <c r="J2288" t="s">
        <v>1370</v>
      </c>
      <c r="L2288" t="s">
        <v>30</v>
      </c>
    </row>
    <row r="2289" spans="1:22" ht="17.25" customHeight="1" x14ac:dyDescent="0.25">
      <c r="A2289">
        <v>332839</v>
      </c>
      <c r="B2289" t="s">
        <v>4544</v>
      </c>
      <c r="C2289" t="s">
        <v>435</v>
      </c>
      <c r="D2289" t="s">
        <v>698</v>
      </c>
      <c r="E2289" t="s">
        <v>88</v>
      </c>
      <c r="F2289">
        <v>35957</v>
      </c>
      <c r="G2289" t="s">
        <v>30</v>
      </c>
      <c r="H2289" t="s">
        <v>28</v>
      </c>
      <c r="I2289" t="s">
        <v>213</v>
      </c>
      <c r="J2289" t="s">
        <v>27</v>
      </c>
      <c r="L2289" t="s">
        <v>30</v>
      </c>
    </row>
    <row r="2290" spans="1:22" ht="17.25" customHeight="1" x14ac:dyDescent="0.25">
      <c r="A2290">
        <v>332907</v>
      </c>
      <c r="B2290" t="s">
        <v>4548</v>
      </c>
      <c r="C2290" t="s">
        <v>238</v>
      </c>
      <c r="D2290" t="s">
        <v>342</v>
      </c>
      <c r="E2290" t="s">
        <v>89</v>
      </c>
      <c r="F2290">
        <v>34578</v>
      </c>
      <c r="G2290" t="s">
        <v>443</v>
      </c>
      <c r="H2290" t="s">
        <v>28</v>
      </c>
      <c r="I2290" t="s">
        <v>213</v>
      </c>
      <c r="J2290" t="s">
        <v>1418</v>
      </c>
      <c r="L2290" t="s">
        <v>42</v>
      </c>
    </row>
    <row r="2291" spans="1:22" ht="17.25" customHeight="1" x14ac:dyDescent="0.25">
      <c r="A2291">
        <v>332953</v>
      </c>
      <c r="B2291" t="s">
        <v>3079</v>
      </c>
      <c r="C2291" t="s">
        <v>226</v>
      </c>
      <c r="D2291" t="s">
        <v>285</v>
      </c>
      <c r="E2291" t="s">
        <v>89</v>
      </c>
      <c r="F2291">
        <v>35254</v>
      </c>
      <c r="G2291" t="s">
        <v>914</v>
      </c>
      <c r="H2291" t="s">
        <v>28</v>
      </c>
      <c r="I2291" t="s">
        <v>213</v>
      </c>
      <c r="J2291" t="s">
        <v>27</v>
      </c>
      <c r="L2291" t="s">
        <v>42</v>
      </c>
    </row>
    <row r="2292" spans="1:22" ht="17.25" customHeight="1" x14ac:dyDescent="0.25">
      <c r="A2292">
        <v>332972</v>
      </c>
      <c r="B2292" t="s">
        <v>5280</v>
      </c>
      <c r="C2292" t="s">
        <v>382</v>
      </c>
      <c r="D2292" t="s">
        <v>2252</v>
      </c>
      <c r="E2292" t="s">
        <v>88</v>
      </c>
      <c r="F2292">
        <v>36527</v>
      </c>
      <c r="G2292" t="s">
        <v>5281</v>
      </c>
      <c r="H2292" t="s">
        <v>28</v>
      </c>
      <c r="I2292" t="s">
        <v>213</v>
      </c>
      <c r="J2292" t="s">
        <v>27</v>
      </c>
      <c r="L2292" t="s">
        <v>42</v>
      </c>
    </row>
    <row r="2293" spans="1:22" ht="17.25" customHeight="1" x14ac:dyDescent="0.25">
      <c r="A2293">
        <v>333086</v>
      </c>
      <c r="B2293" t="s">
        <v>4569</v>
      </c>
      <c r="C2293" t="s">
        <v>230</v>
      </c>
      <c r="D2293" t="s">
        <v>806</v>
      </c>
      <c r="E2293" t="s">
        <v>89</v>
      </c>
      <c r="F2293">
        <v>32547</v>
      </c>
      <c r="G2293" t="s">
        <v>259</v>
      </c>
      <c r="H2293" t="s">
        <v>28</v>
      </c>
      <c r="I2293" t="s">
        <v>213</v>
      </c>
      <c r="J2293" t="s">
        <v>27</v>
      </c>
      <c r="L2293" t="s">
        <v>42</v>
      </c>
    </row>
    <row r="2294" spans="1:22" ht="17.25" customHeight="1" x14ac:dyDescent="0.25">
      <c r="A2294">
        <v>333159</v>
      </c>
      <c r="B2294" t="s">
        <v>4579</v>
      </c>
      <c r="C2294" t="s">
        <v>488</v>
      </c>
      <c r="D2294" t="s">
        <v>301</v>
      </c>
      <c r="E2294" t="s">
        <v>88</v>
      </c>
      <c r="F2294">
        <v>35796</v>
      </c>
      <c r="G2294" t="s">
        <v>302</v>
      </c>
      <c r="H2294" t="s">
        <v>28</v>
      </c>
      <c r="I2294" t="s">
        <v>213</v>
      </c>
      <c r="J2294" t="s">
        <v>27</v>
      </c>
      <c r="L2294" t="s">
        <v>42</v>
      </c>
      <c r="V2294" t="s">
        <v>5822</v>
      </c>
    </row>
    <row r="2295" spans="1:22" ht="17.25" customHeight="1" x14ac:dyDescent="0.25">
      <c r="A2295">
        <v>333194</v>
      </c>
      <c r="B2295" t="s">
        <v>4585</v>
      </c>
      <c r="C2295" t="s">
        <v>648</v>
      </c>
      <c r="D2295" t="s">
        <v>1192</v>
      </c>
      <c r="E2295" t="s">
        <v>89</v>
      </c>
      <c r="F2295">
        <v>30448</v>
      </c>
      <c r="G2295" t="s">
        <v>30</v>
      </c>
      <c r="H2295" t="s">
        <v>28</v>
      </c>
      <c r="I2295" t="s">
        <v>213</v>
      </c>
      <c r="J2295" t="s">
        <v>1370</v>
      </c>
      <c r="L2295" t="s">
        <v>30</v>
      </c>
    </row>
    <row r="2296" spans="1:22" ht="17.25" customHeight="1" x14ac:dyDescent="0.25">
      <c r="A2296">
        <v>333238</v>
      </c>
      <c r="B2296" t="s">
        <v>4591</v>
      </c>
      <c r="C2296" t="s">
        <v>704</v>
      </c>
      <c r="D2296" t="s">
        <v>282</v>
      </c>
      <c r="E2296" t="s">
        <v>89</v>
      </c>
      <c r="F2296">
        <v>35441</v>
      </c>
      <c r="G2296" t="s">
        <v>4296</v>
      </c>
      <c r="H2296" t="s">
        <v>28</v>
      </c>
      <c r="I2296" t="s">
        <v>213</v>
      </c>
      <c r="J2296" t="s">
        <v>1370</v>
      </c>
      <c r="L2296" t="s">
        <v>42</v>
      </c>
    </row>
    <row r="2297" spans="1:22" ht="17.25" customHeight="1" x14ac:dyDescent="0.25">
      <c r="A2297">
        <v>333258</v>
      </c>
      <c r="B2297" t="s">
        <v>5293</v>
      </c>
      <c r="C2297" t="s">
        <v>260</v>
      </c>
      <c r="D2297" t="s">
        <v>398</v>
      </c>
      <c r="E2297" t="s">
        <v>89</v>
      </c>
      <c r="F2297">
        <v>31477</v>
      </c>
      <c r="G2297" t="s">
        <v>225</v>
      </c>
      <c r="H2297" t="s">
        <v>28</v>
      </c>
      <c r="I2297" t="s">
        <v>213</v>
      </c>
      <c r="J2297" t="s">
        <v>1370</v>
      </c>
      <c r="L2297" t="s">
        <v>42</v>
      </c>
    </row>
    <row r="2298" spans="1:22" ht="17.25" customHeight="1" x14ac:dyDescent="0.25">
      <c r="A2298">
        <v>333285</v>
      </c>
      <c r="B2298" t="s">
        <v>3120</v>
      </c>
      <c r="C2298" t="s">
        <v>404</v>
      </c>
      <c r="D2298" t="s">
        <v>330</v>
      </c>
      <c r="E2298" t="s">
        <v>89</v>
      </c>
      <c r="F2298">
        <v>33248</v>
      </c>
      <c r="G2298" t="s">
        <v>30</v>
      </c>
      <c r="H2298" t="s">
        <v>28</v>
      </c>
      <c r="I2298" t="s">
        <v>213</v>
      </c>
      <c r="J2298" t="s">
        <v>1370</v>
      </c>
      <c r="L2298" t="s">
        <v>30</v>
      </c>
    </row>
    <row r="2299" spans="1:22" ht="17.25" customHeight="1" x14ac:dyDescent="0.25">
      <c r="A2299">
        <v>333294</v>
      </c>
      <c r="B2299" t="s">
        <v>3748</v>
      </c>
      <c r="C2299" t="s">
        <v>1180</v>
      </c>
      <c r="D2299" t="s">
        <v>3749</v>
      </c>
      <c r="E2299" t="s">
        <v>89</v>
      </c>
      <c r="F2299">
        <v>35977</v>
      </c>
      <c r="G2299" t="s">
        <v>456</v>
      </c>
      <c r="H2299" t="s">
        <v>28</v>
      </c>
      <c r="I2299" t="s">
        <v>213</v>
      </c>
      <c r="J2299" t="s">
        <v>1370</v>
      </c>
      <c r="L2299" t="s">
        <v>42</v>
      </c>
    </row>
    <row r="2300" spans="1:22" ht="17.25" customHeight="1" x14ac:dyDescent="0.25">
      <c r="A2300">
        <v>333318</v>
      </c>
      <c r="B2300" t="s">
        <v>4597</v>
      </c>
      <c r="C2300" t="s">
        <v>1177</v>
      </c>
      <c r="D2300" t="s">
        <v>345</v>
      </c>
      <c r="E2300" t="s">
        <v>88</v>
      </c>
      <c r="F2300">
        <v>33608</v>
      </c>
      <c r="G2300" t="s">
        <v>30</v>
      </c>
      <c r="H2300" t="s">
        <v>28</v>
      </c>
      <c r="I2300" t="s">
        <v>213</v>
      </c>
      <c r="J2300" t="s">
        <v>1370</v>
      </c>
      <c r="L2300" t="s">
        <v>30</v>
      </c>
    </row>
    <row r="2301" spans="1:22" ht="17.25" customHeight="1" x14ac:dyDescent="0.25">
      <c r="A2301">
        <v>333325</v>
      </c>
      <c r="B2301" t="s">
        <v>5297</v>
      </c>
      <c r="C2301" t="s">
        <v>233</v>
      </c>
      <c r="D2301" t="s">
        <v>447</v>
      </c>
      <c r="E2301" t="s">
        <v>88</v>
      </c>
      <c r="F2301">
        <v>32699</v>
      </c>
      <c r="G2301" t="s">
        <v>4180</v>
      </c>
      <c r="H2301" t="s">
        <v>28</v>
      </c>
      <c r="I2301" t="s">
        <v>213</v>
      </c>
      <c r="J2301" t="s">
        <v>1370</v>
      </c>
      <c r="L2301" t="s">
        <v>39</v>
      </c>
    </row>
    <row r="2302" spans="1:22" ht="17.25" customHeight="1" x14ac:dyDescent="0.25">
      <c r="A2302">
        <v>333332</v>
      </c>
      <c r="B2302" t="s">
        <v>3170</v>
      </c>
      <c r="C2302" t="s">
        <v>496</v>
      </c>
      <c r="D2302" t="s">
        <v>318</v>
      </c>
      <c r="E2302" t="s">
        <v>89</v>
      </c>
      <c r="F2302">
        <v>34237</v>
      </c>
      <c r="G2302" t="s">
        <v>30</v>
      </c>
      <c r="H2302" t="s">
        <v>28</v>
      </c>
      <c r="I2302" t="s">
        <v>213</v>
      </c>
      <c r="J2302" t="s">
        <v>1370</v>
      </c>
      <c r="L2302" t="s">
        <v>85</v>
      </c>
    </row>
    <row r="2303" spans="1:22" ht="17.25" customHeight="1" x14ac:dyDescent="0.25">
      <c r="A2303">
        <v>333457</v>
      </c>
      <c r="B2303" t="s">
        <v>4613</v>
      </c>
      <c r="C2303" t="s">
        <v>1217</v>
      </c>
      <c r="D2303" t="s">
        <v>698</v>
      </c>
      <c r="E2303" t="s">
        <v>89</v>
      </c>
      <c r="F2303">
        <v>35080</v>
      </c>
      <c r="G2303" t="s">
        <v>30</v>
      </c>
      <c r="H2303" t="s">
        <v>28</v>
      </c>
      <c r="I2303" t="s">
        <v>213</v>
      </c>
      <c r="J2303" t="s">
        <v>1370</v>
      </c>
      <c r="L2303" t="s">
        <v>30</v>
      </c>
    </row>
    <row r="2304" spans="1:22" ht="17.25" customHeight="1" x14ac:dyDescent="0.25">
      <c r="A2304">
        <v>333482</v>
      </c>
      <c r="B2304" t="s">
        <v>3659</v>
      </c>
      <c r="C2304" t="s">
        <v>701</v>
      </c>
      <c r="D2304" t="s">
        <v>360</v>
      </c>
      <c r="E2304" t="s">
        <v>89</v>
      </c>
      <c r="F2304">
        <v>35627</v>
      </c>
      <c r="G2304" t="s">
        <v>703</v>
      </c>
      <c r="H2304" t="s">
        <v>28</v>
      </c>
      <c r="I2304" t="s">
        <v>213</v>
      </c>
      <c r="J2304" t="s">
        <v>1370</v>
      </c>
      <c r="L2304" t="s">
        <v>82</v>
      </c>
    </row>
    <row r="2305" spans="1:22" ht="17.25" customHeight="1" x14ac:dyDescent="0.25">
      <c r="A2305">
        <v>333499</v>
      </c>
      <c r="B2305" t="s">
        <v>5305</v>
      </c>
      <c r="C2305" t="s">
        <v>260</v>
      </c>
      <c r="D2305" t="s">
        <v>436</v>
      </c>
      <c r="E2305" t="s">
        <v>88</v>
      </c>
      <c r="F2305">
        <v>33240</v>
      </c>
      <c r="G2305" t="s">
        <v>5306</v>
      </c>
      <c r="H2305" t="s">
        <v>28</v>
      </c>
      <c r="I2305" t="s">
        <v>213</v>
      </c>
      <c r="J2305" t="s">
        <v>1370</v>
      </c>
      <c r="L2305" t="s">
        <v>39</v>
      </c>
    </row>
    <row r="2306" spans="1:22" ht="17.25" customHeight="1" x14ac:dyDescent="0.25">
      <c r="A2306">
        <v>333541</v>
      </c>
      <c r="B2306" t="s">
        <v>1746</v>
      </c>
      <c r="C2306" t="s">
        <v>226</v>
      </c>
      <c r="D2306" t="s">
        <v>293</v>
      </c>
      <c r="E2306" t="s">
        <v>88</v>
      </c>
      <c r="F2306">
        <v>35065</v>
      </c>
      <c r="G2306" t="s">
        <v>30</v>
      </c>
      <c r="H2306" t="s">
        <v>28</v>
      </c>
      <c r="I2306" t="s">
        <v>213</v>
      </c>
      <c r="J2306" t="s">
        <v>1370</v>
      </c>
      <c r="L2306" t="s">
        <v>30</v>
      </c>
    </row>
    <row r="2307" spans="1:22" ht="17.25" customHeight="1" x14ac:dyDescent="0.25">
      <c r="A2307">
        <v>333554</v>
      </c>
      <c r="B2307" t="s">
        <v>4629</v>
      </c>
      <c r="C2307" t="s">
        <v>311</v>
      </c>
      <c r="D2307" t="s">
        <v>248</v>
      </c>
      <c r="E2307" t="s">
        <v>88</v>
      </c>
      <c r="F2307">
        <v>32193</v>
      </c>
      <c r="G2307" t="s">
        <v>302</v>
      </c>
      <c r="H2307" t="s">
        <v>28</v>
      </c>
      <c r="I2307" t="s">
        <v>213</v>
      </c>
      <c r="J2307" t="s">
        <v>1370</v>
      </c>
      <c r="L2307" t="s">
        <v>30</v>
      </c>
    </row>
    <row r="2308" spans="1:22" ht="17.25" customHeight="1" x14ac:dyDescent="0.25">
      <c r="A2308">
        <v>333651</v>
      </c>
      <c r="B2308" t="s">
        <v>3064</v>
      </c>
      <c r="C2308" t="s">
        <v>471</v>
      </c>
      <c r="D2308" t="s">
        <v>880</v>
      </c>
      <c r="E2308" t="s">
        <v>89</v>
      </c>
      <c r="F2308">
        <v>34700</v>
      </c>
      <c r="G2308" t="s">
        <v>30</v>
      </c>
      <c r="H2308" t="s">
        <v>28</v>
      </c>
      <c r="I2308" t="s">
        <v>213</v>
      </c>
      <c r="J2308" t="s">
        <v>1370</v>
      </c>
      <c r="L2308" t="s">
        <v>30</v>
      </c>
    </row>
    <row r="2309" spans="1:22" ht="17.25" customHeight="1" x14ac:dyDescent="0.25">
      <c r="A2309">
        <v>333655</v>
      </c>
      <c r="B2309" t="s">
        <v>3065</v>
      </c>
      <c r="C2309" t="s">
        <v>1143</v>
      </c>
      <c r="D2309" t="s">
        <v>1058</v>
      </c>
      <c r="E2309" t="s">
        <v>89</v>
      </c>
      <c r="F2309">
        <v>33970</v>
      </c>
      <c r="G2309" t="s">
        <v>998</v>
      </c>
      <c r="H2309" t="s">
        <v>28</v>
      </c>
      <c r="I2309" t="s">
        <v>213</v>
      </c>
      <c r="J2309" t="s">
        <v>1370</v>
      </c>
      <c r="L2309" t="s">
        <v>62</v>
      </c>
      <c r="V2309" t="s">
        <v>5822</v>
      </c>
    </row>
    <row r="2310" spans="1:22" ht="17.25" customHeight="1" x14ac:dyDescent="0.25">
      <c r="A2310">
        <v>333666</v>
      </c>
      <c r="B2310" t="s">
        <v>4634</v>
      </c>
      <c r="C2310" t="s">
        <v>898</v>
      </c>
      <c r="D2310" t="s">
        <v>627</v>
      </c>
      <c r="E2310" t="s">
        <v>89</v>
      </c>
      <c r="F2310">
        <v>35547</v>
      </c>
      <c r="G2310" t="s">
        <v>225</v>
      </c>
      <c r="H2310" t="s">
        <v>28</v>
      </c>
      <c r="I2310" t="s">
        <v>213</v>
      </c>
      <c r="J2310" t="s">
        <v>1370</v>
      </c>
      <c r="L2310" t="s">
        <v>30</v>
      </c>
    </row>
    <row r="2311" spans="1:22" ht="17.25" customHeight="1" x14ac:dyDescent="0.25">
      <c r="A2311">
        <v>333798</v>
      </c>
      <c r="B2311" t="s">
        <v>2980</v>
      </c>
      <c r="C2311" t="s">
        <v>223</v>
      </c>
      <c r="D2311" t="s">
        <v>1015</v>
      </c>
      <c r="E2311" t="s">
        <v>89</v>
      </c>
      <c r="F2311">
        <v>34652</v>
      </c>
      <c r="G2311" t="s">
        <v>30</v>
      </c>
      <c r="H2311" t="s">
        <v>31</v>
      </c>
      <c r="I2311" t="s">
        <v>213</v>
      </c>
      <c r="J2311" t="s">
        <v>1370</v>
      </c>
      <c r="L2311" t="s">
        <v>30</v>
      </c>
    </row>
    <row r="2312" spans="1:22" ht="17.25" customHeight="1" x14ac:dyDescent="0.25">
      <c r="A2312">
        <v>333844</v>
      </c>
      <c r="B2312" t="s">
        <v>4645</v>
      </c>
      <c r="C2312" t="s">
        <v>1727</v>
      </c>
      <c r="D2312" t="s">
        <v>1387</v>
      </c>
      <c r="E2312" t="s">
        <v>89</v>
      </c>
      <c r="F2312">
        <v>29952</v>
      </c>
      <c r="G2312" t="s">
        <v>713</v>
      </c>
      <c r="H2312" t="s">
        <v>28</v>
      </c>
      <c r="I2312" t="s">
        <v>213</v>
      </c>
      <c r="J2312" t="s">
        <v>27</v>
      </c>
      <c r="L2312" t="s">
        <v>82</v>
      </c>
    </row>
    <row r="2313" spans="1:22" ht="17.25" customHeight="1" x14ac:dyDescent="0.25">
      <c r="A2313">
        <v>333901</v>
      </c>
      <c r="B2313" t="s">
        <v>4652</v>
      </c>
      <c r="C2313" t="s">
        <v>260</v>
      </c>
      <c r="D2313" t="s">
        <v>273</v>
      </c>
      <c r="E2313" t="s">
        <v>88</v>
      </c>
      <c r="F2313">
        <v>30019</v>
      </c>
      <c r="G2313" t="s">
        <v>4653</v>
      </c>
      <c r="H2313" t="s">
        <v>28</v>
      </c>
      <c r="I2313" t="s">
        <v>213</v>
      </c>
      <c r="J2313" t="s">
        <v>27</v>
      </c>
      <c r="L2313" t="s">
        <v>73</v>
      </c>
    </row>
    <row r="2314" spans="1:22" ht="17.25" customHeight="1" x14ac:dyDescent="0.25">
      <c r="A2314">
        <v>333965</v>
      </c>
      <c r="B2314" t="s">
        <v>2870</v>
      </c>
      <c r="C2314" t="s">
        <v>1064</v>
      </c>
      <c r="D2314" t="s">
        <v>2871</v>
      </c>
      <c r="E2314" t="s">
        <v>89</v>
      </c>
      <c r="F2314">
        <v>35065</v>
      </c>
      <c r="G2314" t="s">
        <v>883</v>
      </c>
      <c r="H2314" t="s">
        <v>28</v>
      </c>
      <c r="I2314" t="s">
        <v>213</v>
      </c>
      <c r="J2314" t="s">
        <v>1370</v>
      </c>
      <c r="L2314" t="s">
        <v>42</v>
      </c>
    </row>
    <row r="2315" spans="1:22" ht="17.25" customHeight="1" x14ac:dyDescent="0.25">
      <c r="A2315">
        <v>334097</v>
      </c>
      <c r="B2315" t="s">
        <v>4676</v>
      </c>
      <c r="C2315" t="s">
        <v>363</v>
      </c>
      <c r="D2315" t="s">
        <v>342</v>
      </c>
      <c r="E2315" t="s">
        <v>89</v>
      </c>
      <c r="F2315">
        <v>28857</v>
      </c>
      <c r="G2315" t="s">
        <v>30</v>
      </c>
      <c r="H2315" t="s">
        <v>28</v>
      </c>
      <c r="I2315" t="s">
        <v>213</v>
      </c>
      <c r="J2315" t="s">
        <v>27</v>
      </c>
      <c r="L2315" t="s">
        <v>30</v>
      </c>
    </row>
    <row r="2316" spans="1:22" ht="17.25" customHeight="1" x14ac:dyDescent="0.25">
      <c r="A2316">
        <v>334166</v>
      </c>
      <c r="B2316" t="s">
        <v>4683</v>
      </c>
      <c r="C2316" t="s">
        <v>260</v>
      </c>
      <c r="D2316" t="s">
        <v>342</v>
      </c>
      <c r="E2316" t="s">
        <v>89</v>
      </c>
      <c r="F2316">
        <v>30516</v>
      </c>
      <c r="G2316" t="s">
        <v>2189</v>
      </c>
      <c r="H2316" t="s">
        <v>28</v>
      </c>
      <c r="I2316" t="s">
        <v>213</v>
      </c>
      <c r="J2316" t="s">
        <v>27</v>
      </c>
      <c r="L2316" t="s">
        <v>73</v>
      </c>
    </row>
    <row r="2317" spans="1:22" ht="17.25" customHeight="1" x14ac:dyDescent="0.25">
      <c r="A2317">
        <v>334264</v>
      </c>
      <c r="B2317" t="s">
        <v>5322</v>
      </c>
      <c r="C2317" t="s">
        <v>280</v>
      </c>
      <c r="D2317" t="s">
        <v>342</v>
      </c>
      <c r="E2317" t="s">
        <v>88</v>
      </c>
      <c r="F2317">
        <v>35892</v>
      </c>
      <c r="G2317" t="s">
        <v>30</v>
      </c>
      <c r="H2317" t="s">
        <v>28</v>
      </c>
      <c r="I2317" t="s">
        <v>213</v>
      </c>
      <c r="J2317" t="s">
        <v>27</v>
      </c>
      <c r="L2317" t="s">
        <v>42</v>
      </c>
    </row>
    <row r="2318" spans="1:22" ht="17.25" customHeight="1" x14ac:dyDescent="0.25">
      <c r="A2318">
        <v>334287</v>
      </c>
      <c r="B2318" t="s">
        <v>5323</v>
      </c>
      <c r="C2318" t="s">
        <v>280</v>
      </c>
      <c r="D2318" t="s">
        <v>801</v>
      </c>
      <c r="E2318" t="s">
        <v>88</v>
      </c>
      <c r="F2318">
        <v>31067</v>
      </c>
      <c r="G2318" t="s">
        <v>634</v>
      </c>
      <c r="H2318" t="s">
        <v>28</v>
      </c>
      <c r="I2318" t="s">
        <v>213</v>
      </c>
      <c r="J2318" t="s">
        <v>1370</v>
      </c>
      <c r="L2318" t="s">
        <v>79</v>
      </c>
    </row>
    <row r="2319" spans="1:22" ht="17.25" customHeight="1" x14ac:dyDescent="0.25">
      <c r="A2319">
        <v>334364</v>
      </c>
      <c r="B2319" t="s">
        <v>4709</v>
      </c>
      <c r="C2319" t="s">
        <v>242</v>
      </c>
      <c r="D2319" t="s">
        <v>1079</v>
      </c>
      <c r="E2319" t="s">
        <v>88</v>
      </c>
      <c r="F2319">
        <v>33672</v>
      </c>
      <c r="G2319" t="s">
        <v>537</v>
      </c>
      <c r="H2319" t="s">
        <v>28</v>
      </c>
      <c r="I2319" t="s">
        <v>213</v>
      </c>
      <c r="J2319" t="s">
        <v>1370</v>
      </c>
      <c r="L2319" t="s">
        <v>70</v>
      </c>
    </row>
    <row r="2320" spans="1:22" ht="17.25" customHeight="1" x14ac:dyDescent="0.25">
      <c r="A2320">
        <v>334366</v>
      </c>
      <c r="B2320" t="s">
        <v>4710</v>
      </c>
      <c r="C2320" t="s">
        <v>4711</v>
      </c>
      <c r="D2320" t="s">
        <v>380</v>
      </c>
      <c r="E2320" t="s">
        <v>89</v>
      </c>
      <c r="F2320">
        <v>34538</v>
      </c>
      <c r="G2320" t="s">
        <v>710</v>
      </c>
      <c r="H2320" t="s">
        <v>28</v>
      </c>
      <c r="I2320" t="s">
        <v>213</v>
      </c>
      <c r="J2320" t="s">
        <v>1370</v>
      </c>
      <c r="L2320" t="s">
        <v>52</v>
      </c>
    </row>
    <row r="2321" spans="1:22" ht="17.25" customHeight="1" x14ac:dyDescent="0.25">
      <c r="A2321">
        <v>334528</v>
      </c>
      <c r="B2321" t="s">
        <v>4726</v>
      </c>
      <c r="C2321" t="s">
        <v>352</v>
      </c>
      <c r="D2321" t="s">
        <v>3984</v>
      </c>
      <c r="E2321" t="s">
        <v>88</v>
      </c>
      <c r="F2321">
        <v>35278</v>
      </c>
      <c r="G2321" t="s">
        <v>30</v>
      </c>
      <c r="H2321" t="s">
        <v>28</v>
      </c>
      <c r="I2321" t="s">
        <v>213</v>
      </c>
      <c r="J2321" t="s">
        <v>27</v>
      </c>
      <c r="L2321" t="s">
        <v>52</v>
      </c>
    </row>
    <row r="2322" spans="1:22" ht="17.25" customHeight="1" x14ac:dyDescent="0.25">
      <c r="A2322">
        <v>334855</v>
      </c>
      <c r="B2322" t="s">
        <v>4765</v>
      </c>
      <c r="C2322" t="s">
        <v>226</v>
      </c>
      <c r="D2322" t="s">
        <v>1061</v>
      </c>
      <c r="E2322" t="s">
        <v>89</v>
      </c>
      <c r="F2322">
        <v>36105</v>
      </c>
      <c r="G2322" t="s">
        <v>494</v>
      </c>
      <c r="H2322" t="s">
        <v>28</v>
      </c>
      <c r="I2322" t="s">
        <v>213</v>
      </c>
      <c r="J2322" t="s">
        <v>1370</v>
      </c>
      <c r="L2322" t="s">
        <v>1928</v>
      </c>
    </row>
    <row r="2323" spans="1:22" ht="17.25" customHeight="1" x14ac:dyDescent="0.25">
      <c r="A2323">
        <v>334863</v>
      </c>
      <c r="B2323" t="s">
        <v>4768</v>
      </c>
      <c r="C2323" t="s">
        <v>869</v>
      </c>
      <c r="D2323" t="s">
        <v>2209</v>
      </c>
      <c r="E2323" t="s">
        <v>89</v>
      </c>
      <c r="F2323">
        <v>31778</v>
      </c>
      <c r="G2323" t="s">
        <v>70</v>
      </c>
      <c r="H2323" t="s">
        <v>28</v>
      </c>
      <c r="I2323" t="s">
        <v>213</v>
      </c>
      <c r="J2323" t="s">
        <v>1370</v>
      </c>
      <c r="L2323" t="s">
        <v>70</v>
      </c>
    </row>
    <row r="2324" spans="1:22" ht="17.25" customHeight="1" x14ac:dyDescent="0.25">
      <c r="A2324">
        <v>334865</v>
      </c>
      <c r="B2324" t="s">
        <v>3114</v>
      </c>
      <c r="C2324" t="s">
        <v>756</v>
      </c>
      <c r="D2324" t="s">
        <v>3115</v>
      </c>
      <c r="E2324" t="s">
        <v>88</v>
      </c>
      <c r="F2324">
        <v>32812</v>
      </c>
      <c r="G2324" t="s">
        <v>857</v>
      </c>
      <c r="H2324" t="s">
        <v>28</v>
      </c>
      <c r="I2324" t="s">
        <v>213</v>
      </c>
      <c r="J2324" t="s">
        <v>1370</v>
      </c>
      <c r="L2324" t="s">
        <v>59</v>
      </c>
      <c r="P2324" t="s">
        <v>5707</v>
      </c>
    </row>
    <row r="2325" spans="1:22" ht="17.25" customHeight="1" x14ac:dyDescent="0.25">
      <c r="A2325">
        <v>334880</v>
      </c>
      <c r="B2325" t="s">
        <v>4771</v>
      </c>
      <c r="C2325" t="s">
        <v>352</v>
      </c>
      <c r="D2325" t="s">
        <v>282</v>
      </c>
      <c r="E2325" t="s">
        <v>89</v>
      </c>
      <c r="F2325">
        <v>35431</v>
      </c>
      <c r="G2325" t="s">
        <v>2852</v>
      </c>
      <c r="H2325" t="s">
        <v>28</v>
      </c>
      <c r="I2325" t="s">
        <v>213</v>
      </c>
      <c r="J2325" t="s">
        <v>1370</v>
      </c>
      <c r="L2325" t="s">
        <v>30</v>
      </c>
    </row>
    <row r="2326" spans="1:22" ht="17.25" customHeight="1" x14ac:dyDescent="0.25">
      <c r="A2326">
        <v>334881</v>
      </c>
      <c r="B2326" t="s">
        <v>5749</v>
      </c>
      <c r="C2326" t="s">
        <v>260</v>
      </c>
      <c r="D2326" t="s">
        <v>1434</v>
      </c>
      <c r="I2326" t="s">
        <v>213</v>
      </c>
      <c r="V2326" t="s">
        <v>5741</v>
      </c>
    </row>
    <row r="2327" spans="1:22" ht="17.25" customHeight="1" x14ac:dyDescent="0.25">
      <c r="A2327">
        <v>334948</v>
      </c>
      <c r="B2327" t="s">
        <v>5748</v>
      </c>
      <c r="C2327" t="s">
        <v>311</v>
      </c>
      <c r="D2327" t="s">
        <v>330</v>
      </c>
      <c r="I2327" t="s">
        <v>213</v>
      </c>
      <c r="V2327" t="s">
        <v>5734</v>
      </c>
    </row>
    <row r="2328" spans="1:22" ht="17.25" customHeight="1" x14ac:dyDescent="0.25">
      <c r="A2328">
        <v>334978</v>
      </c>
      <c r="B2328" t="s">
        <v>1868</v>
      </c>
      <c r="C2328" t="s">
        <v>413</v>
      </c>
      <c r="D2328" t="s">
        <v>245</v>
      </c>
      <c r="E2328" t="s">
        <v>88</v>
      </c>
      <c r="F2328">
        <v>36165</v>
      </c>
      <c r="G2328" t="s">
        <v>1208</v>
      </c>
      <c r="H2328" t="s">
        <v>28</v>
      </c>
      <c r="I2328" t="s">
        <v>213</v>
      </c>
      <c r="J2328" t="s">
        <v>27</v>
      </c>
      <c r="L2328" t="s">
        <v>42</v>
      </c>
    </row>
    <row r="2329" spans="1:22" ht="17.25" customHeight="1" x14ac:dyDescent="0.25">
      <c r="A2329">
        <v>334995</v>
      </c>
      <c r="B2329" t="s">
        <v>4789</v>
      </c>
      <c r="C2329" t="s">
        <v>384</v>
      </c>
      <c r="D2329" t="s">
        <v>342</v>
      </c>
      <c r="E2329" t="s">
        <v>89</v>
      </c>
      <c r="F2329">
        <v>30635</v>
      </c>
      <c r="G2329" t="s">
        <v>4790</v>
      </c>
      <c r="H2329" t="s">
        <v>28</v>
      </c>
      <c r="I2329" t="s">
        <v>213</v>
      </c>
      <c r="J2329" t="s">
        <v>27</v>
      </c>
      <c r="L2329" t="s">
        <v>52</v>
      </c>
    </row>
    <row r="2330" spans="1:22" ht="17.25" customHeight="1" x14ac:dyDescent="0.25">
      <c r="A2330">
        <v>335074</v>
      </c>
      <c r="B2330" t="s">
        <v>4796</v>
      </c>
      <c r="C2330" t="s">
        <v>346</v>
      </c>
      <c r="D2330" t="s">
        <v>1054</v>
      </c>
      <c r="E2330" t="s">
        <v>88</v>
      </c>
      <c r="F2330">
        <v>26785</v>
      </c>
      <c r="G2330" t="s">
        <v>578</v>
      </c>
      <c r="H2330" t="s">
        <v>28</v>
      </c>
      <c r="I2330" t="s">
        <v>213</v>
      </c>
      <c r="J2330" t="s">
        <v>27</v>
      </c>
      <c r="L2330" t="s">
        <v>42</v>
      </c>
    </row>
    <row r="2331" spans="1:22" ht="17.25" customHeight="1" x14ac:dyDescent="0.25">
      <c r="A2331">
        <v>335110</v>
      </c>
      <c r="B2331" t="s">
        <v>5336</v>
      </c>
      <c r="C2331" t="s">
        <v>983</v>
      </c>
      <c r="D2331" t="s">
        <v>288</v>
      </c>
      <c r="E2331" t="s">
        <v>89</v>
      </c>
      <c r="F2331">
        <v>33090</v>
      </c>
      <c r="G2331" t="s">
        <v>494</v>
      </c>
      <c r="H2331" t="s">
        <v>28</v>
      </c>
      <c r="I2331" t="s">
        <v>213</v>
      </c>
      <c r="J2331" t="s">
        <v>1370</v>
      </c>
      <c r="L2331" t="s">
        <v>42</v>
      </c>
    </row>
    <row r="2332" spans="1:22" ht="17.25" customHeight="1" x14ac:dyDescent="0.25">
      <c r="A2332">
        <v>335157</v>
      </c>
      <c r="B2332" t="s">
        <v>4806</v>
      </c>
      <c r="C2332" t="s">
        <v>450</v>
      </c>
      <c r="D2332" t="s">
        <v>1106</v>
      </c>
      <c r="E2332" t="s">
        <v>89</v>
      </c>
      <c r="F2332">
        <v>31978</v>
      </c>
      <c r="G2332" t="s">
        <v>3578</v>
      </c>
      <c r="H2332" t="s">
        <v>28</v>
      </c>
      <c r="I2332" t="s">
        <v>213</v>
      </c>
      <c r="J2332" t="s">
        <v>1370</v>
      </c>
      <c r="L2332" t="s">
        <v>52</v>
      </c>
    </row>
    <row r="2333" spans="1:22" ht="17.25" customHeight="1" x14ac:dyDescent="0.25">
      <c r="A2333">
        <v>335163</v>
      </c>
      <c r="B2333" t="s">
        <v>4808</v>
      </c>
      <c r="C2333" t="s">
        <v>561</v>
      </c>
      <c r="D2333" t="s">
        <v>4809</v>
      </c>
      <c r="E2333" t="s">
        <v>89</v>
      </c>
      <c r="F2333">
        <v>34522</v>
      </c>
      <c r="G2333" t="s">
        <v>302</v>
      </c>
      <c r="H2333" t="s">
        <v>28</v>
      </c>
      <c r="I2333" t="s">
        <v>213</v>
      </c>
      <c r="J2333" t="s">
        <v>27</v>
      </c>
      <c r="L2333" t="s">
        <v>42</v>
      </c>
    </row>
    <row r="2334" spans="1:22" ht="17.25" customHeight="1" x14ac:dyDescent="0.25">
      <c r="A2334">
        <v>335173</v>
      </c>
      <c r="B2334" t="s">
        <v>4810</v>
      </c>
      <c r="C2334" t="s">
        <v>260</v>
      </c>
      <c r="D2334" t="s">
        <v>632</v>
      </c>
      <c r="E2334" t="s">
        <v>89</v>
      </c>
      <c r="F2334">
        <v>31229</v>
      </c>
      <c r="G2334" t="s">
        <v>4811</v>
      </c>
      <c r="H2334" t="s">
        <v>28</v>
      </c>
      <c r="I2334" t="s">
        <v>213</v>
      </c>
      <c r="J2334" t="s">
        <v>1370</v>
      </c>
      <c r="L2334" t="s">
        <v>710</v>
      </c>
    </row>
    <row r="2335" spans="1:22" ht="17.25" customHeight="1" x14ac:dyDescent="0.25">
      <c r="A2335">
        <v>335202</v>
      </c>
      <c r="B2335" t="s">
        <v>1679</v>
      </c>
      <c r="C2335" t="s">
        <v>435</v>
      </c>
      <c r="D2335" t="s">
        <v>5339</v>
      </c>
      <c r="E2335" t="s">
        <v>88</v>
      </c>
      <c r="F2335">
        <v>34055</v>
      </c>
      <c r="G2335" t="s">
        <v>5340</v>
      </c>
      <c r="H2335" t="s">
        <v>28</v>
      </c>
      <c r="I2335" t="s">
        <v>213</v>
      </c>
    </row>
    <row r="2336" spans="1:22" ht="17.25" customHeight="1" x14ac:dyDescent="0.25">
      <c r="A2336">
        <v>335276</v>
      </c>
      <c r="B2336" t="s">
        <v>3679</v>
      </c>
      <c r="C2336" t="s">
        <v>352</v>
      </c>
      <c r="D2336" t="s">
        <v>3680</v>
      </c>
      <c r="E2336" t="s">
        <v>89</v>
      </c>
      <c r="F2336">
        <v>34880</v>
      </c>
      <c r="G2336" t="s">
        <v>30</v>
      </c>
      <c r="H2336" t="s">
        <v>28</v>
      </c>
      <c r="I2336" t="s">
        <v>213</v>
      </c>
      <c r="J2336" t="s">
        <v>1370</v>
      </c>
      <c r="L2336" t="s">
        <v>73</v>
      </c>
    </row>
    <row r="2337" spans="1:16" ht="17.25" customHeight="1" x14ac:dyDescent="0.25">
      <c r="A2337">
        <v>335359</v>
      </c>
      <c r="B2337" t="s">
        <v>4832</v>
      </c>
      <c r="C2337" t="s">
        <v>305</v>
      </c>
      <c r="D2337" t="s">
        <v>532</v>
      </c>
      <c r="E2337" t="s">
        <v>89</v>
      </c>
      <c r="F2337">
        <v>29527</v>
      </c>
      <c r="G2337" t="s">
        <v>30</v>
      </c>
      <c r="H2337" t="s">
        <v>28</v>
      </c>
      <c r="I2337" t="s">
        <v>213</v>
      </c>
      <c r="J2337" t="s">
        <v>1370</v>
      </c>
      <c r="L2337" t="s">
        <v>30</v>
      </c>
    </row>
    <row r="2338" spans="1:16" ht="17.25" customHeight="1" x14ac:dyDescent="0.25">
      <c r="A2338">
        <v>335416</v>
      </c>
      <c r="B2338" t="s">
        <v>3435</v>
      </c>
      <c r="C2338" t="s">
        <v>3436</v>
      </c>
      <c r="D2338" t="s">
        <v>553</v>
      </c>
      <c r="E2338" t="s">
        <v>89</v>
      </c>
      <c r="F2338">
        <v>34992</v>
      </c>
      <c r="G2338" t="s">
        <v>82</v>
      </c>
      <c r="H2338" t="s">
        <v>28</v>
      </c>
      <c r="I2338" t="s">
        <v>213</v>
      </c>
      <c r="J2338" t="s">
        <v>1370</v>
      </c>
      <c r="L2338" t="s">
        <v>82</v>
      </c>
    </row>
    <row r="2339" spans="1:16" ht="17.25" customHeight="1" x14ac:dyDescent="0.25">
      <c r="A2339">
        <v>335453</v>
      </c>
      <c r="B2339" t="s">
        <v>5351</v>
      </c>
      <c r="C2339" t="s">
        <v>544</v>
      </c>
      <c r="D2339" t="s">
        <v>432</v>
      </c>
      <c r="E2339" t="s">
        <v>89</v>
      </c>
      <c r="F2339">
        <v>32763</v>
      </c>
      <c r="G2339" t="s">
        <v>302</v>
      </c>
      <c r="H2339" t="s">
        <v>28</v>
      </c>
      <c r="I2339" t="s">
        <v>213</v>
      </c>
      <c r="J2339" t="s">
        <v>1370</v>
      </c>
      <c r="L2339" t="s">
        <v>42</v>
      </c>
    </row>
    <row r="2340" spans="1:16" ht="17.25" customHeight="1" x14ac:dyDescent="0.25">
      <c r="A2340">
        <v>335480</v>
      </c>
      <c r="B2340" t="s">
        <v>4845</v>
      </c>
      <c r="C2340" t="s">
        <v>552</v>
      </c>
      <c r="D2340" t="s">
        <v>1148</v>
      </c>
      <c r="E2340" t="s">
        <v>89</v>
      </c>
      <c r="F2340">
        <v>32144</v>
      </c>
      <c r="G2340" t="s">
        <v>30</v>
      </c>
      <c r="H2340" t="s">
        <v>28</v>
      </c>
      <c r="I2340" t="s">
        <v>213</v>
      </c>
      <c r="J2340" t="s">
        <v>1370</v>
      </c>
      <c r="L2340" t="s">
        <v>30</v>
      </c>
    </row>
    <row r="2341" spans="1:16" ht="17.25" customHeight="1" x14ac:dyDescent="0.25">
      <c r="A2341">
        <v>335544</v>
      </c>
      <c r="B2341" t="s">
        <v>4863</v>
      </c>
      <c r="C2341" t="s">
        <v>355</v>
      </c>
      <c r="D2341" t="s">
        <v>1451</v>
      </c>
      <c r="E2341" t="s">
        <v>89</v>
      </c>
      <c r="F2341">
        <v>31366</v>
      </c>
      <c r="G2341" t="s">
        <v>857</v>
      </c>
      <c r="H2341" t="s">
        <v>28</v>
      </c>
      <c r="I2341" t="s">
        <v>213</v>
      </c>
      <c r="J2341" t="s">
        <v>1370</v>
      </c>
      <c r="L2341" t="s">
        <v>42</v>
      </c>
    </row>
    <row r="2342" spans="1:16" ht="17.25" customHeight="1" x14ac:dyDescent="0.25">
      <c r="A2342">
        <v>335570</v>
      </c>
      <c r="B2342" t="s">
        <v>4864</v>
      </c>
      <c r="C2342" t="s">
        <v>529</v>
      </c>
      <c r="D2342" t="s">
        <v>473</v>
      </c>
      <c r="E2342" t="s">
        <v>89</v>
      </c>
      <c r="F2342">
        <v>34856</v>
      </c>
      <c r="G2342" t="s">
        <v>538</v>
      </c>
      <c r="H2342" t="s">
        <v>28</v>
      </c>
      <c r="I2342" t="s">
        <v>213</v>
      </c>
      <c r="J2342" t="s">
        <v>1370</v>
      </c>
      <c r="L2342" t="s">
        <v>42</v>
      </c>
    </row>
    <row r="2343" spans="1:16" ht="17.25" customHeight="1" x14ac:dyDescent="0.25">
      <c r="A2343">
        <v>335575</v>
      </c>
      <c r="B2343" t="s">
        <v>1255</v>
      </c>
      <c r="C2343" t="s">
        <v>725</v>
      </c>
      <c r="D2343" t="s">
        <v>571</v>
      </c>
      <c r="E2343" t="s">
        <v>89</v>
      </c>
      <c r="F2343">
        <v>31625</v>
      </c>
      <c r="G2343" t="s">
        <v>49</v>
      </c>
      <c r="H2343" t="s">
        <v>28</v>
      </c>
      <c r="I2343" t="s">
        <v>213</v>
      </c>
      <c r="J2343" t="s">
        <v>27</v>
      </c>
      <c r="L2343" t="s">
        <v>82</v>
      </c>
    </row>
    <row r="2344" spans="1:16" ht="17.25" customHeight="1" x14ac:dyDescent="0.25">
      <c r="A2344">
        <v>335583</v>
      </c>
      <c r="B2344" t="s">
        <v>4868</v>
      </c>
      <c r="C2344" t="s">
        <v>388</v>
      </c>
      <c r="D2344" t="s">
        <v>694</v>
      </c>
      <c r="E2344" t="s">
        <v>89</v>
      </c>
      <c r="F2344">
        <v>34032</v>
      </c>
      <c r="G2344" t="s">
        <v>225</v>
      </c>
      <c r="H2344" t="s">
        <v>28</v>
      </c>
      <c r="I2344" t="s">
        <v>213</v>
      </c>
      <c r="J2344" t="s">
        <v>27</v>
      </c>
      <c r="L2344" t="s">
        <v>30</v>
      </c>
      <c r="P2344" t="s">
        <v>5715</v>
      </c>
    </row>
    <row r="2345" spans="1:16" ht="17.25" customHeight="1" x14ac:dyDescent="0.25">
      <c r="A2345">
        <v>335584</v>
      </c>
      <c r="B2345" t="s">
        <v>3567</v>
      </c>
      <c r="C2345" t="s">
        <v>1074</v>
      </c>
      <c r="D2345" t="s">
        <v>583</v>
      </c>
      <c r="E2345" t="s">
        <v>89</v>
      </c>
      <c r="F2345">
        <v>31940</v>
      </c>
      <c r="G2345" t="s">
        <v>3568</v>
      </c>
      <c r="H2345" t="s">
        <v>28</v>
      </c>
      <c r="I2345" t="s">
        <v>213</v>
      </c>
      <c r="J2345" t="s">
        <v>1370</v>
      </c>
      <c r="L2345" t="s">
        <v>42</v>
      </c>
    </row>
    <row r="2346" spans="1:16" ht="17.25" customHeight="1" x14ac:dyDescent="0.25">
      <c r="A2346">
        <v>335633</v>
      </c>
      <c r="B2346" t="s">
        <v>3221</v>
      </c>
      <c r="C2346" t="s">
        <v>3222</v>
      </c>
      <c r="D2346" t="s">
        <v>636</v>
      </c>
      <c r="E2346" t="s">
        <v>89</v>
      </c>
      <c r="F2346">
        <v>28856</v>
      </c>
      <c r="G2346" t="s">
        <v>70</v>
      </c>
      <c r="H2346" t="s">
        <v>28</v>
      </c>
      <c r="I2346" t="s">
        <v>213</v>
      </c>
      <c r="J2346" t="s">
        <v>1370</v>
      </c>
      <c r="L2346" t="s">
        <v>70</v>
      </c>
    </row>
    <row r="2347" spans="1:16" ht="17.25" customHeight="1" x14ac:dyDescent="0.25">
      <c r="A2347">
        <v>335643</v>
      </c>
      <c r="B2347" t="s">
        <v>3569</v>
      </c>
      <c r="C2347" t="s">
        <v>266</v>
      </c>
      <c r="D2347" t="s">
        <v>924</v>
      </c>
      <c r="E2347" t="s">
        <v>89</v>
      </c>
      <c r="F2347">
        <v>35446</v>
      </c>
      <c r="G2347" t="s">
        <v>59</v>
      </c>
      <c r="H2347" t="s">
        <v>28</v>
      </c>
      <c r="I2347" t="s">
        <v>213</v>
      </c>
      <c r="J2347" t="s">
        <v>27</v>
      </c>
      <c r="L2347" t="s">
        <v>30</v>
      </c>
    </row>
    <row r="2348" spans="1:16" ht="17.25" customHeight="1" x14ac:dyDescent="0.25">
      <c r="A2348">
        <v>335648</v>
      </c>
      <c r="B2348" t="s">
        <v>4880</v>
      </c>
      <c r="C2348" t="s">
        <v>949</v>
      </c>
      <c r="D2348" t="s">
        <v>1828</v>
      </c>
      <c r="E2348" t="s">
        <v>89</v>
      </c>
      <c r="F2348">
        <v>26004</v>
      </c>
      <c r="G2348" t="s">
        <v>30</v>
      </c>
      <c r="H2348" t="s">
        <v>28</v>
      </c>
      <c r="I2348" t="s">
        <v>213</v>
      </c>
      <c r="J2348" t="s">
        <v>1370</v>
      </c>
      <c r="L2348" t="s">
        <v>30</v>
      </c>
    </row>
    <row r="2349" spans="1:16" ht="17.25" customHeight="1" x14ac:dyDescent="0.25">
      <c r="A2349">
        <v>335652</v>
      </c>
      <c r="B2349" t="s">
        <v>4881</v>
      </c>
      <c r="C2349" t="s">
        <v>794</v>
      </c>
      <c r="D2349" t="s">
        <v>879</v>
      </c>
      <c r="E2349" t="s">
        <v>89</v>
      </c>
      <c r="F2349">
        <v>33886</v>
      </c>
      <c r="G2349" t="s">
        <v>82</v>
      </c>
      <c r="H2349" t="s">
        <v>28</v>
      </c>
      <c r="I2349" t="s">
        <v>213</v>
      </c>
      <c r="J2349" t="s">
        <v>27</v>
      </c>
      <c r="L2349" t="s">
        <v>82</v>
      </c>
    </row>
    <row r="2350" spans="1:16" ht="17.25" customHeight="1" x14ac:dyDescent="0.25">
      <c r="A2350">
        <v>335665</v>
      </c>
      <c r="B2350" t="s">
        <v>4884</v>
      </c>
      <c r="C2350" t="s">
        <v>580</v>
      </c>
      <c r="D2350" t="s">
        <v>398</v>
      </c>
      <c r="E2350" t="s">
        <v>88</v>
      </c>
      <c r="F2350">
        <v>30456</v>
      </c>
      <c r="G2350" t="s">
        <v>1196</v>
      </c>
      <c r="H2350" t="s">
        <v>28</v>
      </c>
      <c r="I2350" t="s">
        <v>213</v>
      </c>
      <c r="J2350" t="s">
        <v>1370</v>
      </c>
      <c r="L2350" t="s">
        <v>82</v>
      </c>
    </row>
    <row r="2351" spans="1:16" ht="17.25" customHeight="1" x14ac:dyDescent="0.25">
      <c r="A2351">
        <v>335673</v>
      </c>
      <c r="B2351" t="s">
        <v>4885</v>
      </c>
      <c r="C2351" t="s">
        <v>363</v>
      </c>
      <c r="D2351" t="s">
        <v>2277</v>
      </c>
      <c r="E2351" t="s">
        <v>89</v>
      </c>
      <c r="F2351">
        <v>27498</v>
      </c>
      <c r="G2351" t="s">
        <v>259</v>
      </c>
      <c r="H2351" t="s">
        <v>28</v>
      </c>
      <c r="I2351" t="s">
        <v>213</v>
      </c>
      <c r="J2351" t="s">
        <v>27</v>
      </c>
      <c r="L2351" t="s">
        <v>42</v>
      </c>
    </row>
    <row r="2352" spans="1:16" ht="17.25" customHeight="1" x14ac:dyDescent="0.25">
      <c r="A2352">
        <v>335677</v>
      </c>
      <c r="B2352" t="s">
        <v>5367</v>
      </c>
      <c r="C2352" t="s">
        <v>1013</v>
      </c>
      <c r="D2352" t="s">
        <v>301</v>
      </c>
      <c r="E2352" t="s">
        <v>88</v>
      </c>
      <c r="F2352">
        <v>29221</v>
      </c>
      <c r="G2352" t="s">
        <v>5368</v>
      </c>
      <c r="H2352" t="s">
        <v>28</v>
      </c>
      <c r="I2352" t="s">
        <v>213</v>
      </c>
      <c r="J2352" t="s">
        <v>1370</v>
      </c>
      <c r="L2352" t="s">
        <v>42</v>
      </c>
    </row>
    <row r="2353" spans="1:16" ht="17.25" customHeight="1" x14ac:dyDescent="0.25">
      <c r="A2353">
        <v>335695</v>
      </c>
      <c r="B2353" t="s">
        <v>4889</v>
      </c>
      <c r="C2353" t="s">
        <v>668</v>
      </c>
      <c r="D2353" t="s">
        <v>447</v>
      </c>
      <c r="E2353" t="s">
        <v>89</v>
      </c>
      <c r="F2353">
        <v>34677</v>
      </c>
      <c r="G2353" t="s">
        <v>30</v>
      </c>
      <c r="H2353" t="s">
        <v>28</v>
      </c>
      <c r="I2353" t="s">
        <v>213</v>
      </c>
      <c r="J2353" t="s">
        <v>1370</v>
      </c>
      <c r="L2353" t="s">
        <v>42</v>
      </c>
    </row>
    <row r="2354" spans="1:16" ht="17.25" customHeight="1" x14ac:dyDescent="0.25">
      <c r="A2354">
        <v>335731</v>
      </c>
      <c r="B2354" t="s">
        <v>4894</v>
      </c>
      <c r="C2354" t="s">
        <v>268</v>
      </c>
      <c r="D2354" t="s">
        <v>4895</v>
      </c>
      <c r="E2354" t="s">
        <v>89</v>
      </c>
      <c r="F2354">
        <v>31780</v>
      </c>
      <c r="G2354" t="s">
        <v>602</v>
      </c>
      <c r="H2354" t="s">
        <v>28</v>
      </c>
      <c r="I2354" t="s">
        <v>213</v>
      </c>
      <c r="J2354" t="s">
        <v>1370</v>
      </c>
      <c r="L2354" t="s">
        <v>42</v>
      </c>
    </row>
    <row r="2355" spans="1:16" ht="17.25" customHeight="1" x14ac:dyDescent="0.25">
      <c r="A2355">
        <v>335747</v>
      </c>
      <c r="B2355" t="s">
        <v>4898</v>
      </c>
      <c r="C2355" t="s">
        <v>1727</v>
      </c>
      <c r="D2355" t="s">
        <v>1681</v>
      </c>
      <c r="E2355" t="s">
        <v>89</v>
      </c>
      <c r="F2355">
        <v>30286</v>
      </c>
      <c r="G2355" t="s">
        <v>4899</v>
      </c>
      <c r="H2355" t="s">
        <v>28</v>
      </c>
      <c r="I2355" t="s">
        <v>213</v>
      </c>
      <c r="J2355" t="s">
        <v>1370</v>
      </c>
      <c r="L2355" t="s">
        <v>82</v>
      </c>
    </row>
    <row r="2356" spans="1:16" ht="17.25" customHeight="1" x14ac:dyDescent="0.25">
      <c r="A2356">
        <v>335755</v>
      </c>
      <c r="B2356" t="s">
        <v>4900</v>
      </c>
      <c r="C2356" t="s">
        <v>384</v>
      </c>
      <c r="D2356" t="s">
        <v>353</v>
      </c>
      <c r="E2356" t="s">
        <v>89</v>
      </c>
      <c r="F2356">
        <v>33619</v>
      </c>
      <c r="G2356" t="s">
        <v>4901</v>
      </c>
      <c r="H2356" t="s">
        <v>28</v>
      </c>
      <c r="I2356" t="s">
        <v>213</v>
      </c>
      <c r="J2356" t="s">
        <v>1370</v>
      </c>
      <c r="L2356" t="s">
        <v>42</v>
      </c>
      <c r="P2356" t="s">
        <v>5704</v>
      </c>
    </row>
    <row r="2357" spans="1:16" ht="17.25" customHeight="1" x14ac:dyDescent="0.25">
      <c r="A2357">
        <v>335783</v>
      </c>
      <c r="B2357" t="s">
        <v>4906</v>
      </c>
      <c r="C2357" t="s">
        <v>4907</v>
      </c>
      <c r="D2357" t="s">
        <v>228</v>
      </c>
      <c r="E2357" t="s">
        <v>89</v>
      </c>
      <c r="F2357">
        <v>34930</v>
      </c>
      <c r="G2357" t="s">
        <v>240</v>
      </c>
      <c r="H2357" t="s">
        <v>28</v>
      </c>
      <c r="I2357" t="s">
        <v>213</v>
      </c>
      <c r="J2357" t="s">
        <v>27</v>
      </c>
      <c r="L2357" t="s">
        <v>42</v>
      </c>
    </row>
    <row r="2358" spans="1:16" ht="17.25" customHeight="1" x14ac:dyDescent="0.25">
      <c r="A2358">
        <v>335833</v>
      </c>
      <c r="B2358" t="s">
        <v>4911</v>
      </c>
      <c r="C2358" t="s">
        <v>582</v>
      </c>
      <c r="D2358" t="s">
        <v>236</v>
      </c>
      <c r="E2358" t="s">
        <v>88</v>
      </c>
      <c r="F2358">
        <v>35877</v>
      </c>
      <c r="G2358" t="s">
        <v>302</v>
      </c>
      <c r="H2358" t="s">
        <v>28</v>
      </c>
      <c r="I2358" t="s">
        <v>213</v>
      </c>
      <c r="J2358" t="s">
        <v>27</v>
      </c>
      <c r="L2358" t="s">
        <v>42</v>
      </c>
    </row>
    <row r="2359" spans="1:16" ht="17.25" customHeight="1" x14ac:dyDescent="0.25">
      <c r="A2359">
        <v>335859</v>
      </c>
      <c r="B2359" t="s">
        <v>4912</v>
      </c>
      <c r="C2359" t="s">
        <v>1074</v>
      </c>
      <c r="D2359" t="s">
        <v>2969</v>
      </c>
      <c r="E2359" t="s">
        <v>88</v>
      </c>
      <c r="F2359">
        <v>27044</v>
      </c>
      <c r="G2359" t="s">
        <v>70</v>
      </c>
      <c r="H2359" t="s">
        <v>28</v>
      </c>
      <c r="I2359" t="s">
        <v>213</v>
      </c>
      <c r="J2359" t="s">
        <v>27</v>
      </c>
      <c r="L2359" t="s">
        <v>70</v>
      </c>
      <c r="P2359" t="s">
        <v>5710</v>
      </c>
    </row>
    <row r="2360" spans="1:16" ht="17.25" customHeight="1" x14ac:dyDescent="0.25">
      <c r="A2360">
        <v>335884</v>
      </c>
      <c r="B2360" t="s">
        <v>4914</v>
      </c>
      <c r="C2360" t="s">
        <v>528</v>
      </c>
      <c r="D2360" t="s">
        <v>4915</v>
      </c>
      <c r="E2360" t="s">
        <v>89</v>
      </c>
      <c r="F2360">
        <v>30682</v>
      </c>
      <c r="G2360" t="s">
        <v>1009</v>
      </c>
      <c r="H2360" t="s">
        <v>28</v>
      </c>
      <c r="I2360" t="s">
        <v>213</v>
      </c>
      <c r="J2360" t="s">
        <v>27</v>
      </c>
      <c r="L2360" t="s">
        <v>82</v>
      </c>
    </row>
    <row r="2361" spans="1:16" ht="17.25" customHeight="1" x14ac:dyDescent="0.25">
      <c r="A2361">
        <v>335984</v>
      </c>
      <c r="B2361" t="s">
        <v>3193</v>
      </c>
      <c r="C2361" t="s">
        <v>953</v>
      </c>
      <c r="D2361" t="s">
        <v>474</v>
      </c>
      <c r="E2361" t="s">
        <v>88</v>
      </c>
      <c r="F2361">
        <v>35688</v>
      </c>
      <c r="G2361" t="s">
        <v>872</v>
      </c>
      <c r="H2361" t="s">
        <v>28</v>
      </c>
      <c r="I2361" t="s">
        <v>213</v>
      </c>
      <c r="J2361" t="s">
        <v>1370</v>
      </c>
      <c r="L2361" t="s">
        <v>39</v>
      </c>
    </row>
    <row r="2362" spans="1:16" ht="17.25" customHeight="1" x14ac:dyDescent="0.25">
      <c r="A2362">
        <v>336026</v>
      </c>
      <c r="B2362" t="s">
        <v>3776</v>
      </c>
      <c r="C2362" t="s">
        <v>730</v>
      </c>
      <c r="D2362" t="s">
        <v>393</v>
      </c>
      <c r="E2362" t="s">
        <v>89</v>
      </c>
      <c r="F2362">
        <v>31585</v>
      </c>
      <c r="G2362" t="s">
        <v>3777</v>
      </c>
      <c r="H2362" t="s">
        <v>28</v>
      </c>
      <c r="I2362" t="s">
        <v>213</v>
      </c>
      <c r="J2362" t="s">
        <v>1370</v>
      </c>
      <c r="L2362" t="s">
        <v>30</v>
      </c>
    </row>
    <row r="2363" spans="1:16" ht="17.25" customHeight="1" x14ac:dyDescent="0.25">
      <c r="A2363">
        <v>336030</v>
      </c>
      <c r="B2363" t="s">
        <v>4924</v>
      </c>
      <c r="C2363" t="s">
        <v>1241</v>
      </c>
      <c r="D2363" t="s">
        <v>326</v>
      </c>
      <c r="E2363" t="s">
        <v>89</v>
      </c>
      <c r="F2363">
        <v>33121</v>
      </c>
      <c r="G2363" t="s">
        <v>30</v>
      </c>
      <c r="H2363" t="s">
        <v>28</v>
      </c>
      <c r="I2363" t="s">
        <v>213</v>
      </c>
      <c r="J2363" t="s">
        <v>1370</v>
      </c>
      <c r="L2363" t="s">
        <v>30</v>
      </c>
    </row>
    <row r="2364" spans="1:16" ht="17.25" customHeight="1" x14ac:dyDescent="0.25">
      <c r="A2364">
        <v>336033</v>
      </c>
      <c r="B2364" t="s">
        <v>5387</v>
      </c>
      <c r="C2364" t="s">
        <v>900</v>
      </c>
      <c r="D2364" t="s">
        <v>239</v>
      </c>
      <c r="E2364" t="s">
        <v>88</v>
      </c>
      <c r="F2364">
        <v>31592</v>
      </c>
      <c r="G2364" t="s">
        <v>670</v>
      </c>
      <c r="H2364" t="s">
        <v>28</v>
      </c>
      <c r="I2364" t="s">
        <v>213</v>
      </c>
      <c r="J2364" t="s">
        <v>1370</v>
      </c>
      <c r="L2364" t="s">
        <v>82</v>
      </c>
    </row>
    <row r="2365" spans="1:16" ht="17.25" customHeight="1" x14ac:dyDescent="0.25">
      <c r="A2365">
        <v>336034</v>
      </c>
      <c r="B2365" t="s">
        <v>4925</v>
      </c>
      <c r="C2365" t="s">
        <v>1077</v>
      </c>
      <c r="D2365" t="s">
        <v>4926</v>
      </c>
      <c r="E2365" t="s">
        <v>89</v>
      </c>
      <c r="F2365">
        <v>28774</v>
      </c>
      <c r="G2365" t="s">
        <v>4927</v>
      </c>
      <c r="H2365" t="s">
        <v>28</v>
      </c>
      <c r="I2365" t="s">
        <v>213</v>
      </c>
      <c r="J2365" t="s">
        <v>1370</v>
      </c>
      <c r="L2365" t="s">
        <v>30</v>
      </c>
    </row>
    <row r="2366" spans="1:16" ht="17.25" customHeight="1" x14ac:dyDescent="0.25">
      <c r="A2366">
        <v>336069</v>
      </c>
      <c r="B2366" t="s">
        <v>5391</v>
      </c>
      <c r="C2366" t="s">
        <v>814</v>
      </c>
      <c r="D2366" t="s">
        <v>651</v>
      </c>
      <c r="E2366" t="s">
        <v>89</v>
      </c>
      <c r="F2366">
        <v>36187</v>
      </c>
      <c r="G2366" t="s">
        <v>30</v>
      </c>
      <c r="H2366" t="s">
        <v>28</v>
      </c>
      <c r="I2366" t="s">
        <v>213</v>
      </c>
      <c r="J2366" t="s">
        <v>1370</v>
      </c>
      <c r="L2366" t="s">
        <v>30</v>
      </c>
    </row>
    <row r="2367" spans="1:16" ht="17.25" customHeight="1" x14ac:dyDescent="0.25">
      <c r="A2367">
        <v>336084</v>
      </c>
      <c r="B2367" t="s">
        <v>4932</v>
      </c>
      <c r="C2367" t="s">
        <v>887</v>
      </c>
      <c r="D2367" t="s">
        <v>4933</v>
      </c>
      <c r="E2367" t="s">
        <v>88</v>
      </c>
      <c r="F2367">
        <v>35784</v>
      </c>
      <c r="G2367" t="s">
        <v>4804</v>
      </c>
      <c r="H2367" t="s">
        <v>28</v>
      </c>
      <c r="I2367" t="s">
        <v>213</v>
      </c>
      <c r="J2367" t="s">
        <v>1370</v>
      </c>
      <c r="L2367" t="s">
        <v>67</v>
      </c>
    </row>
    <row r="2368" spans="1:16" ht="17.25" customHeight="1" x14ac:dyDescent="0.25">
      <c r="A2368">
        <v>336092</v>
      </c>
      <c r="B2368" t="s">
        <v>3186</v>
      </c>
      <c r="C2368" t="s">
        <v>404</v>
      </c>
      <c r="D2368" t="s">
        <v>532</v>
      </c>
      <c r="E2368" t="s">
        <v>89</v>
      </c>
      <c r="F2368">
        <v>36161</v>
      </c>
      <c r="G2368" t="s">
        <v>3050</v>
      </c>
      <c r="H2368" t="s">
        <v>28</v>
      </c>
      <c r="I2368" t="s">
        <v>213</v>
      </c>
      <c r="J2368" t="s">
        <v>1370</v>
      </c>
      <c r="L2368" t="s">
        <v>42</v>
      </c>
    </row>
    <row r="2369" spans="1:12" ht="17.25" customHeight="1" x14ac:dyDescent="0.25">
      <c r="A2369">
        <v>336125</v>
      </c>
      <c r="B2369" t="s">
        <v>4941</v>
      </c>
      <c r="C2369" t="s">
        <v>582</v>
      </c>
      <c r="D2369" t="s">
        <v>476</v>
      </c>
      <c r="E2369" t="s">
        <v>89</v>
      </c>
      <c r="F2369">
        <v>28552</v>
      </c>
      <c r="G2369" t="s">
        <v>259</v>
      </c>
      <c r="H2369" t="s">
        <v>28</v>
      </c>
      <c r="I2369" t="s">
        <v>213</v>
      </c>
      <c r="J2369" t="s">
        <v>1370</v>
      </c>
      <c r="L2369" t="s">
        <v>30</v>
      </c>
    </row>
    <row r="2370" spans="1:12" ht="17.25" customHeight="1" x14ac:dyDescent="0.25">
      <c r="A2370">
        <v>336226</v>
      </c>
      <c r="B2370" t="s">
        <v>3513</v>
      </c>
      <c r="C2370" t="s">
        <v>373</v>
      </c>
      <c r="D2370" t="s">
        <v>1543</v>
      </c>
      <c r="E2370" t="s">
        <v>88</v>
      </c>
      <c r="F2370">
        <v>27334</v>
      </c>
      <c r="G2370" t="s">
        <v>256</v>
      </c>
      <c r="H2370" t="s">
        <v>28</v>
      </c>
      <c r="I2370" t="s">
        <v>213</v>
      </c>
      <c r="J2370" t="s">
        <v>1370</v>
      </c>
      <c r="L2370" t="s">
        <v>79</v>
      </c>
    </row>
    <row r="2371" spans="1:12" ht="17.25" customHeight="1" x14ac:dyDescent="0.25">
      <c r="A2371">
        <v>336287</v>
      </c>
      <c r="B2371" t="s">
        <v>4958</v>
      </c>
      <c r="C2371" t="s">
        <v>4959</v>
      </c>
      <c r="D2371" t="s">
        <v>1977</v>
      </c>
      <c r="E2371" t="s">
        <v>88</v>
      </c>
      <c r="F2371">
        <v>36402</v>
      </c>
      <c r="G2371" t="s">
        <v>30</v>
      </c>
      <c r="H2371" t="s">
        <v>28</v>
      </c>
      <c r="I2371" t="s">
        <v>213</v>
      </c>
      <c r="J2371" t="s">
        <v>27</v>
      </c>
      <c r="L2371" t="s">
        <v>42</v>
      </c>
    </row>
    <row r="2372" spans="1:12" ht="17.25" customHeight="1" x14ac:dyDescent="0.25">
      <c r="A2372">
        <v>336300</v>
      </c>
      <c r="B2372" t="s">
        <v>4962</v>
      </c>
      <c r="C2372" t="s">
        <v>260</v>
      </c>
      <c r="D2372" t="s">
        <v>821</v>
      </c>
      <c r="E2372" t="s">
        <v>88</v>
      </c>
      <c r="F2372">
        <v>29408</v>
      </c>
      <c r="G2372" t="s">
        <v>538</v>
      </c>
      <c r="H2372" t="s">
        <v>28</v>
      </c>
      <c r="I2372" t="s">
        <v>213</v>
      </c>
      <c r="J2372" t="s">
        <v>1370</v>
      </c>
      <c r="L2372" t="s">
        <v>85</v>
      </c>
    </row>
    <row r="2373" spans="1:12" ht="17.25" customHeight="1" x14ac:dyDescent="0.25">
      <c r="A2373">
        <v>336377</v>
      </c>
      <c r="B2373" t="s">
        <v>4973</v>
      </c>
      <c r="C2373" t="s">
        <v>321</v>
      </c>
      <c r="D2373" t="s">
        <v>288</v>
      </c>
      <c r="E2373" t="s">
        <v>89</v>
      </c>
      <c r="F2373">
        <v>36161</v>
      </c>
      <c r="G2373" t="s">
        <v>747</v>
      </c>
      <c r="H2373" t="s">
        <v>28</v>
      </c>
      <c r="I2373" t="s">
        <v>213</v>
      </c>
      <c r="J2373" t="s">
        <v>1370</v>
      </c>
      <c r="L2373" t="s">
        <v>42</v>
      </c>
    </row>
    <row r="2374" spans="1:12" ht="17.25" customHeight="1" x14ac:dyDescent="0.25">
      <c r="A2374">
        <v>336386</v>
      </c>
      <c r="B2374" t="s">
        <v>5401</v>
      </c>
      <c r="C2374" t="s">
        <v>363</v>
      </c>
      <c r="D2374" t="s">
        <v>755</v>
      </c>
      <c r="E2374" t="s">
        <v>89</v>
      </c>
      <c r="F2374">
        <v>31805</v>
      </c>
      <c r="G2374" t="s">
        <v>762</v>
      </c>
      <c r="H2374" t="s">
        <v>28</v>
      </c>
      <c r="I2374" t="s">
        <v>213</v>
      </c>
      <c r="J2374" t="s">
        <v>1370</v>
      </c>
      <c r="L2374" t="s">
        <v>82</v>
      </c>
    </row>
    <row r="2375" spans="1:12" ht="17.25" customHeight="1" x14ac:dyDescent="0.25">
      <c r="A2375">
        <v>336391</v>
      </c>
      <c r="B2375" t="s">
        <v>3131</v>
      </c>
      <c r="C2375" t="s">
        <v>238</v>
      </c>
      <c r="D2375" t="s">
        <v>801</v>
      </c>
      <c r="E2375" t="s">
        <v>89</v>
      </c>
      <c r="F2375">
        <v>35070</v>
      </c>
      <c r="G2375" t="s">
        <v>30</v>
      </c>
      <c r="H2375" t="s">
        <v>28</v>
      </c>
      <c r="I2375" t="s">
        <v>213</v>
      </c>
      <c r="J2375" t="s">
        <v>1370</v>
      </c>
      <c r="L2375" t="s">
        <v>30</v>
      </c>
    </row>
    <row r="2376" spans="1:12" ht="17.25" customHeight="1" x14ac:dyDescent="0.25">
      <c r="A2376">
        <v>336403</v>
      </c>
      <c r="B2376" t="s">
        <v>4976</v>
      </c>
      <c r="C2376" t="s">
        <v>233</v>
      </c>
      <c r="D2376" t="s">
        <v>412</v>
      </c>
      <c r="E2376" t="s">
        <v>88</v>
      </c>
      <c r="F2376">
        <v>27738</v>
      </c>
      <c r="G2376" t="s">
        <v>3591</v>
      </c>
      <c r="H2376" t="s">
        <v>28</v>
      </c>
      <c r="I2376" t="s">
        <v>213</v>
      </c>
      <c r="J2376" t="s">
        <v>1370</v>
      </c>
      <c r="L2376" t="s">
        <v>79</v>
      </c>
    </row>
    <row r="2377" spans="1:12" ht="17.25" customHeight="1" x14ac:dyDescent="0.25">
      <c r="A2377">
        <v>336502</v>
      </c>
      <c r="B2377" t="s">
        <v>4991</v>
      </c>
      <c r="C2377" t="s">
        <v>668</v>
      </c>
      <c r="D2377" t="s">
        <v>293</v>
      </c>
      <c r="E2377" t="s">
        <v>89</v>
      </c>
      <c r="F2377">
        <v>34147</v>
      </c>
      <c r="G2377" t="s">
        <v>4992</v>
      </c>
      <c r="H2377" t="s">
        <v>28</v>
      </c>
      <c r="I2377" t="s">
        <v>213</v>
      </c>
      <c r="J2377" t="s">
        <v>1370</v>
      </c>
      <c r="L2377" t="s">
        <v>42</v>
      </c>
    </row>
    <row r="2378" spans="1:12" ht="17.25" customHeight="1" x14ac:dyDescent="0.25">
      <c r="A2378">
        <v>336519</v>
      </c>
      <c r="B2378" t="s">
        <v>1993</v>
      </c>
      <c r="C2378" t="s">
        <v>793</v>
      </c>
      <c r="D2378" t="s">
        <v>621</v>
      </c>
      <c r="E2378" t="s">
        <v>89</v>
      </c>
      <c r="H2378" t="s">
        <v>28</v>
      </c>
      <c r="I2378" t="s">
        <v>213</v>
      </c>
    </row>
    <row r="2379" spans="1:12" ht="17.25" customHeight="1" x14ac:dyDescent="0.25">
      <c r="A2379">
        <v>336538</v>
      </c>
      <c r="B2379" t="s">
        <v>3085</v>
      </c>
      <c r="C2379" t="s">
        <v>756</v>
      </c>
      <c r="D2379" t="s">
        <v>405</v>
      </c>
      <c r="E2379" t="s">
        <v>88</v>
      </c>
      <c r="F2379">
        <v>36161</v>
      </c>
      <c r="G2379" t="s">
        <v>30</v>
      </c>
      <c r="H2379" t="s">
        <v>28</v>
      </c>
      <c r="I2379" t="s">
        <v>213</v>
      </c>
      <c r="J2379" t="s">
        <v>27</v>
      </c>
      <c r="L2379" t="s">
        <v>1928</v>
      </c>
    </row>
    <row r="2380" spans="1:12" ht="17.25" customHeight="1" x14ac:dyDescent="0.25">
      <c r="A2380">
        <v>336552</v>
      </c>
      <c r="B2380" t="s">
        <v>5407</v>
      </c>
      <c r="C2380" t="s">
        <v>624</v>
      </c>
      <c r="D2380" t="s">
        <v>330</v>
      </c>
      <c r="E2380" t="s">
        <v>88</v>
      </c>
      <c r="F2380">
        <v>36369</v>
      </c>
      <c r="G2380" t="s">
        <v>1245</v>
      </c>
      <c r="H2380" t="s">
        <v>28</v>
      </c>
      <c r="I2380" t="s">
        <v>213</v>
      </c>
      <c r="J2380" t="s">
        <v>27</v>
      </c>
      <c r="L2380" t="s">
        <v>1928</v>
      </c>
    </row>
    <row r="2381" spans="1:12" ht="17.25" customHeight="1" x14ac:dyDescent="0.25">
      <c r="A2381">
        <v>336562</v>
      </c>
      <c r="B2381" t="s">
        <v>5408</v>
      </c>
      <c r="C2381" t="s">
        <v>1557</v>
      </c>
      <c r="D2381" t="s">
        <v>399</v>
      </c>
      <c r="E2381" t="s">
        <v>89</v>
      </c>
      <c r="F2381">
        <v>34778</v>
      </c>
      <c r="G2381" t="s">
        <v>1768</v>
      </c>
      <c r="H2381" t="s">
        <v>28</v>
      </c>
      <c r="I2381" t="s">
        <v>213</v>
      </c>
      <c r="J2381" t="s">
        <v>1370</v>
      </c>
      <c r="L2381" t="s">
        <v>52</v>
      </c>
    </row>
    <row r="2382" spans="1:12" ht="17.25" customHeight="1" x14ac:dyDescent="0.25">
      <c r="A2382">
        <v>336570</v>
      </c>
      <c r="B2382" t="s">
        <v>5000</v>
      </c>
      <c r="C2382" t="s">
        <v>311</v>
      </c>
      <c r="D2382" t="s">
        <v>2580</v>
      </c>
      <c r="E2382" t="s">
        <v>89</v>
      </c>
      <c r="F2382">
        <v>33642</v>
      </c>
      <c r="G2382" t="s">
        <v>263</v>
      </c>
      <c r="H2382" t="s">
        <v>28</v>
      </c>
      <c r="I2382" t="s">
        <v>213</v>
      </c>
      <c r="J2382" t="s">
        <v>1370</v>
      </c>
      <c r="L2382" t="s">
        <v>30</v>
      </c>
    </row>
    <row r="2383" spans="1:12" ht="17.25" customHeight="1" x14ac:dyDescent="0.25">
      <c r="A2383">
        <v>336584</v>
      </c>
      <c r="B2383" t="s">
        <v>3409</v>
      </c>
      <c r="C2383" t="s">
        <v>352</v>
      </c>
      <c r="D2383" t="s">
        <v>342</v>
      </c>
      <c r="E2383" t="s">
        <v>88</v>
      </c>
      <c r="F2383">
        <v>33397</v>
      </c>
      <c r="G2383" t="s">
        <v>2593</v>
      </c>
      <c r="H2383" t="s">
        <v>28</v>
      </c>
      <c r="I2383" t="s">
        <v>213</v>
      </c>
      <c r="J2383" t="s">
        <v>27</v>
      </c>
      <c r="L2383" t="s">
        <v>30</v>
      </c>
    </row>
    <row r="2384" spans="1:12" ht="17.25" customHeight="1" x14ac:dyDescent="0.25">
      <c r="A2384">
        <v>336602</v>
      </c>
      <c r="B2384" t="s">
        <v>5412</v>
      </c>
      <c r="C2384" t="s">
        <v>552</v>
      </c>
      <c r="D2384" t="s">
        <v>5413</v>
      </c>
      <c r="E2384" t="s">
        <v>89</v>
      </c>
      <c r="F2384">
        <v>33695</v>
      </c>
      <c r="G2384" t="s">
        <v>1244</v>
      </c>
      <c r="H2384" t="s">
        <v>28</v>
      </c>
      <c r="I2384" t="s">
        <v>213</v>
      </c>
      <c r="J2384" t="s">
        <v>27</v>
      </c>
      <c r="L2384" t="s">
        <v>82</v>
      </c>
    </row>
    <row r="2385" spans="1:16" ht="17.25" customHeight="1" x14ac:dyDescent="0.25">
      <c r="A2385">
        <v>336615</v>
      </c>
      <c r="B2385" t="s">
        <v>5415</v>
      </c>
      <c r="C2385" t="s">
        <v>705</v>
      </c>
      <c r="D2385" t="s">
        <v>1709</v>
      </c>
      <c r="E2385" t="s">
        <v>89</v>
      </c>
      <c r="F2385">
        <v>33455</v>
      </c>
      <c r="G2385" t="s">
        <v>82</v>
      </c>
      <c r="H2385" t="s">
        <v>28</v>
      </c>
      <c r="I2385" t="s">
        <v>213</v>
      </c>
      <c r="J2385" t="s">
        <v>1370</v>
      </c>
      <c r="L2385" t="s">
        <v>82</v>
      </c>
    </row>
    <row r="2386" spans="1:16" ht="17.25" customHeight="1" x14ac:dyDescent="0.25">
      <c r="A2386">
        <v>336694</v>
      </c>
      <c r="B2386" t="s">
        <v>5016</v>
      </c>
      <c r="C2386" t="s">
        <v>1034</v>
      </c>
      <c r="D2386" t="s">
        <v>2726</v>
      </c>
      <c r="E2386" t="s">
        <v>88</v>
      </c>
      <c r="F2386">
        <v>32813</v>
      </c>
      <c r="G2386" t="s">
        <v>30</v>
      </c>
      <c r="H2386" t="s">
        <v>28</v>
      </c>
      <c r="I2386" t="s">
        <v>213</v>
      </c>
      <c r="J2386" t="s">
        <v>27</v>
      </c>
      <c r="L2386" t="s">
        <v>30</v>
      </c>
    </row>
    <row r="2387" spans="1:16" ht="17.25" customHeight="1" x14ac:dyDescent="0.25">
      <c r="A2387">
        <v>336708</v>
      </c>
      <c r="B2387" t="s">
        <v>5019</v>
      </c>
      <c r="C2387" t="s">
        <v>911</v>
      </c>
      <c r="D2387" t="s">
        <v>285</v>
      </c>
      <c r="E2387" t="s">
        <v>88</v>
      </c>
      <c r="F2387">
        <v>29445</v>
      </c>
      <c r="G2387" t="s">
        <v>433</v>
      </c>
      <c r="H2387" t="s">
        <v>28</v>
      </c>
      <c r="I2387" t="s">
        <v>213</v>
      </c>
      <c r="J2387" t="s">
        <v>1370</v>
      </c>
      <c r="L2387" t="s">
        <v>30</v>
      </c>
    </row>
    <row r="2388" spans="1:16" ht="17.25" customHeight="1" x14ac:dyDescent="0.25">
      <c r="A2388">
        <v>336765</v>
      </c>
      <c r="B2388" t="s">
        <v>5025</v>
      </c>
      <c r="C2388" t="s">
        <v>280</v>
      </c>
      <c r="D2388" t="s">
        <v>293</v>
      </c>
      <c r="E2388" t="s">
        <v>88</v>
      </c>
      <c r="F2388">
        <v>36727</v>
      </c>
      <c r="G2388" t="s">
        <v>30</v>
      </c>
      <c r="H2388" t="s">
        <v>28</v>
      </c>
      <c r="I2388" t="s">
        <v>213</v>
      </c>
      <c r="J2388" t="s">
        <v>1370</v>
      </c>
      <c r="L2388" t="s">
        <v>30</v>
      </c>
    </row>
    <row r="2389" spans="1:16" ht="17.25" customHeight="1" x14ac:dyDescent="0.25">
      <c r="A2389">
        <v>336770</v>
      </c>
      <c r="B2389" t="s">
        <v>5422</v>
      </c>
      <c r="C2389" t="s">
        <v>668</v>
      </c>
      <c r="D2389" t="s">
        <v>823</v>
      </c>
      <c r="E2389" t="s">
        <v>89</v>
      </c>
      <c r="F2389">
        <v>36893</v>
      </c>
      <c r="G2389" t="s">
        <v>30</v>
      </c>
      <c r="H2389" t="s">
        <v>28</v>
      </c>
      <c r="I2389" t="s">
        <v>213</v>
      </c>
      <c r="J2389" t="s">
        <v>1370</v>
      </c>
      <c r="L2389" t="s">
        <v>30</v>
      </c>
    </row>
    <row r="2390" spans="1:16" ht="17.25" customHeight="1" x14ac:dyDescent="0.25">
      <c r="A2390">
        <v>336772</v>
      </c>
      <c r="B2390" t="s">
        <v>2822</v>
      </c>
      <c r="C2390" t="s">
        <v>325</v>
      </c>
      <c r="D2390" t="s">
        <v>1263</v>
      </c>
      <c r="E2390" t="s">
        <v>89</v>
      </c>
      <c r="F2390">
        <v>25328</v>
      </c>
      <c r="G2390" t="s">
        <v>710</v>
      </c>
      <c r="H2390" t="s">
        <v>28</v>
      </c>
      <c r="I2390" t="s">
        <v>213</v>
      </c>
      <c r="J2390" t="s">
        <v>1370</v>
      </c>
      <c r="L2390" t="s">
        <v>42</v>
      </c>
    </row>
    <row r="2391" spans="1:16" ht="17.25" customHeight="1" x14ac:dyDescent="0.25">
      <c r="A2391">
        <v>336815</v>
      </c>
      <c r="B2391" t="s">
        <v>3683</v>
      </c>
      <c r="C2391" t="s">
        <v>718</v>
      </c>
      <c r="D2391" t="s">
        <v>787</v>
      </c>
      <c r="E2391" t="s">
        <v>89</v>
      </c>
      <c r="F2391">
        <v>28300</v>
      </c>
      <c r="G2391" t="s">
        <v>30</v>
      </c>
      <c r="H2391" t="s">
        <v>28</v>
      </c>
      <c r="I2391" t="s">
        <v>213</v>
      </c>
      <c r="J2391" t="s">
        <v>1370</v>
      </c>
      <c r="L2391" t="s">
        <v>30</v>
      </c>
    </row>
    <row r="2392" spans="1:16" ht="17.25" customHeight="1" x14ac:dyDescent="0.25">
      <c r="A2392">
        <v>336854</v>
      </c>
      <c r="B2392" t="s">
        <v>3448</v>
      </c>
      <c r="C2392" t="s">
        <v>346</v>
      </c>
      <c r="D2392" t="s">
        <v>293</v>
      </c>
      <c r="E2392" t="s">
        <v>88</v>
      </c>
      <c r="F2392">
        <v>36647</v>
      </c>
      <c r="G2392" t="s">
        <v>710</v>
      </c>
      <c r="H2392" t="s">
        <v>28</v>
      </c>
      <c r="I2392" t="s">
        <v>213</v>
      </c>
      <c r="J2392" t="s">
        <v>1370</v>
      </c>
      <c r="L2392" t="s">
        <v>30</v>
      </c>
    </row>
    <row r="2393" spans="1:16" ht="17.25" customHeight="1" x14ac:dyDescent="0.25">
      <c r="A2393">
        <v>336862</v>
      </c>
      <c r="B2393" t="s">
        <v>3449</v>
      </c>
      <c r="C2393" t="s">
        <v>1891</v>
      </c>
      <c r="D2393" t="s">
        <v>817</v>
      </c>
      <c r="E2393" t="s">
        <v>88</v>
      </c>
      <c r="F2393">
        <v>36892</v>
      </c>
      <c r="G2393" t="s">
        <v>30</v>
      </c>
      <c r="H2393" t="s">
        <v>28</v>
      </c>
      <c r="I2393" t="s">
        <v>213</v>
      </c>
      <c r="J2393" t="s">
        <v>27</v>
      </c>
      <c r="L2393" t="s">
        <v>30</v>
      </c>
    </row>
    <row r="2394" spans="1:16" ht="17.25" customHeight="1" x14ac:dyDescent="0.25">
      <c r="A2394">
        <v>336887</v>
      </c>
      <c r="B2394" t="s">
        <v>5038</v>
      </c>
      <c r="C2394" t="s">
        <v>1644</v>
      </c>
      <c r="D2394" t="s">
        <v>261</v>
      </c>
      <c r="E2394" t="s">
        <v>89</v>
      </c>
      <c r="F2394">
        <v>31902</v>
      </c>
      <c r="G2394" t="s">
        <v>1150</v>
      </c>
      <c r="H2394" t="s">
        <v>28</v>
      </c>
      <c r="I2394" t="s">
        <v>213</v>
      </c>
      <c r="J2394" t="s">
        <v>1370</v>
      </c>
      <c r="L2394" t="s">
        <v>59</v>
      </c>
    </row>
    <row r="2395" spans="1:16" ht="17.25" customHeight="1" x14ac:dyDescent="0.25">
      <c r="A2395">
        <v>336935</v>
      </c>
      <c r="B2395" t="s">
        <v>2861</v>
      </c>
      <c r="C2395" t="s">
        <v>668</v>
      </c>
      <c r="D2395" t="s">
        <v>907</v>
      </c>
      <c r="E2395" t="s">
        <v>88</v>
      </c>
      <c r="F2395">
        <v>36405</v>
      </c>
      <c r="G2395" t="s">
        <v>30</v>
      </c>
      <c r="H2395" t="s">
        <v>28</v>
      </c>
      <c r="I2395" t="s">
        <v>213</v>
      </c>
      <c r="J2395" t="s">
        <v>27</v>
      </c>
      <c r="L2395" t="s">
        <v>30</v>
      </c>
    </row>
    <row r="2396" spans="1:16" ht="17.25" customHeight="1" x14ac:dyDescent="0.25">
      <c r="A2396">
        <v>336993</v>
      </c>
      <c r="B2396" t="s">
        <v>2675</v>
      </c>
      <c r="C2396" t="s">
        <v>2195</v>
      </c>
      <c r="D2396" t="s">
        <v>473</v>
      </c>
      <c r="E2396" t="s">
        <v>89</v>
      </c>
      <c r="F2396">
        <v>36355</v>
      </c>
      <c r="G2396" t="s">
        <v>225</v>
      </c>
      <c r="H2396" t="s">
        <v>28</v>
      </c>
      <c r="I2396" t="s">
        <v>213</v>
      </c>
      <c r="J2396" t="s">
        <v>1370</v>
      </c>
      <c r="L2396" t="s">
        <v>30</v>
      </c>
      <c r="P2396" t="s">
        <v>5711</v>
      </c>
    </row>
    <row r="2397" spans="1:16" ht="17.25" customHeight="1" x14ac:dyDescent="0.25">
      <c r="A2397">
        <v>337035</v>
      </c>
      <c r="B2397" t="s">
        <v>5054</v>
      </c>
      <c r="C2397" t="s">
        <v>1040</v>
      </c>
      <c r="D2397" t="s">
        <v>301</v>
      </c>
      <c r="E2397" t="s">
        <v>89</v>
      </c>
      <c r="F2397">
        <v>35301</v>
      </c>
      <c r="G2397" t="s">
        <v>30</v>
      </c>
      <c r="H2397" t="s">
        <v>28</v>
      </c>
      <c r="I2397" t="s">
        <v>213</v>
      </c>
      <c r="J2397" t="s">
        <v>1370</v>
      </c>
      <c r="L2397" t="s">
        <v>42</v>
      </c>
    </row>
    <row r="2398" spans="1:16" ht="17.25" customHeight="1" x14ac:dyDescent="0.25">
      <c r="A2398">
        <v>337037</v>
      </c>
      <c r="B2398" t="s">
        <v>3027</v>
      </c>
      <c r="C2398" t="s">
        <v>707</v>
      </c>
      <c r="D2398" t="s">
        <v>3028</v>
      </c>
      <c r="E2398" t="s">
        <v>89</v>
      </c>
      <c r="F2398">
        <v>31588</v>
      </c>
      <c r="G2398" t="s">
        <v>443</v>
      </c>
      <c r="H2398" t="s">
        <v>28</v>
      </c>
      <c r="I2398" t="s">
        <v>213</v>
      </c>
    </row>
    <row r="2399" spans="1:16" ht="17.25" customHeight="1" x14ac:dyDescent="0.25">
      <c r="A2399">
        <v>337039</v>
      </c>
      <c r="B2399" t="s">
        <v>3411</v>
      </c>
      <c r="C2399" t="s">
        <v>675</v>
      </c>
      <c r="D2399" t="s">
        <v>248</v>
      </c>
      <c r="E2399" t="s">
        <v>88</v>
      </c>
      <c r="F2399">
        <v>34891</v>
      </c>
      <c r="G2399" t="s">
        <v>30</v>
      </c>
      <c r="H2399" t="s">
        <v>28</v>
      </c>
      <c r="I2399" t="s">
        <v>213</v>
      </c>
      <c r="J2399" t="s">
        <v>1370</v>
      </c>
      <c r="L2399" t="s">
        <v>30</v>
      </c>
    </row>
    <row r="2400" spans="1:16" ht="17.25" customHeight="1" x14ac:dyDescent="0.25">
      <c r="A2400">
        <v>337098</v>
      </c>
      <c r="B2400" t="s">
        <v>2982</v>
      </c>
      <c r="C2400" t="s">
        <v>1583</v>
      </c>
      <c r="D2400" t="s">
        <v>2983</v>
      </c>
      <c r="E2400" t="s">
        <v>88</v>
      </c>
      <c r="F2400">
        <v>33926</v>
      </c>
      <c r="G2400" t="s">
        <v>30</v>
      </c>
      <c r="H2400" t="s">
        <v>31</v>
      </c>
      <c r="I2400" t="s">
        <v>213</v>
      </c>
      <c r="J2400" t="s">
        <v>1370</v>
      </c>
      <c r="L2400" t="s">
        <v>30</v>
      </c>
    </row>
    <row r="2401" spans="1:12" ht="17.25" customHeight="1" x14ac:dyDescent="0.25">
      <c r="A2401">
        <v>337101</v>
      </c>
      <c r="B2401" t="s">
        <v>5058</v>
      </c>
      <c r="C2401" t="s">
        <v>889</v>
      </c>
      <c r="D2401" t="s">
        <v>434</v>
      </c>
      <c r="E2401" t="s">
        <v>88</v>
      </c>
      <c r="F2401">
        <v>35065</v>
      </c>
      <c r="G2401" t="s">
        <v>965</v>
      </c>
      <c r="H2401" t="s">
        <v>28</v>
      </c>
      <c r="I2401" t="s">
        <v>213</v>
      </c>
      <c r="J2401" t="s">
        <v>1370</v>
      </c>
      <c r="L2401" t="s">
        <v>42</v>
      </c>
    </row>
    <row r="2402" spans="1:12" ht="17.25" customHeight="1" x14ac:dyDescent="0.25">
      <c r="A2402">
        <v>337102</v>
      </c>
      <c r="B2402" t="s">
        <v>3689</v>
      </c>
      <c r="C2402" t="s">
        <v>3690</v>
      </c>
      <c r="D2402" t="s">
        <v>905</v>
      </c>
      <c r="E2402" t="s">
        <v>89</v>
      </c>
      <c r="F2402">
        <v>33794</v>
      </c>
      <c r="G2402" t="s">
        <v>30</v>
      </c>
      <c r="H2402" t="s">
        <v>28</v>
      </c>
      <c r="I2402" t="s">
        <v>213</v>
      </c>
      <c r="J2402" t="s">
        <v>1370</v>
      </c>
      <c r="L2402" t="s">
        <v>42</v>
      </c>
    </row>
    <row r="2403" spans="1:12" ht="17.25" customHeight="1" x14ac:dyDescent="0.25">
      <c r="A2403">
        <v>337112</v>
      </c>
      <c r="B2403" t="s">
        <v>3069</v>
      </c>
      <c r="C2403" t="s">
        <v>406</v>
      </c>
      <c r="D2403" t="s">
        <v>245</v>
      </c>
      <c r="E2403" t="s">
        <v>88</v>
      </c>
      <c r="F2403">
        <v>35434</v>
      </c>
      <c r="G2403" t="s">
        <v>225</v>
      </c>
      <c r="H2403" t="s">
        <v>28</v>
      </c>
      <c r="I2403" t="s">
        <v>213</v>
      </c>
      <c r="J2403" t="s">
        <v>1370</v>
      </c>
      <c r="L2403" t="s">
        <v>30</v>
      </c>
    </row>
    <row r="2404" spans="1:12" ht="17.25" customHeight="1" x14ac:dyDescent="0.25">
      <c r="A2404">
        <v>337124</v>
      </c>
      <c r="B2404" t="s">
        <v>3592</v>
      </c>
      <c r="C2404" t="s">
        <v>5434</v>
      </c>
      <c r="D2404" t="s">
        <v>1434</v>
      </c>
      <c r="E2404" t="s">
        <v>88</v>
      </c>
      <c r="F2404">
        <v>33242</v>
      </c>
      <c r="G2404" t="s">
        <v>920</v>
      </c>
      <c r="H2404" t="s">
        <v>28</v>
      </c>
      <c r="I2404" t="s">
        <v>213</v>
      </c>
      <c r="J2404" t="s">
        <v>1370</v>
      </c>
      <c r="L2404" t="s">
        <v>59</v>
      </c>
    </row>
    <row r="2405" spans="1:12" ht="17.25" customHeight="1" x14ac:dyDescent="0.25">
      <c r="A2405">
        <v>337183</v>
      </c>
      <c r="B2405" t="s">
        <v>5067</v>
      </c>
      <c r="C2405" t="s">
        <v>885</v>
      </c>
      <c r="D2405" t="s">
        <v>5068</v>
      </c>
      <c r="E2405" t="s">
        <v>88</v>
      </c>
      <c r="F2405">
        <v>35431</v>
      </c>
      <c r="G2405" t="s">
        <v>1103</v>
      </c>
      <c r="H2405" t="s">
        <v>28</v>
      </c>
      <c r="I2405" t="s">
        <v>213</v>
      </c>
      <c r="J2405" t="s">
        <v>1370</v>
      </c>
      <c r="L2405" t="s">
        <v>30</v>
      </c>
    </row>
    <row r="2406" spans="1:12" ht="17.25" customHeight="1" x14ac:dyDescent="0.25">
      <c r="A2406">
        <v>337266</v>
      </c>
      <c r="B2406" t="s">
        <v>1621</v>
      </c>
      <c r="C2406" t="s">
        <v>355</v>
      </c>
      <c r="D2406" t="s">
        <v>1720</v>
      </c>
      <c r="E2406" t="s">
        <v>88</v>
      </c>
      <c r="H2406" t="s">
        <v>28</v>
      </c>
      <c r="I2406" t="s">
        <v>213</v>
      </c>
    </row>
    <row r="2407" spans="1:12" ht="17.25" customHeight="1" x14ac:dyDescent="0.25">
      <c r="A2407">
        <v>337277</v>
      </c>
      <c r="B2407" t="s">
        <v>5074</v>
      </c>
      <c r="C2407" t="s">
        <v>346</v>
      </c>
      <c r="D2407" t="s">
        <v>5075</v>
      </c>
      <c r="E2407" t="s">
        <v>89</v>
      </c>
      <c r="F2407">
        <v>35681</v>
      </c>
      <c r="G2407" t="s">
        <v>591</v>
      </c>
      <c r="H2407" t="s">
        <v>28</v>
      </c>
      <c r="I2407" t="s">
        <v>213</v>
      </c>
      <c r="J2407" t="s">
        <v>1370</v>
      </c>
      <c r="L2407" t="s">
        <v>85</v>
      </c>
    </row>
    <row r="2408" spans="1:12" ht="17.25" customHeight="1" x14ac:dyDescent="0.25">
      <c r="A2408">
        <v>337290</v>
      </c>
      <c r="B2408" t="s">
        <v>3450</v>
      </c>
      <c r="C2408" t="s">
        <v>346</v>
      </c>
      <c r="D2408" t="s">
        <v>3451</v>
      </c>
      <c r="E2408" t="s">
        <v>88</v>
      </c>
      <c r="F2408">
        <v>31616</v>
      </c>
      <c r="G2408" t="s">
        <v>3452</v>
      </c>
      <c r="H2408" t="s">
        <v>28</v>
      </c>
      <c r="I2408" t="s">
        <v>213</v>
      </c>
      <c r="J2408" t="s">
        <v>1370</v>
      </c>
      <c r="L2408" t="s">
        <v>82</v>
      </c>
    </row>
    <row r="2409" spans="1:12" ht="17.25" customHeight="1" x14ac:dyDescent="0.25">
      <c r="A2409">
        <v>337336</v>
      </c>
      <c r="B2409" t="s">
        <v>5439</v>
      </c>
      <c r="C2409" t="s">
        <v>614</v>
      </c>
      <c r="D2409" t="s">
        <v>476</v>
      </c>
      <c r="E2409" t="s">
        <v>89</v>
      </c>
      <c r="F2409">
        <v>31197</v>
      </c>
      <c r="G2409" t="s">
        <v>5440</v>
      </c>
      <c r="H2409" t="s">
        <v>28</v>
      </c>
      <c r="I2409" t="s">
        <v>213</v>
      </c>
      <c r="J2409" t="s">
        <v>27</v>
      </c>
      <c r="L2409" t="s">
        <v>30</v>
      </c>
    </row>
    <row r="2410" spans="1:12" ht="17.25" customHeight="1" x14ac:dyDescent="0.25">
      <c r="A2410">
        <v>337346</v>
      </c>
      <c r="B2410" t="s">
        <v>5446</v>
      </c>
      <c r="C2410" t="s">
        <v>226</v>
      </c>
      <c r="D2410" t="s">
        <v>5447</v>
      </c>
      <c r="E2410" t="s">
        <v>88</v>
      </c>
      <c r="F2410">
        <v>27617</v>
      </c>
      <c r="G2410" t="s">
        <v>30</v>
      </c>
      <c r="H2410" t="s">
        <v>28</v>
      </c>
      <c r="I2410" t="s">
        <v>213</v>
      </c>
      <c r="J2410" t="s">
        <v>27</v>
      </c>
      <c r="L2410" t="s">
        <v>30</v>
      </c>
    </row>
    <row r="2411" spans="1:12" ht="17.25" customHeight="1" x14ac:dyDescent="0.25">
      <c r="A2411">
        <v>337362</v>
      </c>
      <c r="B2411" t="s">
        <v>2898</v>
      </c>
      <c r="C2411" t="s">
        <v>307</v>
      </c>
      <c r="D2411" t="s">
        <v>320</v>
      </c>
      <c r="E2411" t="s">
        <v>88</v>
      </c>
      <c r="F2411">
        <v>29544</v>
      </c>
      <c r="G2411" t="s">
        <v>797</v>
      </c>
      <c r="H2411" t="s">
        <v>28</v>
      </c>
      <c r="I2411" t="s">
        <v>213</v>
      </c>
      <c r="J2411" t="s">
        <v>1370</v>
      </c>
      <c r="L2411" t="s">
        <v>30</v>
      </c>
    </row>
    <row r="2412" spans="1:12" ht="17.25" customHeight="1" x14ac:dyDescent="0.25">
      <c r="A2412">
        <v>337375</v>
      </c>
      <c r="B2412" t="s">
        <v>5453</v>
      </c>
      <c r="C2412" t="s">
        <v>5454</v>
      </c>
      <c r="D2412" t="s">
        <v>884</v>
      </c>
      <c r="E2412" t="s">
        <v>88</v>
      </c>
      <c r="F2412">
        <v>31305</v>
      </c>
      <c r="G2412" t="s">
        <v>49</v>
      </c>
      <c r="H2412" t="s">
        <v>28</v>
      </c>
      <c r="I2412" t="s">
        <v>213</v>
      </c>
      <c r="J2412" t="s">
        <v>27</v>
      </c>
      <c r="L2412" t="s">
        <v>30</v>
      </c>
    </row>
    <row r="2413" spans="1:12" ht="17.25" customHeight="1" x14ac:dyDescent="0.25">
      <c r="A2413">
        <v>337386</v>
      </c>
      <c r="B2413" t="s">
        <v>5461</v>
      </c>
      <c r="C2413" t="s">
        <v>707</v>
      </c>
      <c r="D2413" t="s">
        <v>781</v>
      </c>
      <c r="E2413" t="s">
        <v>89</v>
      </c>
      <c r="F2413">
        <v>26189</v>
      </c>
      <c r="G2413" t="s">
        <v>578</v>
      </c>
      <c r="H2413" t="s">
        <v>28</v>
      </c>
      <c r="I2413" t="s">
        <v>213</v>
      </c>
      <c r="J2413" t="s">
        <v>1370</v>
      </c>
      <c r="L2413" t="s">
        <v>42</v>
      </c>
    </row>
    <row r="2414" spans="1:12" ht="17.25" customHeight="1" x14ac:dyDescent="0.25">
      <c r="A2414">
        <v>337416</v>
      </c>
      <c r="B2414" t="s">
        <v>5468</v>
      </c>
      <c r="C2414" t="s">
        <v>363</v>
      </c>
      <c r="D2414" t="s">
        <v>5469</v>
      </c>
      <c r="E2414" t="s">
        <v>88</v>
      </c>
      <c r="F2414">
        <v>30895</v>
      </c>
      <c r="G2414" t="s">
        <v>5470</v>
      </c>
      <c r="H2414" t="s">
        <v>28</v>
      </c>
      <c r="I2414" t="s">
        <v>213</v>
      </c>
      <c r="J2414" t="s">
        <v>1370</v>
      </c>
      <c r="L2414" t="s">
        <v>30</v>
      </c>
    </row>
    <row r="2415" spans="1:12" ht="17.25" customHeight="1" x14ac:dyDescent="0.25">
      <c r="A2415">
        <v>337434</v>
      </c>
      <c r="B2415" t="s">
        <v>5476</v>
      </c>
      <c r="C2415" t="s">
        <v>1507</v>
      </c>
      <c r="D2415" t="s">
        <v>553</v>
      </c>
      <c r="E2415" t="s">
        <v>89</v>
      </c>
      <c r="F2415">
        <v>29412</v>
      </c>
      <c r="G2415" t="s">
        <v>30</v>
      </c>
      <c r="H2415" t="s">
        <v>28</v>
      </c>
      <c r="I2415" t="s">
        <v>213</v>
      </c>
      <c r="J2415" t="s">
        <v>1370</v>
      </c>
      <c r="L2415" t="s">
        <v>30</v>
      </c>
    </row>
    <row r="2416" spans="1:12" ht="17.25" customHeight="1" x14ac:dyDescent="0.25">
      <c r="A2416">
        <v>337525</v>
      </c>
      <c r="B2416" t="s">
        <v>5492</v>
      </c>
      <c r="C2416" t="s">
        <v>348</v>
      </c>
      <c r="D2416" t="s">
        <v>1274</v>
      </c>
      <c r="E2416" t="s">
        <v>89</v>
      </c>
      <c r="F2416">
        <v>29271</v>
      </c>
      <c r="G2416" t="s">
        <v>30</v>
      </c>
      <c r="H2416" t="s">
        <v>28</v>
      </c>
      <c r="I2416" t="s">
        <v>213</v>
      </c>
      <c r="J2416" t="s">
        <v>1370</v>
      </c>
      <c r="L2416" t="s">
        <v>79</v>
      </c>
    </row>
    <row r="2417" spans="1:16" ht="17.25" customHeight="1" x14ac:dyDescent="0.25">
      <c r="A2417">
        <v>337527</v>
      </c>
      <c r="B2417" t="s">
        <v>5493</v>
      </c>
      <c r="C2417" t="s">
        <v>413</v>
      </c>
      <c r="D2417" t="s">
        <v>273</v>
      </c>
      <c r="E2417" t="s">
        <v>89</v>
      </c>
      <c r="F2417">
        <v>31929</v>
      </c>
      <c r="G2417" t="s">
        <v>494</v>
      </c>
      <c r="H2417" t="s">
        <v>28</v>
      </c>
      <c r="I2417" t="s">
        <v>213</v>
      </c>
      <c r="J2417" t="s">
        <v>27</v>
      </c>
      <c r="L2417" t="s">
        <v>42</v>
      </c>
    </row>
    <row r="2418" spans="1:16" ht="17.25" customHeight="1" x14ac:dyDescent="0.25">
      <c r="A2418">
        <v>337534</v>
      </c>
      <c r="B2418" t="s">
        <v>5494</v>
      </c>
      <c r="C2418" t="s">
        <v>2797</v>
      </c>
      <c r="D2418" t="s">
        <v>2076</v>
      </c>
      <c r="E2418" t="s">
        <v>89</v>
      </c>
      <c r="F2418">
        <v>36174</v>
      </c>
      <c r="G2418" t="s">
        <v>30</v>
      </c>
      <c r="H2418" t="s">
        <v>28</v>
      </c>
      <c r="I2418" t="s">
        <v>213</v>
      </c>
      <c r="J2418" t="s">
        <v>1370</v>
      </c>
      <c r="L2418" t="s">
        <v>30</v>
      </c>
      <c r="P2418" t="s">
        <v>5716</v>
      </c>
    </row>
    <row r="2419" spans="1:16" ht="17.25" customHeight="1" x14ac:dyDescent="0.25">
      <c r="A2419">
        <v>337547</v>
      </c>
      <c r="B2419" t="s">
        <v>5496</v>
      </c>
      <c r="C2419" t="s">
        <v>2816</v>
      </c>
      <c r="D2419" t="s">
        <v>353</v>
      </c>
      <c r="E2419" t="s">
        <v>89</v>
      </c>
      <c r="F2419">
        <v>34843</v>
      </c>
      <c r="G2419" t="s">
        <v>804</v>
      </c>
      <c r="H2419" t="s">
        <v>28</v>
      </c>
      <c r="I2419" t="s">
        <v>213</v>
      </c>
      <c r="J2419" t="s">
        <v>27</v>
      </c>
      <c r="L2419" t="s">
        <v>42</v>
      </c>
    </row>
    <row r="2420" spans="1:16" ht="17.25" customHeight="1" x14ac:dyDescent="0.25">
      <c r="A2420">
        <v>337567</v>
      </c>
      <c r="B2420" t="s">
        <v>3790</v>
      </c>
      <c r="C2420" t="s">
        <v>292</v>
      </c>
      <c r="D2420" t="s">
        <v>298</v>
      </c>
      <c r="E2420" t="s">
        <v>89</v>
      </c>
      <c r="F2420">
        <v>32628</v>
      </c>
      <c r="G2420" t="s">
        <v>82</v>
      </c>
      <c r="H2420" t="s">
        <v>28</v>
      </c>
      <c r="I2420" t="s">
        <v>213</v>
      </c>
      <c r="J2420" t="s">
        <v>1370</v>
      </c>
      <c r="L2420" t="s">
        <v>82</v>
      </c>
    </row>
    <row r="2421" spans="1:16" ht="17.25" customHeight="1" x14ac:dyDescent="0.25">
      <c r="A2421">
        <v>337578</v>
      </c>
      <c r="B2421" t="s">
        <v>5503</v>
      </c>
      <c r="C2421" t="s">
        <v>413</v>
      </c>
      <c r="D2421" t="s">
        <v>616</v>
      </c>
      <c r="E2421" t="s">
        <v>88</v>
      </c>
      <c r="F2421">
        <v>31162</v>
      </c>
      <c r="G2421" t="s">
        <v>3053</v>
      </c>
      <c r="H2421" t="s">
        <v>28</v>
      </c>
      <c r="I2421" t="s">
        <v>213</v>
      </c>
      <c r="J2421" t="s">
        <v>27</v>
      </c>
      <c r="L2421" t="s">
        <v>59</v>
      </c>
    </row>
    <row r="2422" spans="1:16" ht="17.25" customHeight="1" x14ac:dyDescent="0.25">
      <c r="A2422">
        <v>337583</v>
      </c>
      <c r="B2422" t="s">
        <v>5506</v>
      </c>
      <c r="C2422" t="s">
        <v>5507</v>
      </c>
      <c r="D2422" t="s">
        <v>5508</v>
      </c>
      <c r="E2422" t="s">
        <v>89</v>
      </c>
      <c r="F2422">
        <v>36416</v>
      </c>
      <c r="G2422" t="s">
        <v>456</v>
      </c>
      <c r="H2422" t="s">
        <v>28</v>
      </c>
      <c r="I2422" t="s">
        <v>213</v>
      </c>
      <c r="J2422" t="s">
        <v>1370</v>
      </c>
      <c r="L2422" t="s">
        <v>42</v>
      </c>
    </row>
    <row r="2423" spans="1:16" ht="17.25" customHeight="1" x14ac:dyDescent="0.25">
      <c r="A2423">
        <v>337591</v>
      </c>
      <c r="B2423" t="s">
        <v>5511</v>
      </c>
      <c r="C2423" t="s">
        <v>460</v>
      </c>
      <c r="D2423" t="s">
        <v>518</v>
      </c>
      <c r="E2423" t="s">
        <v>89</v>
      </c>
      <c r="F2423">
        <v>34724</v>
      </c>
      <c r="G2423" t="s">
        <v>2616</v>
      </c>
      <c r="H2423" t="s">
        <v>28</v>
      </c>
      <c r="I2423" t="s">
        <v>213</v>
      </c>
      <c r="J2423" t="s">
        <v>1370</v>
      </c>
      <c r="L2423" t="s">
        <v>42</v>
      </c>
    </row>
    <row r="2424" spans="1:16" ht="17.25" customHeight="1" x14ac:dyDescent="0.25">
      <c r="A2424">
        <v>337605</v>
      </c>
      <c r="B2424" t="s">
        <v>5515</v>
      </c>
      <c r="C2424" t="s">
        <v>5516</v>
      </c>
      <c r="D2424" t="s">
        <v>1258</v>
      </c>
      <c r="E2424" t="s">
        <v>89</v>
      </c>
      <c r="F2424">
        <v>34704</v>
      </c>
      <c r="G2424" t="s">
        <v>1030</v>
      </c>
      <c r="H2424" t="s">
        <v>28</v>
      </c>
      <c r="I2424" t="s">
        <v>213</v>
      </c>
      <c r="J2424" t="s">
        <v>27</v>
      </c>
      <c r="L2424" t="s">
        <v>42</v>
      </c>
      <c r="P2424" t="s">
        <v>5705</v>
      </c>
    </row>
    <row r="2425" spans="1:16" ht="17.25" customHeight="1" x14ac:dyDescent="0.25">
      <c r="A2425">
        <v>337614</v>
      </c>
      <c r="B2425" t="s">
        <v>2687</v>
      </c>
      <c r="C2425" t="s">
        <v>233</v>
      </c>
      <c r="D2425" t="s">
        <v>371</v>
      </c>
      <c r="E2425" t="s">
        <v>89</v>
      </c>
      <c r="F2425">
        <v>31778</v>
      </c>
      <c r="G2425" t="s">
        <v>1159</v>
      </c>
      <c r="H2425" t="s">
        <v>28</v>
      </c>
      <c r="I2425" t="s">
        <v>213</v>
      </c>
      <c r="J2425" t="s">
        <v>1370</v>
      </c>
      <c r="L2425" t="s">
        <v>42</v>
      </c>
    </row>
    <row r="2426" spans="1:16" ht="17.25" customHeight="1" x14ac:dyDescent="0.25">
      <c r="A2426">
        <v>337620</v>
      </c>
      <c r="B2426" t="s">
        <v>5521</v>
      </c>
      <c r="C2426" t="s">
        <v>5522</v>
      </c>
      <c r="D2426" t="s">
        <v>553</v>
      </c>
      <c r="E2426" t="s">
        <v>89</v>
      </c>
      <c r="F2426">
        <v>32258</v>
      </c>
      <c r="G2426" t="s">
        <v>30</v>
      </c>
      <c r="H2426" t="s">
        <v>28</v>
      </c>
      <c r="I2426" t="s">
        <v>213</v>
      </c>
      <c r="J2426" t="s">
        <v>1370</v>
      </c>
      <c r="L2426" t="s">
        <v>30</v>
      </c>
    </row>
    <row r="2427" spans="1:16" ht="17.25" customHeight="1" x14ac:dyDescent="0.25">
      <c r="A2427">
        <v>337723</v>
      </c>
      <c r="B2427" t="s">
        <v>5540</v>
      </c>
      <c r="C2427" t="s">
        <v>662</v>
      </c>
      <c r="D2427" t="s">
        <v>1611</v>
      </c>
      <c r="E2427" t="s">
        <v>89</v>
      </c>
      <c r="F2427">
        <v>29952</v>
      </c>
      <c r="G2427" t="s">
        <v>5541</v>
      </c>
      <c r="H2427" t="s">
        <v>28</v>
      </c>
      <c r="I2427" t="s">
        <v>213</v>
      </c>
      <c r="J2427" t="s">
        <v>1370</v>
      </c>
      <c r="L2427" t="s">
        <v>82</v>
      </c>
    </row>
    <row r="2428" spans="1:16" ht="17.25" customHeight="1" x14ac:dyDescent="0.25">
      <c r="A2428">
        <v>337724</v>
      </c>
      <c r="B2428" t="s">
        <v>5542</v>
      </c>
      <c r="C2428" t="s">
        <v>444</v>
      </c>
      <c r="D2428" t="s">
        <v>360</v>
      </c>
      <c r="E2428" t="s">
        <v>89</v>
      </c>
      <c r="F2428">
        <v>31419</v>
      </c>
      <c r="G2428" t="s">
        <v>1066</v>
      </c>
      <c r="H2428" t="s">
        <v>28</v>
      </c>
      <c r="I2428" t="s">
        <v>213</v>
      </c>
      <c r="J2428" t="s">
        <v>27</v>
      </c>
      <c r="L2428" t="s">
        <v>30</v>
      </c>
    </row>
    <row r="2429" spans="1:16" ht="17.25" customHeight="1" x14ac:dyDescent="0.25">
      <c r="A2429">
        <v>337775</v>
      </c>
      <c r="B2429" t="s">
        <v>5554</v>
      </c>
      <c r="C2429" t="s">
        <v>678</v>
      </c>
      <c r="D2429" t="s">
        <v>3043</v>
      </c>
      <c r="E2429" t="s">
        <v>89</v>
      </c>
      <c r="F2429">
        <v>30232</v>
      </c>
      <c r="G2429" t="s">
        <v>30</v>
      </c>
      <c r="H2429" t="s">
        <v>28</v>
      </c>
      <c r="I2429" t="s">
        <v>213</v>
      </c>
      <c r="J2429" t="s">
        <v>1370</v>
      </c>
      <c r="L2429" t="s">
        <v>30</v>
      </c>
    </row>
    <row r="2430" spans="1:16" ht="17.25" customHeight="1" x14ac:dyDescent="0.25">
      <c r="A2430">
        <v>337830</v>
      </c>
      <c r="B2430" t="s">
        <v>5564</v>
      </c>
      <c r="C2430" t="s">
        <v>1123</v>
      </c>
      <c r="D2430" t="s">
        <v>907</v>
      </c>
      <c r="E2430" t="s">
        <v>89</v>
      </c>
      <c r="F2430">
        <v>36277</v>
      </c>
      <c r="G2430" t="s">
        <v>30</v>
      </c>
      <c r="H2430" t="s">
        <v>28</v>
      </c>
      <c r="I2430" t="s">
        <v>213</v>
      </c>
      <c r="J2430" t="s">
        <v>1418</v>
      </c>
      <c r="L2430" t="s">
        <v>30</v>
      </c>
    </row>
    <row r="2431" spans="1:16" ht="17.25" customHeight="1" x14ac:dyDescent="0.25">
      <c r="A2431">
        <v>337836</v>
      </c>
      <c r="B2431" t="s">
        <v>5565</v>
      </c>
      <c r="C2431" t="s">
        <v>1427</v>
      </c>
      <c r="D2431" t="s">
        <v>1624</v>
      </c>
      <c r="E2431" t="s">
        <v>89</v>
      </c>
      <c r="F2431">
        <v>32782</v>
      </c>
      <c r="G2431" t="s">
        <v>30</v>
      </c>
      <c r="H2431" t="s">
        <v>28</v>
      </c>
      <c r="I2431" t="s">
        <v>213</v>
      </c>
    </row>
    <row r="2432" spans="1:16" ht="17.25" customHeight="1" x14ac:dyDescent="0.25">
      <c r="A2432">
        <v>337854</v>
      </c>
      <c r="B2432" t="s">
        <v>5568</v>
      </c>
      <c r="C2432" t="s">
        <v>678</v>
      </c>
      <c r="D2432" t="s">
        <v>592</v>
      </c>
      <c r="E2432" t="s">
        <v>89</v>
      </c>
      <c r="F2432">
        <v>31067</v>
      </c>
      <c r="G2432" t="s">
        <v>30</v>
      </c>
      <c r="H2432" t="s">
        <v>28</v>
      </c>
      <c r="I2432" t="s">
        <v>213</v>
      </c>
      <c r="J2432" t="s">
        <v>1370</v>
      </c>
      <c r="L2432" t="s">
        <v>30</v>
      </c>
    </row>
    <row r="2433" spans="1:12" ht="17.25" customHeight="1" x14ac:dyDescent="0.25">
      <c r="A2433">
        <v>337855</v>
      </c>
      <c r="B2433" t="s">
        <v>5569</v>
      </c>
      <c r="C2433" t="s">
        <v>887</v>
      </c>
      <c r="D2433" t="s">
        <v>294</v>
      </c>
      <c r="E2433" t="s">
        <v>89</v>
      </c>
      <c r="F2433">
        <v>31872</v>
      </c>
      <c r="G2433" t="s">
        <v>5570</v>
      </c>
      <c r="H2433" t="s">
        <v>28</v>
      </c>
      <c r="I2433" t="s">
        <v>213</v>
      </c>
      <c r="J2433" t="s">
        <v>27</v>
      </c>
      <c r="L2433" t="s">
        <v>82</v>
      </c>
    </row>
    <row r="2434" spans="1:12" ht="17.25" customHeight="1" x14ac:dyDescent="0.25">
      <c r="A2434">
        <v>337873</v>
      </c>
      <c r="B2434" t="s">
        <v>5580</v>
      </c>
      <c r="C2434" t="s">
        <v>480</v>
      </c>
      <c r="D2434" t="s">
        <v>1212</v>
      </c>
      <c r="E2434" t="s">
        <v>88</v>
      </c>
      <c r="F2434">
        <v>29347</v>
      </c>
      <c r="G2434" t="s">
        <v>49</v>
      </c>
      <c r="H2434" t="s">
        <v>28</v>
      </c>
      <c r="I2434" t="s">
        <v>213</v>
      </c>
      <c r="J2434" t="s">
        <v>27</v>
      </c>
      <c r="L2434" t="s">
        <v>30</v>
      </c>
    </row>
    <row r="2435" spans="1:12" ht="17.25" customHeight="1" x14ac:dyDescent="0.25">
      <c r="A2435">
        <v>337899</v>
      </c>
      <c r="B2435" t="s">
        <v>5591</v>
      </c>
      <c r="C2435" t="s">
        <v>439</v>
      </c>
      <c r="D2435" t="s">
        <v>817</v>
      </c>
      <c r="E2435" t="s">
        <v>89</v>
      </c>
      <c r="F2435">
        <v>31432</v>
      </c>
      <c r="G2435" t="s">
        <v>937</v>
      </c>
      <c r="H2435" t="s">
        <v>28</v>
      </c>
      <c r="I2435" t="s">
        <v>213</v>
      </c>
      <c r="J2435" t="s">
        <v>1370</v>
      </c>
      <c r="L2435" t="s">
        <v>1928</v>
      </c>
    </row>
    <row r="2436" spans="1:12" ht="17.25" customHeight="1" x14ac:dyDescent="0.25">
      <c r="A2436">
        <v>337915</v>
      </c>
      <c r="B2436" t="s">
        <v>5597</v>
      </c>
      <c r="C2436" t="s">
        <v>1284</v>
      </c>
      <c r="D2436" t="s">
        <v>553</v>
      </c>
      <c r="E2436" t="s">
        <v>89</v>
      </c>
      <c r="F2436">
        <v>32511</v>
      </c>
      <c r="G2436" t="s">
        <v>574</v>
      </c>
      <c r="H2436" t="s">
        <v>28</v>
      </c>
      <c r="I2436" t="s">
        <v>213</v>
      </c>
      <c r="J2436" t="s">
        <v>27</v>
      </c>
      <c r="L2436" t="s">
        <v>52</v>
      </c>
    </row>
    <row r="2437" spans="1:12" ht="17.25" customHeight="1" x14ac:dyDescent="0.25">
      <c r="A2437">
        <v>337938</v>
      </c>
      <c r="B2437" t="s">
        <v>5600</v>
      </c>
      <c r="C2437" t="s">
        <v>226</v>
      </c>
      <c r="D2437" t="s">
        <v>532</v>
      </c>
      <c r="E2437" t="s">
        <v>88</v>
      </c>
      <c r="F2437">
        <v>33970</v>
      </c>
      <c r="G2437" t="s">
        <v>2745</v>
      </c>
      <c r="H2437" t="s">
        <v>28</v>
      </c>
      <c r="I2437" t="s">
        <v>213</v>
      </c>
      <c r="J2437" t="s">
        <v>1370</v>
      </c>
      <c r="L2437" t="s">
        <v>30</v>
      </c>
    </row>
    <row r="2438" spans="1:12" ht="17.25" customHeight="1" x14ac:dyDescent="0.25">
      <c r="A2438">
        <v>337952</v>
      </c>
      <c r="B2438" t="s">
        <v>2689</v>
      </c>
      <c r="C2438" t="s">
        <v>373</v>
      </c>
      <c r="D2438" t="s">
        <v>318</v>
      </c>
      <c r="E2438" t="s">
        <v>88</v>
      </c>
      <c r="F2438">
        <v>31481</v>
      </c>
      <c r="G2438" t="s">
        <v>30</v>
      </c>
      <c r="H2438" t="s">
        <v>28</v>
      </c>
      <c r="I2438" t="s">
        <v>213</v>
      </c>
      <c r="J2438" t="s">
        <v>1370</v>
      </c>
      <c r="L2438" t="s">
        <v>42</v>
      </c>
    </row>
    <row r="2439" spans="1:12" ht="17.25" customHeight="1" x14ac:dyDescent="0.25">
      <c r="A2439">
        <v>338048</v>
      </c>
      <c r="B2439" t="s">
        <v>5622</v>
      </c>
      <c r="C2439" t="s">
        <v>475</v>
      </c>
      <c r="D2439" t="s">
        <v>366</v>
      </c>
      <c r="E2439" t="s">
        <v>89</v>
      </c>
      <c r="F2439">
        <v>32264</v>
      </c>
      <c r="G2439" t="s">
        <v>457</v>
      </c>
      <c r="H2439" t="s">
        <v>28</v>
      </c>
      <c r="I2439" t="s">
        <v>213</v>
      </c>
      <c r="J2439" t="s">
        <v>1370</v>
      </c>
      <c r="L2439" t="s">
        <v>42</v>
      </c>
    </row>
    <row r="2440" spans="1:12" ht="17.25" customHeight="1" x14ac:dyDescent="0.25">
      <c r="A2440">
        <v>338054</v>
      </c>
      <c r="B2440" t="s">
        <v>5625</v>
      </c>
      <c r="C2440" t="s">
        <v>674</v>
      </c>
      <c r="D2440" t="s">
        <v>862</v>
      </c>
      <c r="E2440" t="s">
        <v>88</v>
      </c>
      <c r="F2440">
        <v>30052</v>
      </c>
      <c r="G2440" t="s">
        <v>82</v>
      </c>
      <c r="H2440" t="s">
        <v>28</v>
      </c>
      <c r="I2440" t="s">
        <v>213</v>
      </c>
      <c r="J2440" t="s">
        <v>27</v>
      </c>
      <c r="L2440" t="s">
        <v>82</v>
      </c>
    </row>
    <row r="2441" spans="1:12" ht="17.25" customHeight="1" x14ac:dyDescent="0.25">
      <c r="A2441">
        <v>338077</v>
      </c>
      <c r="B2441" t="s">
        <v>5630</v>
      </c>
      <c r="C2441" t="s">
        <v>603</v>
      </c>
      <c r="D2441" t="s">
        <v>1612</v>
      </c>
      <c r="E2441" t="s">
        <v>88</v>
      </c>
      <c r="F2441">
        <v>26191</v>
      </c>
      <c r="G2441" t="s">
        <v>710</v>
      </c>
      <c r="H2441" t="s">
        <v>28</v>
      </c>
      <c r="I2441" t="s">
        <v>213</v>
      </c>
      <c r="J2441" t="s">
        <v>27</v>
      </c>
      <c r="L2441" t="s">
        <v>52</v>
      </c>
    </row>
    <row r="2442" spans="1:12" ht="17.25" customHeight="1" x14ac:dyDescent="0.25">
      <c r="A2442">
        <v>338092</v>
      </c>
      <c r="B2442" t="s">
        <v>5633</v>
      </c>
      <c r="C2442" t="s">
        <v>242</v>
      </c>
      <c r="D2442" t="s">
        <v>592</v>
      </c>
      <c r="E2442" t="s">
        <v>89</v>
      </c>
      <c r="F2442">
        <v>28491</v>
      </c>
      <c r="G2442" t="s">
        <v>737</v>
      </c>
      <c r="H2442" t="s">
        <v>28</v>
      </c>
      <c r="I2442" t="s">
        <v>213</v>
      </c>
      <c r="J2442" t="s">
        <v>1370</v>
      </c>
      <c r="L2442" t="s">
        <v>30</v>
      </c>
    </row>
    <row r="2443" spans="1:12" ht="17.25" customHeight="1" x14ac:dyDescent="0.25">
      <c r="A2443">
        <v>338121</v>
      </c>
      <c r="B2443" t="s">
        <v>1101</v>
      </c>
      <c r="C2443" t="s">
        <v>728</v>
      </c>
      <c r="D2443" t="s">
        <v>236</v>
      </c>
      <c r="E2443" t="s">
        <v>89</v>
      </c>
      <c r="F2443">
        <v>32168</v>
      </c>
      <c r="G2443" t="s">
        <v>30</v>
      </c>
      <c r="H2443" t="s">
        <v>28</v>
      </c>
      <c r="I2443" t="s">
        <v>213</v>
      </c>
      <c r="J2443" t="s">
        <v>1370</v>
      </c>
      <c r="L2443" t="s">
        <v>30</v>
      </c>
    </row>
    <row r="2444" spans="1:12" ht="17.25" customHeight="1" x14ac:dyDescent="0.25">
      <c r="A2444">
        <v>338125</v>
      </c>
      <c r="B2444" t="s">
        <v>5641</v>
      </c>
      <c r="C2444" t="s">
        <v>346</v>
      </c>
      <c r="D2444" t="s">
        <v>405</v>
      </c>
      <c r="E2444" t="s">
        <v>89</v>
      </c>
      <c r="F2444">
        <v>34111</v>
      </c>
      <c r="G2444" t="s">
        <v>30</v>
      </c>
      <c r="H2444" t="s">
        <v>28</v>
      </c>
      <c r="I2444" t="s">
        <v>213</v>
      </c>
      <c r="J2444" t="s">
        <v>1370</v>
      </c>
      <c r="L2444" t="s">
        <v>85</v>
      </c>
    </row>
    <row r="2445" spans="1:12" ht="17.25" customHeight="1" x14ac:dyDescent="0.25">
      <c r="A2445">
        <v>338263</v>
      </c>
      <c r="B2445" t="s">
        <v>5090</v>
      </c>
      <c r="C2445" t="s">
        <v>266</v>
      </c>
      <c r="D2445" t="s">
        <v>5091</v>
      </c>
      <c r="E2445" t="s">
        <v>88</v>
      </c>
      <c r="F2445">
        <v>36609</v>
      </c>
      <c r="G2445" t="s">
        <v>30</v>
      </c>
      <c r="H2445" t="s">
        <v>31</v>
      </c>
      <c r="I2445" t="s">
        <v>213</v>
      </c>
      <c r="J2445" t="s">
        <v>27</v>
      </c>
      <c r="L2445" t="s">
        <v>30</v>
      </c>
    </row>
    <row r="2446" spans="1:12" ht="17.25" customHeight="1" x14ac:dyDescent="0.25">
      <c r="A2446">
        <v>338264</v>
      </c>
      <c r="B2446" t="s">
        <v>5092</v>
      </c>
      <c r="C2446" t="s">
        <v>5093</v>
      </c>
      <c r="D2446" t="s">
        <v>5094</v>
      </c>
      <c r="E2446" t="s">
        <v>89</v>
      </c>
      <c r="F2446">
        <v>36896</v>
      </c>
      <c r="G2446" t="s">
        <v>49</v>
      </c>
      <c r="H2446" t="s">
        <v>28</v>
      </c>
      <c r="I2446" t="s">
        <v>213</v>
      </c>
      <c r="J2446" t="s">
        <v>1370</v>
      </c>
      <c r="K2446">
        <v>2019</v>
      </c>
      <c r="L2446" t="s">
        <v>49</v>
      </c>
    </row>
    <row r="2447" spans="1:12" ht="17.25" customHeight="1" x14ac:dyDescent="0.25">
      <c r="A2447">
        <v>338278</v>
      </c>
      <c r="B2447" t="s">
        <v>5663</v>
      </c>
      <c r="C2447" t="s">
        <v>491</v>
      </c>
      <c r="D2447" t="s">
        <v>332</v>
      </c>
      <c r="E2447" t="s">
        <v>88</v>
      </c>
      <c r="F2447">
        <v>34937</v>
      </c>
      <c r="G2447" t="s">
        <v>42</v>
      </c>
      <c r="H2447" t="s">
        <v>28</v>
      </c>
      <c r="I2447" t="s">
        <v>213</v>
      </c>
      <c r="J2447" t="s">
        <v>1370</v>
      </c>
      <c r="L2447" t="s">
        <v>85</v>
      </c>
    </row>
    <row r="2448" spans="1:12" ht="17.25" customHeight="1" x14ac:dyDescent="0.25">
      <c r="A2448">
        <v>338994</v>
      </c>
      <c r="B2448" t="s">
        <v>5681</v>
      </c>
      <c r="C2448" t="s">
        <v>949</v>
      </c>
      <c r="D2448" t="s">
        <v>681</v>
      </c>
      <c r="E2448" t="s">
        <v>89</v>
      </c>
      <c r="F2448">
        <v>33002</v>
      </c>
      <c r="G2448" t="s">
        <v>30</v>
      </c>
      <c r="H2448" t="s">
        <v>28</v>
      </c>
      <c r="I2448" t="s">
        <v>213</v>
      </c>
      <c r="J2448" t="s">
        <v>1370</v>
      </c>
      <c r="L2448" t="s">
        <v>30</v>
      </c>
    </row>
    <row r="2449" spans="1:32" ht="17.25" customHeight="1" x14ac:dyDescent="0.25">
      <c r="A2449">
        <v>338995</v>
      </c>
      <c r="B2449" t="s">
        <v>5113</v>
      </c>
      <c r="C2449" t="s">
        <v>892</v>
      </c>
      <c r="D2449" t="s">
        <v>254</v>
      </c>
      <c r="E2449" t="s">
        <v>88</v>
      </c>
      <c r="F2449">
        <v>29159</v>
      </c>
      <c r="G2449" t="s">
        <v>30</v>
      </c>
      <c r="H2449" t="s">
        <v>28</v>
      </c>
      <c r="I2449" t="s">
        <v>213</v>
      </c>
      <c r="L2449" t="s">
        <v>30</v>
      </c>
    </row>
    <row r="2450" spans="1:32" ht="17.25" customHeight="1" x14ac:dyDescent="0.25">
      <c r="A2450">
        <v>339013</v>
      </c>
      <c r="B2450" t="s">
        <v>854</v>
      </c>
      <c r="C2450" t="s">
        <v>898</v>
      </c>
      <c r="D2450" t="s">
        <v>1867</v>
      </c>
      <c r="E2450" t="s">
        <v>88</v>
      </c>
      <c r="F2450">
        <v>32782</v>
      </c>
      <c r="G2450" t="s">
        <v>70</v>
      </c>
      <c r="H2450" t="s">
        <v>28</v>
      </c>
      <c r="I2450" t="s">
        <v>213</v>
      </c>
      <c r="J2450" t="s">
        <v>1370</v>
      </c>
      <c r="L2450" t="s">
        <v>70</v>
      </c>
    </row>
    <row r="2451" spans="1:32" ht="17.25" customHeight="1" x14ac:dyDescent="0.25">
      <c r="A2451">
        <v>339024</v>
      </c>
      <c r="B2451" t="s">
        <v>841</v>
      </c>
      <c r="C2451" t="s">
        <v>3336</v>
      </c>
      <c r="D2451" t="s">
        <v>1828</v>
      </c>
      <c r="E2451" t="s">
        <v>88</v>
      </c>
      <c r="F2451">
        <v>33856</v>
      </c>
      <c r="G2451" t="s">
        <v>30</v>
      </c>
      <c r="H2451" t="s">
        <v>28</v>
      </c>
      <c r="I2451" t="s">
        <v>213</v>
      </c>
      <c r="J2451" t="s">
        <v>27</v>
      </c>
      <c r="L2451" t="s">
        <v>30</v>
      </c>
    </row>
    <row r="2452" spans="1:32" ht="17.25" customHeight="1" x14ac:dyDescent="0.25">
      <c r="A2452">
        <v>339126</v>
      </c>
      <c r="B2452" t="s">
        <v>2060</v>
      </c>
      <c r="C2452" t="s">
        <v>223</v>
      </c>
      <c r="D2452" t="s">
        <v>1569</v>
      </c>
      <c r="E2452" t="s">
        <v>88</v>
      </c>
      <c r="F2452">
        <v>29562</v>
      </c>
      <c r="G2452" t="s">
        <v>49</v>
      </c>
      <c r="H2452" t="s">
        <v>28</v>
      </c>
      <c r="I2452" t="s">
        <v>213</v>
      </c>
      <c r="J2452" t="s">
        <v>27</v>
      </c>
      <c r="L2452" t="s">
        <v>49</v>
      </c>
    </row>
    <row r="2453" spans="1:32" ht="17.25" customHeight="1" x14ac:dyDescent="0.25">
      <c r="A2453">
        <v>339181</v>
      </c>
      <c r="B2453" t="s">
        <v>3575</v>
      </c>
      <c r="C2453" t="s">
        <v>289</v>
      </c>
      <c r="D2453" t="s">
        <v>2166</v>
      </c>
      <c r="E2453" t="s">
        <v>89</v>
      </c>
      <c r="F2453">
        <v>35442</v>
      </c>
      <c r="G2453" t="s">
        <v>511</v>
      </c>
      <c r="H2453" t="s">
        <v>28</v>
      </c>
      <c r="I2453" t="s">
        <v>213</v>
      </c>
      <c r="J2453" t="s">
        <v>1370</v>
      </c>
      <c r="L2453" t="s">
        <v>79</v>
      </c>
    </row>
    <row r="2454" spans="1:32" ht="17.25" customHeight="1" x14ac:dyDescent="0.25">
      <c r="A2454">
        <v>339269</v>
      </c>
      <c r="B2454" t="s">
        <v>3587</v>
      </c>
      <c r="C2454" t="s">
        <v>1102</v>
      </c>
      <c r="D2454" t="s">
        <v>1423</v>
      </c>
      <c r="E2454" t="s">
        <v>89</v>
      </c>
      <c r="F2454">
        <v>33719</v>
      </c>
      <c r="G2454" t="s">
        <v>70</v>
      </c>
      <c r="H2454" t="s">
        <v>28</v>
      </c>
      <c r="I2454" t="s">
        <v>213</v>
      </c>
      <c r="J2454" t="s">
        <v>1370</v>
      </c>
      <c r="L2454" t="s">
        <v>30</v>
      </c>
    </row>
    <row r="2455" spans="1:32" ht="17.25" customHeight="1" x14ac:dyDescent="0.25">
      <c r="A2455">
        <v>339277</v>
      </c>
      <c r="B2455" t="s">
        <v>2991</v>
      </c>
      <c r="C2455" t="s">
        <v>226</v>
      </c>
      <c r="D2455" t="s">
        <v>746</v>
      </c>
      <c r="E2455" t="s">
        <v>89</v>
      </c>
      <c r="F2455">
        <v>33447</v>
      </c>
      <c r="G2455" t="s">
        <v>30</v>
      </c>
      <c r="H2455" t="s">
        <v>28</v>
      </c>
      <c r="I2455" t="s">
        <v>213</v>
      </c>
      <c r="J2455" t="s">
        <v>1370</v>
      </c>
      <c r="L2455" t="s">
        <v>30</v>
      </c>
    </row>
    <row r="2456" spans="1:32" ht="17.25" customHeight="1" x14ac:dyDescent="0.25">
      <c r="A2456">
        <v>339388</v>
      </c>
      <c r="B2456" t="s">
        <v>2192</v>
      </c>
      <c r="C2456" t="s">
        <v>733</v>
      </c>
      <c r="D2456" t="s">
        <v>1622</v>
      </c>
      <c r="E2456" t="s">
        <v>88</v>
      </c>
      <c r="F2456">
        <v>35796</v>
      </c>
      <c r="G2456" t="s">
        <v>30</v>
      </c>
      <c r="H2456" t="s">
        <v>28</v>
      </c>
      <c r="I2456" t="s">
        <v>213</v>
      </c>
      <c r="J2456" t="s">
        <v>27</v>
      </c>
      <c r="L2456" t="s">
        <v>85</v>
      </c>
    </row>
    <row r="2457" spans="1:32" ht="17.25" customHeight="1" x14ac:dyDescent="0.25">
      <c r="A2457">
        <v>339482</v>
      </c>
      <c r="B2457" t="s">
        <v>2360</v>
      </c>
      <c r="C2457" t="s">
        <v>355</v>
      </c>
      <c r="D2457" t="s">
        <v>301</v>
      </c>
      <c r="E2457" t="s">
        <v>89</v>
      </c>
      <c r="F2457">
        <v>31855</v>
      </c>
      <c r="G2457" t="s">
        <v>768</v>
      </c>
      <c r="H2457" t="s">
        <v>28</v>
      </c>
      <c r="I2457" t="s">
        <v>213</v>
      </c>
      <c r="J2457" t="s">
        <v>1370</v>
      </c>
      <c r="L2457" t="s">
        <v>79</v>
      </c>
    </row>
    <row r="2458" spans="1:32" ht="17.25" customHeight="1" x14ac:dyDescent="0.25">
      <c r="A2458">
        <v>339537</v>
      </c>
      <c r="B2458" t="s">
        <v>2127</v>
      </c>
      <c r="C2458" t="s">
        <v>422</v>
      </c>
      <c r="D2458" t="s">
        <v>1111</v>
      </c>
      <c r="E2458" t="s">
        <v>89</v>
      </c>
      <c r="F2458">
        <v>33922</v>
      </c>
      <c r="G2458" t="s">
        <v>494</v>
      </c>
      <c r="H2458" t="s">
        <v>28</v>
      </c>
      <c r="I2458" t="s">
        <v>213</v>
      </c>
      <c r="J2458" t="s">
        <v>1370</v>
      </c>
      <c r="L2458" t="s">
        <v>42</v>
      </c>
    </row>
    <row r="2459" spans="1:32" ht="17.25" customHeight="1" x14ac:dyDescent="0.25">
      <c r="A2459">
        <v>339610</v>
      </c>
      <c r="B2459" t="s">
        <v>5696</v>
      </c>
      <c r="C2459" t="s">
        <v>1147</v>
      </c>
      <c r="D2459" t="s">
        <v>408</v>
      </c>
      <c r="I2459" t="s">
        <v>213</v>
      </c>
    </row>
    <row r="2460" spans="1:32" ht="17.25" customHeight="1" x14ac:dyDescent="0.25">
      <c r="A2460">
        <v>339623</v>
      </c>
      <c r="B2460" t="s">
        <v>5699</v>
      </c>
      <c r="C2460" t="s">
        <v>468</v>
      </c>
      <c r="D2460" t="s">
        <v>330</v>
      </c>
      <c r="I2460" t="s">
        <v>213</v>
      </c>
    </row>
    <row r="2461" spans="1:32" ht="17.25" customHeight="1" x14ac:dyDescent="0.25">
      <c r="A2461">
        <v>339624</v>
      </c>
      <c r="B2461" t="s">
        <v>5694</v>
      </c>
      <c r="C2461" t="s">
        <v>422</v>
      </c>
      <c r="D2461" t="s">
        <v>285</v>
      </c>
      <c r="I2461" t="s">
        <v>213</v>
      </c>
    </row>
    <row r="2462" spans="1:32" ht="17.25" customHeight="1" x14ac:dyDescent="0.25">
      <c r="A2462">
        <v>340116</v>
      </c>
      <c r="B2462" t="s">
        <v>5747</v>
      </c>
      <c r="C2462" t="s">
        <v>295</v>
      </c>
      <c r="D2462" t="s">
        <v>824</v>
      </c>
      <c r="I2462" t="s">
        <v>213</v>
      </c>
    </row>
    <row r="2463" spans="1:32" ht="17.25" customHeight="1" x14ac:dyDescent="0.25">
      <c r="A2463">
        <v>306489</v>
      </c>
      <c r="B2463" t="s">
        <v>3861</v>
      </c>
      <c r="C2463" t="s">
        <v>334</v>
      </c>
      <c r="D2463" t="s">
        <v>3862</v>
      </c>
      <c r="E2463" t="s">
        <v>89</v>
      </c>
      <c r="F2463">
        <v>30317</v>
      </c>
      <c r="G2463" t="s">
        <v>30</v>
      </c>
      <c r="H2463" t="s">
        <v>28</v>
      </c>
      <c r="I2463" t="s">
        <v>213</v>
      </c>
      <c r="V2463" t="s">
        <v>5822</v>
      </c>
      <c r="AD2463" t="s">
        <v>5700</v>
      </c>
      <c r="AE2463" t="s">
        <v>5700</v>
      </c>
      <c r="AF2463" t="s">
        <v>5700</v>
      </c>
    </row>
    <row r="2464" spans="1:32" ht="17.25" customHeight="1" x14ac:dyDescent="0.25">
      <c r="A2464">
        <v>313612</v>
      </c>
      <c r="B2464" t="s">
        <v>3393</v>
      </c>
      <c r="C2464" t="s">
        <v>226</v>
      </c>
      <c r="D2464" t="s">
        <v>3394</v>
      </c>
      <c r="E2464" t="s">
        <v>88</v>
      </c>
      <c r="H2464" t="s">
        <v>28</v>
      </c>
      <c r="I2464" t="s">
        <v>213</v>
      </c>
      <c r="V2464" t="s">
        <v>5822</v>
      </c>
      <c r="AA2464" t="s">
        <v>5700</v>
      </c>
      <c r="AB2464" t="s">
        <v>5700</v>
      </c>
      <c r="AC2464" t="s">
        <v>5700</v>
      </c>
      <c r="AD2464" t="s">
        <v>5700</v>
      </c>
      <c r="AE2464" t="s">
        <v>5700</v>
      </c>
      <c r="AF2464" t="s">
        <v>5700</v>
      </c>
    </row>
    <row r="2465" spans="1:32" ht="17.25" customHeight="1" x14ac:dyDescent="0.25">
      <c r="A2465">
        <v>321673</v>
      </c>
      <c r="B2465" t="s">
        <v>2999</v>
      </c>
      <c r="C2465" t="s">
        <v>1169</v>
      </c>
      <c r="D2465" t="s">
        <v>1396</v>
      </c>
      <c r="E2465" t="s">
        <v>89</v>
      </c>
      <c r="H2465" t="s">
        <v>28</v>
      </c>
      <c r="I2465" t="s">
        <v>213</v>
      </c>
      <c r="V2465" t="s">
        <v>5822</v>
      </c>
      <c r="AA2465" t="s">
        <v>5700</v>
      </c>
      <c r="AB2465" t="s">
        <v>5700</v>
      </c>
      <c r="AC2465" t="s">
        <v>5700</v>
      </c>
      <c r="AD2465" t="s">
        <v>5700</v>
      </c>
      <c r="AE2465" t="s">
        <v>5700</v>
      </c>
      <c r="AF2465" t="s">
        <v>5700</v>
      </c>
    </row>
    <row r="2466" spans="1:32" ht="17.25" customHeight="1" x14ac:dyDescent="0.25">
      <c r="A2466">
        <v>321859</v>
      </c>
      <c r="B2466" t="s">
        <v>3399</v>
      </c>
      <c r="C2466" t="s">
        <v>242</v>
      </c>
      <c r="D2466" t="s">
        <v>1396</v>
      </c>
      <c r="E2466" t="s">
        <v>88</v>
      </c>
      <c r="H2466" t="s">
        <v>28</v>
      </c>
      <c r="I2466" t="s">
        <v>213</v>
      </c>
      <c r="V2466" t="s">
        <v>5822</v>
      </c>
      <c r="Y2466" t="s">
        <v>5700</v>
      </c>
      <c r="AA2466" t="s">
        <v>5700</v>
      </c>
      <c r="AB2466" t="s">
        <v>5700</v>
      </c>
      <c r="AC2466" t="s">
        <v>5700</v>
      </c>
      <c r="AD2466" t="s">
        <v>5700</v>
      </c>
      <c r="AE2466" t="s">
        <v>5700</v>
      </c>
      <c r="AF2466" t="s">
        <v>5700</v>
      </c>
    </row>
    <row r="2467" spans="1:32" ht="17.25" customHeight="1" x14ac:dyDescent="0.25">
      <c r="A2467">
        <v>323215</v>
      </c>
      <c r="B2467" t="s">
        <v>3496</v>
      </c>
      <c r="C2467" t="s">
        <v>268</v>
      </c>
      <c r="D2467" t="s">
        <v>782</v>
      </c>
      <c r="E2467" t="s">
        <v>88</v>
      </c>
      <c r="F2467">
        <v>33676</v>
      </c>
      <c r="G2467" t="s">
        <v>30</v>
      </c>
      <c r="H2467" t="s">
        <v>28</v>
      </c>
      <c r="I2467" t="s">
        <v>213</v>
      </c>
      <c r="J2467" t="s">
        <v>1370</v>
      </c>
      <c r="L2467" t="s">
        <v>30</v>
      </c>
      <c r="AE2467" t="s">
        <v>5700</v>
      </c>
      <c r="AF2467" t="s">
        <v>5700</v>
      </c>
    </row>
    <row r="2468" spans="1:32" ht="17.25" customHeight="1" x14ac:dyDescent="0.25">
      <c r="A2468">
        <v>324215</v>
      </c>
      <c r="B2468" t="s">
        <v>3988</v>
      </c>
      <c r="C2468" t="s">
        <v>3989</v>
      </c>
      <c r="D2468" t="s">
        <v>304</v>
      </c>
      <c r="E2468" t="s">
        <v>89</v>
      </c>
      <c r="F2468">
        <v>32064</v>
      </c>
      <c r="G2468" t="s">
        <v>1756</v>
      </c>
      <c r="H2468" t="s">
        <v>71</v>
      </c>
      <c r="I2468" t="s">
        <v>213</v>
      </c>
      <c r="AB2468" t="s">
        <v>5700</v>
      </c>
      <c r="AC2468" t="s">
        <v>5700</v>
      </c>
      <c r="AD2468" t="s">
        <v>5700</v>
      </c>
      <c r="AE2468" t="s">
        <v>5700</v>
      </c>
      <c r="AF2468" t="s">
        <v>5700</v>
      </c>
    </row>
    <row r="2469" spans="1:32" ht="17.25" customHeight="1" x14ac:dyDescent="0.25">
      <c r="A2469">
        <v>327539</v>
      </c>
      <c r="B2469" t="s">
        <v>711</v>
      </c>
      <c r="C2469" t="s">
        <v>467</v>
      </c>
      <c r="D2469" t="s">
        <v>294</v>
      </c>
      <c r="E2469" t="s">
        <v>89</v>
      </c>
      <c r="F2469">
        <v>35473</v>
      </c>
      <c r="G2469" t="s">
        <v>30</v>
      </c>
      <c r="H2469" t="s">
        <v>28</v>
      </c>
      <c r="I2469" t="s">
        <v>213</v>
      </c>
      <c r="V2469" t="s">
        <v>5822</v>
      </c>
      <c r="AB2469" t="s">
        <v>5700</v>
      </c>
      <c r="AC2469" t="s">
        <v>5700</v>
      </c>
      <c r="AD2469" t="s">
        <v>5700</v>
      </c>
      <c r="AE2469" t="s">
        <v>5700</v>
      </c>
      <c r="AF2469" t="s">
        <v>5700</v>
      </c>
    </row>
    <row r="2470" spans="1:32" ht="17.25" customHeight="1" x14ac:dyDescent="0.25">
      <c r="A2470">
        <v>328061</v>
      </c>
      <c r="B2470" t="s">
        <v>1027</v>
      </c>
      <c r="C2470" t="s">
        <v>242</v>
      </c>
      <c r="D2470" t="s">
        <v>558</v>
      </c>
      <c r="E2470" t="s">
        <v>88</v>
      </c>
      <c r="F2470">
        <v>35637</v>
      </c>
      <c r="G2470" t="s">
        <v>525</v>
      </c>
      <c r="H2470" t="s">
        <v>28</v>
      </c>
      <c r="I2470" t="s">
        <v>213</v>
      </c>
      <c r="J2470" t="s">
        <v>1370</v>
      </c>
      <c r="L2470" t="s">
        <v>42</v>
      </c>
      <c r="AF2470" t="s">
        <v>5700</v>
      </c>
    </row>
    <row r="2471" spans="1:32" ht="17.25" customHeight="1" x14ac:dyDescent="0.25">
      <c r="A2471">
        <v>328147</v>
      </c>
      <c r="B2471" t="s">
        <v>5186</v>
      </c>
      <c r="C2471" t="s">
        <v>415</v>
      </c>
      <c r="D2471" t="s">
        <v>332</v>
      </c>
      <c r="E2471" t="s">
        <v>89</v>
      </c>
      <c r="F2471">
        <v>32579</v>
      </c>
      <c r="G2471" t="s">
        <v>670</v>
      </c>
      <c r="H2471" t="s">
        <v>28</v>
      </c>
      <c r="I2471" t="s">
        <v>213</v>
      </c>
      <c r="J2471" t="s">
        <v>1370</v>
      </c>
      <c r="L2471" t="s">
        <v>82</v>
      </c>
      <c r="AF2471" t="s">
        <v>5700</v>
      </c>
    </row>
    <row r="2472" spans="1:32" ht="17.25" customHeight="1" x14ac:dyDescent="0.25">
      <c r="A2472">
        <v>328328</v>
      </c>
      <c r="B2472" t="s">
        <v>3066</v>
      </c>
      <c r="C2472" t="s">
        <v>311</v>
      </c>
      <c r="D2472" t="s">
        <v>1647</v>
      </c>
      <c r="E2472" t="s">
        <v>89</v>
      </c>
      <c r="F2472">
        <v>35065</v>
      </c>
      <c r="G2472" t="s">
        <v>3067</v>
      </c>
      <c r="H2472" t="s">
        <v>28</v>
      </c>
      <c r="I2472" t="s">
        <v>213</v>
      </c>
      <c r="J2472" t="s">
        <v>27</v>
      </c>
      <c r="L2472" t="s">
        <v>82</v>
      </c>
      <c r="AF2472" t="s">
        <v>5700</v>
      </c>
    </row>
    <row r="2473" spans="1:32" ht="17.25" customHeight="1" x14ac:dyDescent="0.25">
      <c r="A2473">
        <v>328609</v>
      </c>
      <c r="B2473" t="s">
        <v>3098</v>
      </c>
      <c r="C2473" t="s">
        <v>483</v>
      </c>
      <c r="E2473" t="s">
        <v>88</v>
      </c>
      <c r="H2473" t="s">
        <v>28</v>
      </c>
      <c r="I2473" t="s">
        <v>213</v>
      </c>
      <c r="AD2473" t="s">
        <v>5700</v>
      </c>
      <c r="AE2473" t="s">
        <v>5700</v>
      </c>
      <c r="AF2473" t="s">
        <v>5700</v>
      </c>
    </row>
    <row r="2474" spans="1:32" ht="17.25" customHeight="1" x14ac:dyDescent="0.25">
      <c r="A2474">
        <v>329140</v>
      </c>
      <c r="B2474" t="s">
        <v>4213</v>
      </c>
      <c r="C2474" t="s">
        <v>242</v>
      </c>
      <c r="D2474" t="s">
        <v>4214</v>
      </c>
      <c r="E2474" t="s">
        <v>88</v>
      </c>
      <c r="F2474">
        <v>33634</v>
      </c>
      <c r="G2474" t="s">
        <v>42</v>
      </c>
      <c r="H2474" t="s">
        <v>28</v>
      </c>
      <c r="I2474" t="s">
        <v>213</v>
      </c>
      <c r="AD2474" t="s">
        <v>5700</v>
      </c>
      <c r="AE2474" t="s">
        <v>5700</v>
      </c>
      <c r="AF2474" t="s">
        <v>5700</v>
      </c>
    </row>
    <row r="2475" spans="1:32" ht="17.25" customHeight="1" x14ac:dyDescent="0.25">
      <c r="A2475">
        <v>329270</v>
      </c>
      <c r="B2475" t="s">
        <v>4226</v>
      </c>
      <c r="C2475" t="s">
        <v>260</v>
      </c>
      <c r="D2475" t="s">
        <v>553</v>
      </c>
      <c r="E2475" t="s">
        <v>89</v>
      </c>
      <c r="H2475" t="s">
        <v>28</v>
      </c>
      <c r="I2475" t="s">
        <v>213</v>
      </c>
      <c r="AB2475" t="s">
        <v>5700</v>
      </c>
      <c r="AC2475" t="s">
        <v>5700</v>
      </c>
      <c r="AD2475" t="s">
        <v>5700</v>
      </c>
      <c r="AE2475" t="s">
        <v>5700</v>
      </c>
      <c r="AF2475" t="s">
        <v>5700</v>
      </c>
    </row>
    <row r="2476" spans="1:32" ht="17.25" customHeight="1" x14ac:dyDescent="0.25">
      <c r="A2476">
        <v>329316</v>
      </c>
      <c r="B2476" t="s">
        <v>3137</v>
      </c>
      <c r="C2476" t="s">
        <v>856</v>
      </c>
      <c r="D2476" t="s">
        <v>556</v>
      </c>
      <c r="E2476" t="s">
        <v>89</v>
      </c>
      <c r="H2476" t="s">
        <v>28</v>
      </c>
      <c r="I2476" t="s">
        <v>213</v>
      </c>
      <c r="AB2476" t="s">
        <v>5700</v>
      </c>
      <c r="AC2476" t="s">
        <v>5700</v>
      </c>
      <c r="AD2476" t="s">
        <v>5700</v>
      </c>
      <c r="AE2476" t="s">
        <v>5700</v>
      </c>
      <c r="AF2476" t="s">
        <v>5700</v>
      </c>
    </row>
    <row r="2477" spans="1:32" ht="17.25" customHeight="1" x14ac:dyDescent="0.25">
      <c r="A2477">
        <v>329815</v>
      </c>
      <c r="B2477" t="s">
        <v>3318</v>
      </c>
      <c r="C2477" t="s">
        <v>242</v>
      </c>
      <c r="D2477" t="s">
        <v>823</v>
      </c>
      <c r="E2477" t="s">
        <v>89</v>
      </c>
      <c r="F2477">
        <v>34809</v>
      </c>
      <c r="H2477" t="s">
        <v>28</v>
      </c>
      <c r="I2477" t="s">
        <v>213</v>
      </c>
      <c r="AB2477" t="s">
        <v>5700</v>
      </c>
      <c r="AC2477" t="s">
        <v>5700</v>
      </c>
      <c r="AD2477" t="s">
        <v>5700</v>
      </c>
      <c r="AE2477" t="s">
        <v>5700</v>
      </c>
      <c r="AF2477" t="s">
        <v>5700</v>
      </c>
    </row>
    <row r="2478" spans="1:32" ht="17.25" customHeight="1" x14ac:dyDescent="0.25">
      <c r="A2478">
        <v>329928</v>
      </c>
      <c r="B2478" t="s">
        <v>4279</v>
      </c>
      <c r="C2478" t="s">
        <v>266</v>
      </c>
      <c r="D2478" t="s">
        <v>815</v>
      </c>
      <c r="E2478" t="s">
        <v>88</v>
      </c>
      <c r="F2478">
        <v>35065</v>
      </c>
      <c r="G2478" t="s">
        <v>3260</v>
      </c>
      <c r="H2478" t="s">
        <v>28</v>
      </c>
      <c r="I2478" t="s">
        <v>213</v>
      </c>
      <c r="J2478" t="s">
        <v>27</v>
      </c>
      <c r="L2478" t="s">
        <v>42</v>
      </c>
      <c r="AE2478" t="s">
        <v>5700</v>
      </c>
      <c r="AF2478" t="s">
        <v>5700</v>
      </c>
    </row>
    <row r="2479" spans="1:32" ht="17.25" customHeight="1" x14ac:dyDescent="0.25">
      <c r="A2479">
        <v>330750</v>
      </c>
      <c r="B2479" t="s">
        <v>3162</v>
      </c>
      <c r="C2479" t="s">
        <v>391</v>
      </c>
      <c r="D2479" t="s">
        <v>251</v>
      </c>
      <c r="E2479" t="s">
        <v>88</v>
      </c>
      <c r="F2479">
        <v>35269</v>
      </c>
      <c r="G2479" t="s">
        <v>30</v>
      </c>
      <c r="H2479" t="s">
        <v>28</v>
      </c>
      <c r="I2479" t="s">
        <v>213</v>
      </c>
      <c r="J2479" t="s">
        <v>1370</v>
      </c>
      <c r="L2479" t="s">
        <v>79</v>
      </c>
      <c r="AE2479" t="s">
        <v>5700</v>
      </c>
      <c r="AF2479" t="s">
        <v>5700</v>
      </c>
    </row>
    <row r="2480" spans="1:32" ht="17.25" customHeight="1" x14ac:dyDescent="0.25">
      <c r="A2480">
        <v>331331</v>
      </c>
      <c r="B2480" t="s">
        <v>4380</v>
      </c>
      <c r="C2480" t="s">
        <v>887</v>
      </c>
      <c r="D2480" t="s">
        <v>1148</v>
      </c>
      <c r="E2480" t="s">
        <v>89</v>
      </c>
      <c r="F2480">
        <v>31483</v>
      </c>
      <c r="G2480" t="s">
        <v>82</v>
      </c>
      <c r="H2480" t="s">
        <v>28</v>
      </c>
      <c r="I2480" t="s">
        <v>213</v>
      </c>
      <c r="J2480" t="s">
        <v>1370</v>
      </c>
      <c r="L2480" t="s">
        <v>82</v>
      </c>
      <c r="V2480" t="s">
        <v>5822</v>
      </c>
      <c r="AF2480" t="s">
        <v>5700</v>
      </c>
    </row>
    <row r="2481" spans="1:32" ht="17.25" customHeight="1" x14ac:dyDescent="0.25">
      <c r="A2481">
        <v>332108</v>
      </c>
      <c r="B2481" t="s">
        <v>4471</v>
      </c>
      <c r="C2481" t="s">
        <v>4472</v>
      </c>
      <c r="D2481" t="s">
        <v>1050</v>
      </c>
      <c r="E2481" t="s">
        <v>88</v>
      </c>
      <c r="F2481">
        <v>27164</v>
      </c>
      <c r="G2481" t="s">
        <v>478</v>
      </c>
      <c r="H2481" t="s">
        <v>28</v>
      </c>
      <c r="I2481" t="s">
        <v>213</v>
      </c>
      <c r="V2481" t="s">
        <v>5822</v>
      </c>
      <c r="AC2481" t="s">
        <v>5700</v>
      </c>
      <c r="AD2481" t="s">
        <v>5700</v>
      </c>
      <c r="AE2481" t="s">
        <v>5700</v>
      </c>
      <c r="AF2481" t="s">
        <v>5700</v>
      </c>
    </row>
    <row r="2482" spans="1:32" ht="17.25" customHeight="1" x14ac:dyDescent="0.25">
      <c r="A2482">
        <v>332825</v>
      </c>
      <c r="B2482" t="s">
        <v>5277</v>
      </c>
      <c r="C2482" t="s">
        <v>2002</v>
      </c>
      <c r="D2482" t="s">
        <v>642</v>
      </c>
      <c r="E2482" t="s">
        <v>88</v>
      </c>
      <c r="F2482">
        <v>36392</v>
      </c>
      <c r="G2482" t="s">
        <v>30</v>
      </c>
      <c r="H2482" t="s">
        <v>28</v>
      </c>
      <c r="I2482" t="s">
        <v>213</v>
      </c>
      <c r="J2482" t="s">
        <v>1370</v>
      </c>
      <c r="L2482" t="s">
        <v>30</v>
      </c>
      <c r="AF2482" t="s">
        <v>5700</v>
      </c>
    </row>
    <row r="2483" spans="1:32" ht="17.25" customHeight="1" x14ac:dyDescent="0.25">
      <c r="A2483">
        <v>333241</v>
      </c>
      <c r="B2483" t="s">
        <v>4593</v>
      </c>
      <c r="C2483" t="s">
        <v>839</v>
      </c>
      <c r="D2483" t="s">
        <v>1591</v>
      </c>
      <c r="E2483" t="s">
        <v>88</v>
      </c>
      <c r="H2483" t="s">
        <v>28</v>
      </c>
      <c r="I2483" t="s">
        <v>213</v>
      </c>
      <c r="V2483" t="s">
        <v>5822</v>
      </c>
      <c r="AA2483" t="s">
        <v>5700</v>
      </c>
      <c r="AB2483" t="s">
        <v>5700</v>
      </c>
      <c r="AC2483" t="s">
        <v>5700</v>
      </c>
      <c r="AD2483" t="s">
        <v>5700</v>
      </c>
      <c r="AE2483" t="s">
        <v>5700</v>
      </c>
      <c r="AF2483" t="s">
        <v>5700</v>
      </c>
    </row>
    <row r="2484" spans="1:32" ht="17.25" customHeight="1" x14ac:dyDescent="0.25">
      <c r="A2484">
        <v>333791</v>
      </c>
      <c r="B2484" t="s">
        <v>4640</v>
      </c>
      <c r="C2484" t="s">
        <v>346</v>
      </c>
      <c r="D2484" t="s">
        <v>910</v>
      </c>
      <c r="E2484" t="s">
        <v>88</v>
      </c>
      <c r="H2484" t="s">
        <v>28</v>
      </c>
      <c r="I2484" t="s">
        <v>213</v>
      </c>
      <c r="AC2484" t="s">
        <v>5700</v>
      </c>
      <c r="AD2484" t="s">
        <v>5700</v>
      </c>
      <c r="AE2484" t="s">
        <v>5700</v>
      </c>
      <c r="AF2484" t="s">
        <v>5700</v>
      </c>
    </row>
    <row r="2485" spans="1:32" ht="17.25" customHeight="1" x14ac:dyDescent="0.25">
      <c r="A2485">
        <v>334750</v>
      </c>
      <c r="B2485" t="s">
        <v>4755</v>
      </c>
      <c r="C2485" t="s">
        <v>1663</v>
      </c>
      <c r="D2485" t="s">
        <v>405</v>
      </c>
      <c r="E2485" t="s">
        <v>89</v>
      </c>
      <c r="F2485">
        <v>33227</v>
      </c>
      <c r="G2485" t="s">
        <v>82</v>
      </c>
      <c r="H2485" t="s">
        <v>28</v>
      </c>
      <c r="I2485" t="s">
        <v>213</v>
      </c>
      <c r="AD2485" t="s">
        <v>5700</v>
      </c>
      <c r="AE2485" t="s">
        <v>5700</v>
      </c>
      <c r="AF2485" t="s">
        <v>5700</v>
      </c>
    </row>
    <row r="2486" spans="1:32" ht="17.25" customHeight="1" x14ac:dyDescent="0.25">
      <c r="A2486">
        <v>337047</v>
      </c>
      <c r="B2486" t="s">
        <v>3413</v>
      </c>
      <c r="C2486" t="s">
        <v>361</v>
      </c>
      <c r="D2486" t="s">
        <v>273</v>
      </c>
      <c r="E2486" t="s">
        <v>88</v>
      </c>
      <c r="H2486" t="s">
        <v>28</v>
      </c>
      <c r="I2486" t="s">
        <v>213</v>
      </c>
      <c r="V2486" t="s">
        <v>5822</v>
      </c>
      <c r="AF2486" t="s">
        <v>5700</v>
      </c>
    </row>
    <row r="2487" spans="1:32" ht="17.25" customHeight="1" x14ac:dyDescent="0.25">
      <c r="A2487">
        <v>337224</v>
      </c>
      <c r="B2487" t="s">
        <v>734</v>
      </c>
      <c r="C2487" t="s">
        <v>406</v>
      </c>
      <c r="D2487" t="s">
        <v>409</v>
      </c>
      <c r="E2487" t="s">
        <v>88</v>
      </c>
      <c r="F2487">
        <v>34996</v>
      </c>
      <c r="G2487" t="s">
        <v>30</v>
      </c>
      <c r="H2487" t="s">
        <v>28</v>
      </c>
      <c r="I2487" t="s">
        <v>213</v>
      </c>
      <c r="V2487" t="s">
        <v>5822</v>
      </c>
      <c r="AF2487" t="s">
        <v>5700</v>
      </c>
    </row>
    <row r="2488" spans="1:32" ht="17.25" customHeight="1" x14ac:dyDescent="0.25">
      <c r="A2488">
        <v>337274</v>
      </c>
      <c r="B2488" t="s">
        <v>3319</v>
      </c>
      <c r="C2488" t="s">
        <v>368</v>
      </c>
      <c r="D2488" t="s">
        <v>239</v>
      </c>
      <c r="E2488" t="s">
        <v>88</v>
      </c>
      <c r="H2488" t="s">
        <v>28</v>
      </c>
      <c r="I2488" t="s">
        <v>213</v>
      </c>
      <c r="V2488" t="s">
        <v>5822</v>
      </c>
      <c r="AA2488" t="s">
        <v>5700</v>
      </c>
      <c r="AB2488" t="s">
        <v>5700</v>
      </c>
      <c r="AC2488" t="s">
        <v>5700</v>
      </c>
      <c r="AD2488" t="s">
        <v>5700</v>
      </c>
      <c r="AE2488" t="s">
        <v>5700</v>
      </c>
      <c r="AF2488" t="s">
        <v>5700</v>
      </c>
    </row>
    <row r="2489" spans="1:32" ht="17.25" customHeight="1" x14ac:dyDescent="0.25">
      <c r="A2489">
        <v>339437</v>
      </c>
      <c r="B2489" t="s">
        <v>2326</v>
      </c>
      <c r="C2489" t="s">
        <v>226</v>
      </c>
      <c r="D2489" t="s">
        <v>474</v>
      </c>
      <c r="E2489" t="s">
        <v>89</v>
      </c>
      <c r="F2489">
        <v>34288</v>
      </c>
      <c r="G2489" t="s">
        <v>2327</v>
      </c>
      <c r="H2489" t="s">
        <v>28</v>
      </c>
      <c r="I2489" t="s">
        <v>213</v>
      </c>
      <c r="J2489" t="s">
        <v>1370</v>
      </c>
      <c r="L2489" t="s">
        <v>42</v>
      </c>
      <c r="AF2489" t="s">
        <v>5700</v>
      </c>
    </row>
    <row r="2490" spans="1:32" ht="17.25" customHeight="1" x14ac:dyDescent="0.25">
      <c r="A2490">
        <v>339499</v>
      </c>
      <c r="B2490" t="s">
        <v>3337</v>
      </c>
      <c r="C2490" t="s">
        <v>226</v>
      </c>
      <c r="D2490" t="s">
        <v>393</v>
      </c>
      <c r="E2490" t="s">
        <v>89</v>
      </c>
      <c r="F2490">
        <v>34116</v>
      </c>
      <c r="G2490" t="s">
        <v>998</v>
      </c>
      <c r="H2490" t="s">
        <v>28</v>
      </c>
      <c r="I2490" t="s">
        <v>213</v>
      </c>
      <c r="J2490" t="s">
        <v>1370</v>
      </c>
      <c r="L2490" t="s">
        <v>62</v>
      </c>
      <c r="AF2490" t="s">
        <v>5700</v>
      </c>
    </row>
    <row r="2491" spans="1:32" ht="17.25" customHeight="1" x14ac:dyDescent="0.25">
      <c r="A2491">
        <v>332608</v>
      </c>
      <c r="B2491" t="s">
        <v>4529</v>
      </c>
      <c r="C2491" t="s">
        <v>404</v>
      </c>
      <c r="D2491" t="s">
        <v>293</v>
      </c>
      <c r="E2491" t="s">
        <v>89</v>
      </c>
      <c r="F2491">
        <v>35796</v>
      </c>
      <c r="G2491" t="s">
        <v>70</v>
      </c>
      <c r="H2491" t="s">
        <v>28</v>
      </c>
      <c r="I2491" t="s">
        <v>213</v>
      </c>
      <c r="J2491" t="s">
        <v>1370</v>
      </c>
      <c r="L2491" t="s">
        <v>30</v>
      </c>
      <c r="V2491" t="s">
        <v>5824</v>
      </c>
    </row>
    <row r="2492" spans="1:32" ht="17.25" customHeight="1" x14ac:dyDescent="0.25">
      <c r="A2492">
        <v>334843</v>
      </c>
      <c r="B2492" t="s">
        <v>3674</v>
      </c>
      <c r="C2492" t="s">
        <v>1284</v>
      </c>
      <c r="D2492" t="s">
        <v>288</v>
      </c>
      <c r="E2492" t="s">
        <v>88</v>
      </c>
      <c r="F2492">
        <v>35075</v>
      </c>
      <c r="G2492" t="s">
        <v>30</v>
      </c>
      <c r="H2492" t="s">
        <v>28</v>
      </c>
      <c r="I2492" t="s">
        <v>213</v>
      </c>
      <c r="J2492" t="s">
        <v>1370</v>
      </c>
      <c r="L2492" t="s">
        <v>30</v>
      </c>
      <c r="V2492" t="s">
        <v>5825</v>
      </c>
    </row>
    <row r="2493" spans="1:32" ht="17.25" customHeight="1" x14ac:dyDescent="0.25">
      <c r="A2493">
        <v>329290</v>
      </c>
      <c r="B2493" t="s">
        <v>3719</v>
      </c>
      <c r="C2493" t="s">
        <v>1001</v>
      </c>
      <c r="D2493" t="s">
        <v>1252</v>
      </c>
      <c r="E2493" t="s">
        <v>89</v>
      </c>
      <c r="F2493">
        <v>35431</v>
      </c>
      <c r="G2493" t="s">
        <v>225</v>
      </c>
      <c r="H2493" t="s">
        <v>28</v>
      </c>
      <c r="I2493" t="s">
        <v>213</v>
      </c>
      <c r="J2493" t="s">
        <v>1370</v>
      </c>
      <c r="L2493" t="s">
        <v>42</v>
      </c>
      <c r="V2493" t="s">
        <v>5826</v>
      </c>
    </row>
    <row r="2494" spans="1:32" ht="17.25" customHeight="1" x14ac:dyDescent="0.25">
      <c r="A2494">
        <v>329277</v>
      </c>
      <c r="B2494" t="s">
        <v>3693</v>
      </c>
      <c r="C2494" t="s">
        <v>384</v>
      </c>
      <c r="D2494" t="s">
        <v>2812</v>
      </c>
      <c r="E2494" t="s">
        <v>88</v>
      </c>
      <c r="F2494">
        <v>35084</v>
      </c>
      <c r="G2494" t="s">
        <v>511</v>
      </c>
      <c r="H2494" t="s">
        <v>28</v>
      </c>
      <c r="I2494" t="s">
        <v>213</v>
      </c>
      <c r="J2494" t="s">
        <v>1370</v>
      </c>
      <c r="L2494" t="s">
        <v>79</v>
      </c>
      <c r="V2494" t="s">
        <v>5827</v>
      </c>
      <c r="AE2494" t="s">
        <v>5700</v>
      </c>
      <c r="AF2494" t="s">
        <v>5700</v>
      </c>
    </row>
    <row r="2495" spans="1:32" ht="17.25" customHeight="1" x14ac:dyDescent="0.25">
      <c r="A2495">
        <v>331805</v>
      </c>
      <c r="B2495" t="s">
        <v>2681</v>
      </c>
      <c r="C2495" t="s">
        <v>266</v>
      </c>
      <c r="D2495" t="s">
        <v>224</v>
      </c>
      <c r="E2495" t="s">
        <v>89</v>
      </c>
      <c r="F2495">
        <v>29609</v>
      </c>
      <c r="G2495" t="s">
        <v>85</v>
      </c>
      <c r="H2495" t="s">
        <v>28</v>
      </c>
      <c r="I2495" t="s">
        <v>213</v>
      </c>
      <c r="J2495" t="s">
        <v>1370</v>
      </c>
      <c r="L2495" t="s">
        <v>85</v>
      </c>
      <c r="V2495" t="s">
        <v>5828</v>
      </c>
    </row>
    <row r="2496" spans="1:32" ht="17.25" customHeight="1" x14ac:dyDescent="0.25">
      <c r="A2496">
        <v>326901</v>
      </c>
      <c r="B2496" t="s">
        <v>3209</v>
      </c>
      <c r="C2496" t="s">
        <v>421</v>
      </c>
      <c r="D2496" t="s">
        <v>899</v>
      </c>
      <c r="E2496" t="s">
        <v>88</v>
      </c>
      <c r="F2496">
        <v>31414</v>
      </c>
      <c r="G2496" t="s">
        <v>30</v>
      </c>
      <c r="H2496" t="s">
        <v>28</v>
      </c>
      <c r="I2496" t="s">
        <v>213</v>
      </c>
      <c r="J2496" t="s">
        <v>1370</v>
      </c>
      <c r="L2496" t="s">
        <v>30</v>
      </c>
      <c r="V2496" t="s">
        <v>5829</v>
      </c>
    </row>
    <row r="2497" spans="1:32" ht="17.25" customHeight="1" x14ac:dyDescent="0.25">
      <c r="A2497">
        <v>330051</v>
      </c>
      <c r="B2497" t="s">
        <v>4285</v>
      </c>
      <c r="C2497" t="s">
        <v>2924</v>
      </c>
      <c r="D2497" t="s">
        <v>1451</v>
      </c>
      <c r="E2497" t="s">
        <v>88</v>
      </c>
      <c r="F2497">
        <v>35431</v>
      </c>
      <c r="G2497" t="s">
        <v>2879</v>
      </c>
      <c r="H2497" t="s">
        <v>28</v>
      </c>
      <c r="I2497" t="s">
        <v>213</v>
      </c>
      <c r="J2497" t="s">
        <v>1370</v>
      </c>
      <c r="L2497" t="s">
        <v>30</v>
      </c>
      <c r="V2497" t="s">
        <v>5830</v>
      </c>
    </row>
    <row r="2498" spans="1:32" ht="17.25" customHeight="1" x14ac:dyDescent="0.25">
      <c r="A2498">
        <v>325969</v>
      </c>
      <c r="B2498" t="s">
        <v>4037</v>
      </c>
      <c r="C2498" t="s">
        <v>266</v>
      </c>
      <c r="D2498" t="s">
        <v>4038</v>
      </c>
      <c r="E2498" t="s">
        <v>88</v>
      </c>
      <c r="F2498">
        <v>33239</v>
      </c>
      <c r="G2498" t="s">
        <v>525</v>
      </c>
      <c r="H2498" t="s">
        <v>28</v>
      </c>
      <c r="I2498" t="s">
        <v>213</v>
      </c>
      <c r="J2498" t="s">
        <v>1370</v>
      </c>
      <c r="L2498" t="s">
        <v>30</v>
      </c>
      <c r="V2498" t="s">
        <v>5830</v>
      </c>
    </row>
    <row r="2499" spans="1:32" ht="17.25" customHeight="1" x14ac:dyDescent="0.25">
      <c r="A2499">
        <v>333253</v>
      </c>
      <c r="B2499" t="s">
        <v>2025</v>
      </c>
      <c r="C2499" t="s">
        <v>297</v>
      </c>
      <c r="D2499" t="s">
        <v>2026</v>
      </c>
      <c r="E2499" t="s">
        <v>89</v>
      </c>
      <c r="F2499">
        <v>35230</v>
      </c>
      <c r="G2499" t="s">
        <v>703</v>
      </c>
      <c r="H2499" t="s">
        <v>28</v>
      </c>
      <c r="I2499" t="s">
        <v>213</v>
      </c>
      <c r="J2499" t="s">
        <v>1370</v>
      </c>
      <c r="L2499" t="s">
        <v>1928</v>
      </c>
      <c r="V2499" t="s">
        <v>5831</v>
      </c>
    </row>
    <row r="2500" spans="1:32" ht="17.25" customHeight="1" x14ac:dyDescent="0.25">
      <c r="A2500">
        <v>326857</v>
      </c>
      <c r="B2500" t="s">
        <v>3839</v>
      </c>
      <c r="C2500" t="s">
        <v>226</v>
      </c>
      <c r="D2500" t="s">
        <v>405</v>
      </c>
      <c r="E2500" t="s">
        <v>88</v>
      </c>
      <c r="F2500">
        <v>35796</v>
      </c>
      <c r="G2500" t="s">
        <v>30</v>
      </c>
      <c r="H2500" t="s">
        <v>28</v>
      </c>
      <c r="I2500" t="s">
        <v>213</v>
      </c>
      <c r="J2500" t="s">
        <v>1370</v>
      </c>
      <c r="L2500" t="s">
        <v>30</v>
      </c>
      <c r="V2500" t="s">
        <v>5832</v>
      </c>
    </row>
    <row r="2501" spans="1:32" ht="17.25" customHeight="1" x14ac:dyDescent="0.25">
      <c r="A2501">
        <v>317153</v>
      </c>
      <c r="B2501" t="s">
        <v>3838</v>
      </c>
      <c r="C2501" t="s">
        <v>617</v>
      </c>
      <c r="D2501" t="s">
        <v>375</v>
      </c>
      <c r="E2501" t="s">
        <v>88</v>
      </c>
      <c r="F2501">
        <v>33240</v>
      </c>
      <c r="G2501" t="s">
        <v>39</v>
      </c>
      <c r="H2501" t="s">
        <v>28</v>
      </c>
      <c r="I2501" t="s">
        <v>213</v>
      </c>
      <c r="J2501" t="s">
        <v>1370</v>
      </c>
      <c r="L2501" t="s">
        <v>73</v>
      </c>
      <c r="V2501" t="s">
        <v>5832</v>
      </c>
    </row>
    <row r="2502" spans="1:32" ht="17.25" customHeight="1" x14ac:dyDescent="0.25">
      <c r="A2502">
        <v>326601</v>
      </c>
      <c r="B2502" t="s">
        <v>2889</v>
      </c>
      <c r="C2502" t="s">
        <v>2890</v>
      </c>
      <c r="D2502" t="s">
        <v>288</v>
      </c>
      <c r="E2502" t="s">
        <v>88</v>
      </c>
      <c r="F2502">
        <v>35431</v>
      </c>
      <c r="G2502" t="s">
        <v>30</v>
      </c>
      <c r="H2502" t="s">
        <v>28</v>
      </c>
      <c r="I2502" t="s">
        <v>213</v>
      </c>
      <c r="J2502" t="s">
        <v>1370</v>
      </c>
      <c r="L2502" t="s">
        <v>30</v>
      </c>
      <c r="V2502" t="s">
        <v>5832</v>
      </c>
      <c r="AE2502" t="s">
        <v>5700</v>
      </c>
      <c r="AF2502" t="s">
        <v>5700</v>
      </c>
    </row>
    <row r="2503" spans="1:32" ht="17.25" customHeight="1" x14ac:dyDescent="0.25">
      <c r="A2503">
        <v>338338</v>
      </c>
      <c r="B2503" t="s">
        <v>3805</v>
      </c>
      <c r="C2503" t="s">
        <v>468</v>
      </c>
      <c r="D2503" t="s">
        <v>524</v>
      </c>
      <c r="E2503" t="s">
        <v>89</v>
      </c>
      <c r="F2503">
        <v>34244</v>
      </c>
      <c r="G2503" t="s">
        <v>30</v>
      </c>
      <c r="H2503" t="s">
        <v>28</v>
      </c>
      <c r="I2503" t="s">
        <v>213</v>
      </c>
      <c r="J2503" t="s">
        <v>1370</v>
      </c>
      <c r="L2503" t="s">
        <v>30</v>
      </c>
      <c r="V2503" t="s">
        <v>5833</v>
      </c>
    </row>
    <row r="2504" spans="1:32" ht="17.25" customHeight="1" x14ac:dyDescent="0.25">
      <c r="A2504">
        <v>332967</v>
      </c>
      <c r="B2504" t="s">
        <v>3654</v>
      </c>
      <c r="C2504" t="s">
        <v>223</v>
      </c>
      <c r="D2504" t="s">
        <v>515</v>
      </c>
      <c r="E2504" t="s">
        <v>89</v>
      </c>
      <c r="F2504">
        <v>35026</v>
      </c>
      <c r="G2504" t="s">
        <v>30</v>
      </c>
      <c r="H2504" t="s">
        <v>31</v>
      </c>
      <c r="I2504" t="s">
        <v>213</v>
      </c>
      <c r="J2504" t="s">
        <v>1370</v>
      </c>
      <c r="L2504" t="s">
        <v>85</v>
      </c>
      <c r="V2504" t="s">
        <v>5833</v>
      </c>
    </row>
    <row r="2505" spans="1:32" ht="17.25" customHeight="1" x14ac:dyDescent="0.25">
      <c r="A2505">
        <v>321550</v>
      </c>
      <c r="B2505" t="s">
        <v>5758</v>
      </c>
      <c r="C2505" t="s">
        <v>566</v>
      </c>
      <c r="D2505" t="s">
        <v>474</v>
      </c>
      <c r="I2505" t="s">
        <v>213</v>
      </c>
      <c r="V2505" t="s">
        <v>5833</v>
      </c>
    </row>
    <row r="2506" spans="1:32" ht="17.25" customHeight="1" x14ac:dyDescent="0.25">
      <c r="A2506">
        <v>335278</v>
      </c>
      <c r="B2506" t="s">
        <v>4822</v>
      </c>
      <c r="C2506" t="s">
        <v>652</v>
      </c>
      <c r="D2506" t="s">
        <v>245</v>
      </c>
      <c r="E2506" t="s">
        <v>88</v>
      </c>
      <c r="F2506">
        <v>27567</v>
      </c>
      <c r="G2506" t="s">
        <v>1029</v>
      </c>
      <c r="H2506" t="s">
        <v>28</v>
      </c>
      <c r="I2506" t="s">
        <v>213</v>
      </c>
      <c r="J2506" t="s">
        <v>1370</v>
      </c>
      <c r="L2506" t="s">
        <v>49</v>
      </c>
      <c r="V2506" t="s">
        <v>5834</v>
      </c>
    </row>
    <row r="2507" spans="1:32" ht="17.25" customHeight="1" x14ac:dyDescent="0.25">
      <c r="A2507">
        <v>328172</v>
      </c>
      <c r="B2507" t="s">
        <v>2985</v>
      </c>
      <c r="C2507" t="s">
        <v>2986</v>
      </c>
      <c r="D2507" t="s">
        <v>466</v>
      </c>
      <c r="E2507" t="s">
        <v>88</v>
      </c>
      <c r="F2507">
        <v>32975</v>
      </c>
      <c r="G2507" t="s">
        <v>820</v>
      </c>
      <c r="H2507" t="s">
        <v>28</v>
      </c>
      <c r="I2507" t="s">
        <v>213</v>
      </c>
      <c r="J2507" t="s">
        <v>27</v>
      </c>
      <c r="L2507" t="s">
        <v>30</v>
      </c>
      <c r="V2507" t="s">
        <v>5834</v>
      </c>
    </row>
    <row r="2508" spans="1:32" ht="17.25" customHeight="1" x14ac:dyDescent="0.25">
      <c r="A2508">
        <v>323105</v>
      </c>
      <c r="B2508" t="s">
        <v>270</v>
      </c>
      <c r="C2508" t="s">
        <v>404</v>
      </c>
      <c r="D2508" t="s">
        <v>1038</v>
      </c>
      <c r="E2508" t="s">
        <v>88</v>
      </c>
      <c r="H2508" t="s">
        <v>28</v>
      </c>
      <c r="I2508" t="s">
        <v>213</v>
      </c>
      <c r="V2508" t="s">
        <v>5835</v>
      </c>
    </row>
    <row r="2509" spans="1:32" ht="17.25" customHeight="1" x14ac:dyDescent="0.25">
      <c r="A2509">
        <v>332250</v>
      </c>
      <c r="B2509" t="s">
        <v>4485</v>
      </c>
      <c r="C2509" t="s">
        <v>266</v>
      </c>
      <c r="D2509" t="s">
        <v>4486</v>
      </c>
      <c r="E2509" t="s">
        <v>88</v>
      </c>
      <c r="F2509">
        <v>28960</v>
      </c>
      <c r="G2509" t="s">
        <v>4487</v>
      </c>
      <c r="H2509" t="s">
        <v>28</v>
      </c>
      <c r="I2509" t="s">
        <v>213</v>
      </c>
      <c r="J2509" t="s">
        <v>1370</v>
      </c>
      <c r="L2509" t="s">
        <v>30</v>
      </c>
      <c r="V2509" t="s">
        <v>5836</v>
      </c>
    </row>
    <row r="2510" spans="1:32" ht="17.25" customHeight="1" x14ac:dyDescent="0.25">
      <c r="A2510">
        <v>319048</v>
      </c>
      <c r="B2510" t="s">
        <v>5134</v>
      </c>
      <c r="C2510" t="s">
        <v>325</v>
      </c>
      <c r="D2510" t="s">
        <v>245</v>
      </c>
      <c r="E2510" t="s">
        <v>88</v>
      </c>
      <c r="F2510">
        <v>33616</v>
      </c>
      <c r="G2510" t="s">
        <v>2998</v>
      </c>
      <c r="H2510" t="s">
        <v>28</v>
      </c>
      <c r="I2510" t="s">
        <v>213</v>
      </c>
      <c r="J2510" t="s">
        <v>1370</v>
      </c>
      <c r="L2510" t="s">
        <v>79</v>
      </c>
      <c r="V2510" t="s">
        <v>5836</v>
      </c>
    </row>
    <row r="2511" spans="1:32" ht="17.25" customHeight="1" x14ac:dyDescent="0.25">
      <c r="A2511">
        <v>327325</v>
      </c>
      <c r="B2511" t="s">
        <v>4107</v>
      </c>
      <c r="C2511" t="s">
        <v>247</v>
      </c>
      <c r="D2511" t="s">
        <v>613</v>
      </c>
      <c r="E2511" t="s">
        <v>88</v>
      </c>
      <c r="F2511">
        <v>32151</v>
      </c>
      <c r="G2511" t="s">
        <v>30</v>
      </c>
      <c r="H2511" t="s">
        <v>28</v>
      </c>
      <c r="I2511" t="s">
        <v>213</v>
      </c>
      <c r="J2511" t="s">
        <v>1370</v>
      </c>
      <c r="L2511" t="s">
        <v>30</v>
      </c>
      <c r="V2511" t="s">
        <v>5836</v>
      </c>
    </row>
    <row r="2512" spans="1:32" ht="17.25" customHeight="1" x14ac:dyDescent="0.25">
      <c r="A2512">
        <v>328304</v>
      </c>
      <c r="B2512" t="s">
        <v>4167</v>
      </c>
      <c r="C2512" t="s">
        <v>785</v>
      </c>
      <c r="D2512" t="s">
        <v>432</v>
      </c>
      <c r="E2512" t="s">
        <v>89</v>
      </c>
      <c r="F2512">
        <v>33623</v>
      </c>
      <c r="G2512" t="s">
        <v>30</v>
      </c>
      <c r="H2512" t="s">
        <v>28</v>
      </c>
      <c r="I2512" t="s">
        <v>213</v>
      </c>
      <c r="V2512" t="s">
        <v>5836</v>
      </c>
    </row>
    <row r="2513" spans="1:22" ht="17.25" customHeight="1" x14ac:dyDescent="0.25">
      <c r="A2513">
        <v>331568</v>
      </c>
      <c r="B2513" t="s">
        <v>3647</v>
      </c>
      <c r="C2513" t="s">
        <v>662</v>
      </c>
      <c r="D2513" t="s">
        <v>438</v>
      </c>
      <c r="E2513" t="s">
        <v>89</v>
      </c>
      <c r="F2513">
        <v>35065</v>
      </c>
      <c r="G2513" t="s">
        <v>804</v>
      </c>
      <c r="H2513" t="s">
        <v>28</v>
      </c>
      <c r="I2513" t="s">
        <v>213</v>
      </c>
      <c r="J2513" t="s">
        <v>27</v>
      </c>
      <c r="L2513" t="s">
        <v>42</v>
      </c>
      <c r="V2513" t="s">
        <v>5836</v>
      </c>
    </row>
    <row r="2514" spans="1:22" ht="17.25" customHeight="1" x14ac:dyDescent="0.25">
      <c r="A2514">
        <v>320563</v>
      </c>
      <c r="B2514" t="s">
        <v>5142</v>
      </c>
      <c r="C2514" t="s">
        <v>242</v>
      </c>
      <c r="D2514" t="s">
        <v>1176</v>
      </c>
      <c r="E2514" t="s">
        <v>88</v>
      </c>
      <c r="F2514">
        <v>32998</v>
      </c>
      <c r="G2514" t="s">
        <v>30</v>
      </c>
      <c r="H2514" t="s">
        <v>28</v>
      </c>
      <c r="I2514" t="s">
        <v>213</v>
      </c>
      <c r="J2514" t="s">
        <v>1370</v>
      </c>
      <c r="L2514" t="s">
        <v>85</v>
      </c>
      <c r="V2514" t="s">
        <v>5836</v>
      </c>
    </row>
    <row r="2515" spans="1:22" ht="17.25" customHeight="1" x14ac:dyDescent="0.25">
      <c r="A2515">
        <v>320013</v>
      </c>
      <c r="B2515" t="s">
        <v>1603</v>
      </c>
      <c r="C2515" t="s">
        <v>346</v>
      </c>
      <c r="D2515" t="s">
        <v>1007</v>
      </c>
      <c r="E2515" t="s">
        <v>88</v>
      </c>
      <c r="F2515">
        <v>32998</v>
      </c>
      <c r="G2515" t="s">
        <v>278</v>
      </c>
      <c r="H2515" t="s">
        <v>28</v>
      </c>
      <c r="I2515" t="s">
        <v>213</v>
      </c>
      <c r="J2515" t="s">
        <v>1370</v>
      </c>
      <c r="L2515" t="s">
        <v>42</v>
      </c>
      <c r="V2515" t="s">
        <v>5836</v>
      </c>
    </row>
    <row r="2516" spans="1:22" ht="17.25" customHeight="1" x14ac:dyDescent="0.25">
      <c r="A2516">
        <v>306069</v>
      </c>
      <c r="B2516" t="s">
        <v>1687</v>
      </c>
      <c r="C2516" t="s">
        <v>242</v>
      </c>
      <c r="D2516" t="s">
        <v>1079</v>
      </c>
      <c r="E2516" t="s">
        <v>89</v>
      </c>
      <c r="F2516">
        <v>31104</v>
      </c>
      <c r="G2516" t="s">
        <v>424</v>
      </c>
      <c r="H2516" t="s">
        <v>28</v>
      </c>
      <c r="I2516" t="s">
        <v>213</v>
      </c>
      <c r="J2516" t="s">
        <v>1370</v>
      </c>
      <c r="L2516" t="s">
        <v>30</v>
      </c>
      <c r="V2516" t="s">
        <v>5836</v>
      </c>
    </row>
    <row r="2517" spans="1:22" x14ac:dyDescent="0.25">
      <c r="A2517">
        <v>310017</v>
      </c>
      <c r="B2517" t="s">
        <v>2072</v>
      </c>
      <c r="C2517" t="s">
        <v>226</v>
      </c>
      <c r="D2517" t="s">
        <v>466</v>
      </c>
      <c r="E2517" t="s">
        <v>88</v>
      </c>
      <c r="F2517">
        <v>30784</v>
      </c>
      <c r="G2517" t="s">
        <v>1857</v>
      </c>
      <c r="H2517" t="s">
        <v>28</v>
      </c>
      <c r="I2517" t="s">
        <v>213</v>
      </c>
      <c r="J2517" t="s">
        <v>1370</v>
      </c>
      <c r="L2517" t="s">
        <v>85</v>
      </c>
      <c r="V2517" t="s">
        <v>5836</v>
      </c>
    </row>
    <row r="2518" spans="1:22" x14ac:dyDescent="0.25">
      <c r="A2518">
        <v>326754</v>
      </c>
      <c r="B2518" t="s">
        <v>1586</v>
      </c>
      <c r="C2518" t="s">
        <v>242</v>
      </c>
      <c r="D2518" t="s">
        <v>584</v>
      </c>
      <c r="E2518" t="s">
        <v>88</v>
      </c>
      <c r="F2518">
        <v>35812</v>
      </c>
      <c r="G2518" t="s">
        <v>30</v>
      </c>
      <c r="H2518" t="s">
        <v>28</v>
      </c>
      <c r="I2518" t="s">
        <v>213</v>
      </c>
      <c r="J2518" t="s">
        <v>1370</v>
      </c>
      <c r="L2518" t="s">
        <v>30</v>
      </c>
      <c r="V2518" t="s">
        <v>5836</v>
      </c>
    </row>
    <row r="2519" spans="1:22" x14ac:dyDescent="0.25">
      <c r="A2519">
        <v>335661</v>
      </c>
      <c r="B2519" t="s">
        <v>643</v>
      </c>
      <c r="C2519" t="s">
        <v>900</v>
      </c>
      <c r="D2519" t="s">
        <v>956</v>
      </c>
      <c r="E2519" t="s">
        <v>88</v>
      </c>
      <c r="F2519">
        <v>28505</v>
      </c>
      <c r="G2519" t="s">
        <v>30</v>
      </c>
      <c r="H2519" t="s">
        <v>28</v>
      </c>
      <c r="I2519" t="s">
        <v>213</v>
      </c>
      <c r="J2519" t="s">
        <v>1370</v>
      </c>
      <c r="L2519" t="s">
        <v>30</v>
      </c>
      <c r="V2519" t="s">
        <v>5836</v>
      </c>
    </row>
    <row r="2520" spans="1:22" x14ac:dyDescent="0.25">
      <c r="A2520">
        <v>334106</v>
      </c>
      <c r="B2520" t="s">
        <v>3593</v>
      </c>
      <c r="C2520" t="s">
        <v>3042</v>
      </c>
      <c r="D2520" t="s">
        <v>792</v>
      </c>
      <c r="E2520" t="s">
        <v>89</v>
      </c>
      <c r="F2520">
        <v>33269</v>
      </c>
      <c r="G2520" t="s">
        <v>30</v>
      </c>
      <c r="H2520" t="s">
        <v>28</v>
      </c>
      <c r="I2520" t="s">
        <v>215</v>
      </c>
      <c r="J2520" t="s">
        <v>27</v>
      </c>
      <c r="L2520" t="s">
        <v>30</v>
      </c>
      <c r="R2520">
        <v>3209</v>
      </c>
      <c r="S2520">
        <v>45349</v>
      </c>
      <c r="T2520">
        <v>115000</v>
      </c>
    </row>
    <row r="2521" spans="1:22" x14ac:dyDescent="0.25">
      <c r="A2521">
        <v>332233</v>
      </c>
      <c r="B2521" t="s">
        <v>3038</v>
      </c>
      <c r="C2521" t="s">
        <v>2081</v>
      </c>
      <c r="D2521" t="s">
        <v>986</v>
      </c>
      <c r="E2521" t="s">
        <v>88</v>
      </c>
      <c r="F2521">
        <v>33378</v>
      </c>
      <c r="G2521" t="s">
        <v>3039</v>
      </c>
      <c r="H2521" t="s">
        <v>28</v>
      </c>
      <c r="I2521" t="s">
        <v>215</v>
      </c>
      <c r="J2521" t="s">
        <v>1370</v>
      </c>
      <c r="L2521" t="s">
        <v>85</v>
      </c>
    </row>
    <row r="2522" spans="1:22" x14ac:dyDescent="0.25">
      <c r="A2522">
        <v>335858</v>
      </c>
      <c r="B2522" t="s">
        <v>3365</v>
      </c>
      <c r="C2522" t="s">
        <v>1116</v>
      </c>
      <c r="D2522" t="s">
        <v>301</v>
      </c>
      <c r="E2522" t="s">
        <v>88</v>
      </c>
      <c r="F2522">
        <v>35444</v>
      </c>
      <c r="G2522" t="s">
        <v>39</v>
      </c>
      <c r="H2522" t="s">
        <v>28</v>
      </c>
      <c r="I2522" t="s">
        <v>215</v>
      </c>
      <c r="J2522" t="s">
        <v>27</v>
      </c>
      <c r="L2522" t="s">
        <v>39</v>
      </c>
    </row>
    <row r="2523" spans="1:22" x14ac:dyDescent="0.25">
      <c r="A2523">
        <v>329041</v>
      </c>
      <c r="B2523" t="s">
        <v>2132</v>
      </c>
      <c r="C2523" t="s">
        <v>268</v>
      </c>
      <c r="D2523" t="s">
        <v>994</v>
      </c>
      <c r="E2523" t="s">
        <v>88</v>
      </c>
      <c r="F2523">
        <v>35806</v>
      </c>
      <c r="G2523" t="s">
        <v>30</v>
      </c>
      <c r="H2523" t="s">
        <v>28</v>
      </c>
      <c r="I2523" t="s">
        <v>215</v>
      </c>
      <c r="J2523" t="s">
        <v>27</v>
      </c>
      <c r="L2523" t="s">
        <v>30</v>
      </c>
      <c r="V2523" t="s">
        <v>5734</v>
      </c>
    </row>
    <row r="2524" spans="1:22" x14ac:dyDescent="0.25">
      <c r="A2524">
        <v>331373</v>
      </c>
      <c r="B2524" t="s">
        <v>3487</v>
      </c>
      <c r="C2524" t="s">
        <v>3488</v>
      </c>
      <c r="D2524" t="s">
        <v>397</v>
      </c>
      <c r="E2524" t="s">
        <v>88</v>
      </c>
      <c r="F2524">
        <v>36322</v>
      </c>
      <c r="G2524" t="s">
        <v>30</v>
      </c>
      <c r="H2524" t="s">
        <v>43</v>
      </c>
      <c r="I2524" t="s">
        <v>215</v>
      </c>
      <c r="J2524" t="s">
        <v>1370</v>
      </c>
      <c r="L2524" t="s">
        <v>42</v>
      </c>
    </row>
    <row r="2525" spans="1:22" x14ac:dyDescent="0.25">
      <c r="A2525">
        <v>329039</v>
      </c>
      <c r="B2525" t="s">
        <v>3486</v>
      </c>
      <c r="C2525" t="s">
        <v>1267</v>
      </c>
      <c r="D2525" t="s">
        <v>464</v>
      </c>
      <c r="E2525" t="s">
        <v>88</v>
      </c>
      <c r="F2525">
        <v>36074</v>
      </c>
      <c r="G2525" t="s">
        <v>30</v>
      </c>
      <c r="H2525" t="s">
        <v>28</v>
      </c>
      <c r="I2525" t="s">
        <v>215</v>
      </c>
      <c r="J2525" t="s">
        <v>1370</v>
      </c>
      <c r="L2525" t="s">
        <v>30</v>
      </c>
    </row>
    <row r="2526" spans="1:22" x14ac:dyDescent="0.25">
      <c r="A2526">
        <v>337778</v>
      </c>
      <c r="B2526" t="s">
        <v>3369</v>
      </c>
      <c r="C2526" t="s">
        <v>226</v>
      </c>
      <c r="D2526" t="s">
        <v>2569</v>
      </c>
      <c r="E2526" t="s">
        <v>88</v>
      </c>
      <c r="F2526">
        <v>33391</v>
      </c>
      <c r="G2526" t="s">
        <v>30</v>
      </c>
      <c r="H2526" t="s">
        <v>28</v>
      </c>
      <c r="I2526" t="s">
        <v>215</v>
      </c>
      <c r="J2526" t="s">
        <v>1370</v>
      </c>
      <c r="L2526" t="s">
        <v>59</v>
      </c>
    </row>
    <row r="2527" spans="1:22" x14ac:dyDescent="0.25">
      <c r="A2527">
        <v>337781</v>
      </c>
      <c r="B2527" t="s">
        <v>3298</v>
      </c>
      <c r="C2527" t="s">
        <v>1433</v>
      </c>
      <c r="D2527" t="s">
        <v>1434</v>
      </c>
      <c r="E2527" t="s">
        <v>88</v>
      </c>
      <c r="F2527">
        <v>31366</v>
      </c>
      <c r="G2527" t="s">
        <v>49</v>
      </c>
      <c r="H2527" t="s">
        <v>28</v>
      </c>
      <c r="I2527" t="s">
        <v>215</v>
      </c>
      <c r="J2527" t="s">
        <v>27</v>
      </c>
      <c r="L2527" t="s">
        <v>30</v>
      </c>
    </row>
    <row r="2528" spans="1:22" x14ac:dyDescent="0.25">
      <c r="A2528">
        <v>320305</v>
      </c>
      <c r="B2528" t="s">
        <v>1989</v>
      </c>
      <c r="C2528" t="s">
        <v>1073</v>
      </c>
      <c r="D2528" t="s">
        <v>1212</v>
      </c>
      <c r="E2528" t="s">
        <v>88</v>
      </c>
      <c r="F2528">
        <v>33623</v>
      </c>
      <c r="G2528" t="s">
        <v>30</v>
      </c>
      <c r="H2528" t="s">
        <v>28</v>
      </c>
      <c r="I2528" t="s">
        <v>215</v>
      </c>
      <c r="J2528" t="s">
        <v>1370</v>
      </c>
      <c r="L2528" t="s">
        <v>30</v>
      </c>
      <c r="V2528" t="s">
        <v>5735</v>
      </c>
    </row>
    <row r="2529" spans="1:12" x14ac:dyDescent="0.25">
      <c r="A2529">
        <v>335983</v>
      </c>
      <c r="B2529" t="s">
        <v>3389</v>
      </c>
      <c r="C2529" t="s">
        <v>3360</v>
      </c>
      <c r="D2529" t="s">
        <v>790</v>
      </c>
      <c r="E2529" t="s">
        <v>88</v>
      </c>
      <c r="F2529">
        <v>35197</v>
      </c>
      <c r="G2529" t="s">
        <v>574</v>
      </c>
      <c r="H2529" t="s">
        <v>28</v>
      </c>
      <c r="I2529" t="s">
        <v>215</v>
      </c>
      <c r="J2529" t="s">
        <v>27</v>
      </c>
      <c r="L2529" t="s">
        <v>52</v>
      </c>
    </row>
    <row r="2530" spans="1:12" x14ac:dyDescent="0.25">
      <c r="A2530">
        <v>335977</v>
      </c>
      <c r="B2530" t="s">
        <v>2600</v>
      </c>
      <c r="C2530" t="s">
        <v>1028</v>
      </c>
      <c r="D2530" t="s">
        <v>245</v>
      </c>
      <c r="E2530" t="s">
        <v>88</v>
      </c>
      <c r="F2530">
        <v>30367</v>
      </c>
      <c r="G2530" t="s">
        <v>3276</v>
      </c>
      <c r="H2530" t="s">
        <v>28</v>
      </c>
      <c r="I2530" t="s">
        <v>215</v>
      </c>
      <c r="J2530" t="s">
        <v>1370</v>
      </c>
      <c r="L2530" t="s">
        <v>79</v>
      </c>
    </row>
    <row r="2531" spans="1:12" x14ac:dyDescent="0.25">
      <c r="A2531">
        <v>338220</v>
      </c>
      <c r="B2531" t="s">
        <v>3245</v>
      </c>
      <c r="C2531" t="s">
        <v>3246</v>
      </c>
      <c r="D2531" t="s">
        <v>1677</v>
      </c>
      <c r="E2531" t="s">
        <v>89</v>
      </c>
      <c r="F2531">
        <v>32752</v>
      </c>
      <c r="G2531" t="s">
        <v>2516</v>
      </c>
      <c r="H2531" t="s">
        <v>28</v>
      </c>
      <c r="I2531" t="s">
        <v>215</v>
      </c>
      <c r="J2531" t="s">
        <v>1370</v>
      </c>
      <c r="L2531" t="s">
        <v>30</v>
      </c>
    </row>
    <row r="2532" spans="1:12" x14ac:dyDescent="0.25">
      <c r="A2532">
        <v>338964</v>
      </c>
      <c r="B2532" t="s">
        <v>3314</v>
      </c>
      <c r="C2532" t="s">
        <v>647</v>
      </c>
      <c r="D2532" t="s">
        <v>408</v>
      </c>
      <c r="E2532" t="s">
        <v>88</v>
      </c>
      <c r="F2532">
        <v>36718</v>
      </c>
      <c r="G2532" t="s">
        <v>30</v>
      </c>
      <c r="H2532" t="s">
        <v>28</v>
      </c>
      <c r="I2532" t="s">
        <v>215</v>
      </c>
      <c r="J2532" t="s">
        <v>27</v>
      </c>
      <c r="L2532" t="s">
        <v>42</v>
      </c>
    </row>
    <row r="2533" spans="1:12" x14ac:dyDescent="0.25">
      <c r="A2533">
        <v>337814</v>
      </c>
      <c r="B2533" t="s">
        <v>3299</v>
      </c>
      <c r="C2533" t="s">
        <v>242</v>
      </c>
      <c r="D2533" t="s">
        <v>312</v>
      </c>
      <c r="E2533" t="s">
        <v>88</v>
      </c>
      <c r="F2533">
        <v>36056</v>
      </c>
      <c r="G2533" t="s">
        <v>494</v>
      </c>
      <c r="H2533" t="s">
        <v>28</v>
      </c>
      <c r="I2533" t="s">
        <v>215</v>
      </c>
      <c r="J2533" t="s">
        <v>1370</v>
      </c>
      <c r="L2533" t="s">
        <v>85</v>
      </c>
    </row>
    <row r="2534" spans="1:12" x14ac:dyDescent="0.25">
      <c r="A2534">
        <v>337090</v>
      </c>
      <c r="B2534" t="s">
        <v>3828</v>
      </c>
      <c r="C2534" t="s">
        <v>260</v>
      </c>
      <c r="D2534" t="s">
        <v>2267</v>
      </c>
      <c r="E2534" t="s">
        <v>88</v>
      </c>
      <c r="F2534">
        <v>33536</v>
      </c>
      <c r="G2534" t="s">
        <v>3829</v>
      </c>
      <c r="H2534" t="s">
        <v>28</v>
      </c>
      <c r="I2534" t="s">
        <v>215</v>
      </c>
      <c r="J2534" t="s">
        <v>1370</v>
      </c>
      <c r="L2534" t="s">
        <v>59</v>
      </c>
    </row>
    <row r="2535" spans="1:12" x14ac:dyDescent="0.25">
      <c r="A2535">
        <v>338281</v>
      </c>
      <c r="B2535" t="s">
        <v>3472</v>
      </c>
      <c r="C2535" t="s">
        <v>3473</v>
      </c>
      <c r="D2535" t="s">
        <v>1491</v>
      </c>
      <c r="E2535" t="s">
        <v>88</v>
      </c>
      <c r="F2535">
        <v>33495</v>
      </c>
      <c r="G2535" t="s">
        <v>2337</v>
      </c>
      <c r="H2535" t="s">
        <v>28</v>
      </c>
      <c r="I2535" t="s">
        <v>215</v>
      </c>
      <c r="J2535" t="s">
        <v>1370</v>
      </c>
      <c r="L2535" t="s">
        <v>42</v>
      </c>
    </row>
    <row r="2536" spans="1:12" x14ac:dyDescent="0.25">
      <c r="A2536">
        <v>337766</v>
      </c>
      <c r="B2536" t="s">
        <v>3242</v>
      </c>
      <c r="C2536" t="s">
        <v>1640</v>
      </c>
      <c r="D2536" t="s">
        <v>1065</v>
      </c>
      <c r="E2536" t="s">
        <v>88</v>
      </c>
      <c r="F2536">
        <v>35291</v>
      </c>
      <c r="G2536" t="s">
        <v>456</v>
      </c>
      <c r="H2536" t="s">
        <v>28</v>
      </c>
      <c r="I2536" t="s">
        <v>215</v>
      </c>
      <c r="J2536" t="s">
        <v>1370</v>
      </c>
      <c r="L2536" t="s">
        <v>42</v>
      </c>
    </row>
    <row r="2537" spans="1:12" x14ac:dyDescent="0.25">
      <c r="A2537">
        <v>331447</v>
      </c>
      <c r="B2537" t="s">
        <v>3489</v>
      </c>
      <c r="C2537" t="s">
        <v>223</v>
      </c>
      <c r="D2537" t="s">
        <v>224</v>
      </c>
      <c r="E2537" t="s">
        <v>89</v>
      </c>
      <c r="F2537">
        <v>36404</v>
      </c>
      <c r="G2537" t="s">
        <v>30</v>
      </c>
      <c r="H2537" t="s">
        <v>28</v>
      </c>
      <c r="I2537" t="s">
        <v>215</v>
      </c>
      <c r="J2537" t="s">
        <v>1370</v>
      </c>
      <c r="L2537" t="s">
        <v>30</v>
      </c>
    </row>
    <row r="2538" spans="1:12" x14ac:dyDescent="0.25">
      <c r="A2538">
        <v>333897</v>
      </c>
      <c r="B2538" t="s">
        <v>3491</v>
      </c>
      <c r="C2538" t="s">
        <v>1197</v>
      </c>
      <c r="D2538" t="s">
        <v>951</v>
      </c>
      <c r="E2538" t="s">
        <v>89</v>
      </c>
      <c r="F2538">
        <v>35627</v>
      </c>
      <c r="G2538" t="s">
        <v>82</v>
      </c>
      <c r="H2538" t="s">
        <v>28</v>
      </c>
      <c r="I2538" t="s">
        <v>215</v>
      </c>
      <c r="J2538" t="s">
        <v>1370</v>
      </c>
      <c r="L2538" t="s">
        <v>82</v>
      </c>
    </row>
    <row r="2539" spans="1:12" x14ac:dyDescent="0.25">
      <c r="A2539">
        <v>315831</v>
      </c>
      <c r="B2539" t="s">
        <v>3253</v>
      </c>
      <c r="C2539" t="s">
        <v>1485</v>
      </c>
      <c r="D2539" t="s">
        <v>1605</v>
      </c>
      <c r="E2539" t="s">
        <v>88</v>
      </c>
      <c r="F2539">
        <v>32334</v>
      </c>
      <c r="G2539" t="s">
        <v>42</v>
      </c>
      <c r="H2539" t="s">
        <v>28</v>
      </c>
      <c r="I2539" t="s">
        <v>215</v>
      </c>
    </row>
    <row r="2540" spans="1:12" x14ac:dyDescent="0.25">
      <c r="A2540">
        <v>334990</v>
      </c>
      <c r="B2540" t="s">
        <v>3819</v>
      </c>
      <c r="C2540" t="s">
        <v>266</v>
      </c>
      <c r="D2540" t="s">
        <v>1146</v>
      </c>
      <c r="E2540" t="s">
        <v>88</v>
      </c>
      <c r="F2540">
        <v>35065</v>
      </c>
      <c r="G2540" t="s">
        <v>3820</v>
      </c>
      <c r="H2540" t="s">
        <v>28</v>
      </c>
      <c r="I2540" t="s">
        <v>215</v>
      </c>
      <c r="J2540" t="s">
        <v>1370</v>
      </c>
      <c r="L2540" t="s">
        <v>30</v>
      </c>
    </row>
    <row r="2541" spans="1:12" x14ac:dyDescent="0.25">
      <c r="A2541">
        <v>337412</v>
      </c>
      <c r="B2541" t="s">
        <v>3237</v>
      </c>
      <c r="C2541" t="s">
        <v>3238</v>
      </c>
      <c r="D2541" t="s">
        <v>332</v>
      </c>
      <c r="E2541" t="s">
        <v>88</v>
      </c>
      <c r="F2541">
        <v>29074</v>
      </c>
      <c r="G2541" t="s">
        <v>3239</v>
      </c>
      <c r="H2541" t="s">
        <v>28</v>
      </c>
      <c r="I2541" t="s">
        <v>215</v>
      </c>
      <c r="J2541" t="s">
        <v>1370</v>
      </c>
      <c r="L2541" t="s">
        <v>82</v>
      </c>
    </row>
    <row r="2542" spans="1:12" x14ac:dyDescent="0.25">
      <c r="A2542">
        <v>336774</v>
      </c>
      <c r="B2542" t="s">
        <v>3282</v>
      </c>
      <c r="C2542" t="s">
        <v>1694</v>
      </c>
      <c r="D2542" t="s">
        <v>326</v>
      </c>
      <c r="E2542" t="s">
        <v>88</v>
      </c>
      <c r="F2542">
        <v>36892</v>
      </c>
      <c r="G2542" t="s">
        <v>30</v>
      </c>
      <c r="H2542" t="s">
        <v>28</v>
      </c>
      <c r="I2542" t="s">
        <v>215</v>
      </c>
      <c r="J2542" t="s">
        <v>1370</v>
      </c>
      <c r="L2542" t="s">
        <v>30</v>
      </c>
    </row>
    <row r="2543" spans="1:12" x14ac:dyDescent="0.25">
      <c r="A2543">
        <v>331633</v>
      </c>
      <c r="B2543" t="s">
        <v>2662</v>
      </c>
      <c r="C2543" t="s">
        <v>233</v>
      </c>
      <c r="D2543" t="s">
        <v>2063</v>
      </c>
      <c r="E2543" t="s">
        <v>89</v>
      </c>
      <c r="F2543">
        <v>28611</v>
      </c>
      <c r="G2543" t="s">
        <v>1018</v>
      </c>
      <c r="H2543" t="s">
        <v>28</v>
      </c>
      <c r="I2543" t="s">
        <v>215</v>
      </c>
      <c r="J2543" t="s">
        <v>1370</v>
      </c>
      <c r="L2543" t="s">
        <v>42</v>
      </c>
    </row>
    <row r="2544" spans="1:12" x14ac:dyDescent="0.25">
      <c r="A2544">
        <v>335779</v>
      </c>
      <c r="B2544" t="s">
        <v>3599</v>
      </c>
      <c r="C2544" t="s">
        <v>268</v>
      </c>
      <c r="D2544" t="s">
        <v>3600</v>
      </c>
      <c r="E2544" t="s">
        <v>89</v>
      </c>
      <c r="F2544">
        <v>35896</v>
      </c>
      <c r="G2544" t="s">
        <v>602</v>
      </c>
      <c r="H2544" t="s">
        <v>28</v>
      </c>
      <c r="I2544" t="s">
        <v>215</v>
      </c>
      <c r="J2544" t="s">
        <v>27</v>
      </c>
      <c r="L2544" t="s">
        <v>42</v>
      </c>
    </row>
    <row r="2545" spans="1:22" x14ac:dyDescent="0.25">
      <c r="A2545">
        <v>333455</v>
      </c>
      <c r="B2545" t="s">
        <v>3490</v>
      </c>
      <c r="C2545" t="s">
        <v>618</v>
      </c>
      <c r="D2545" t="s">
        <v>286</v>
      </c>
      <c r="E2545" t="s">
        <v>89</v>
      </c>
      <c r="F2545">
        <v>31984</v>
      </c>
      <c r="G2545" t="s">
        <v>30</v>
      </c>
      <c r="H2545" t="s">
        <v>28</v>
      </c>
      <c r="I2545" t="s">
        <v>215</v>
      </c>
      <c r="J2545" t="s">
        <v>1370</v>
      </c>
      <c r="L2545" t="s">
        <v>49</v>
      </c>
    </row>
    <row r="2546" spans="1:22" x14ac:dyDescent="0.25">
      <c r="A2546">
        <v>334045</v>
      </c>
      <c r="B2546" t="s">
        <v>3126</v>
      </c>
      <c r="C2546" t="s">
        <v>550</v>
      </c>
      <c r="D2546" t="s">
        <v>228</v>
      </c>
      <c r="E2546" t="s">
        <v>89</v>
      </c>
      <c r="F2546">
        <v>32539</v>
      </c>
      <c r="G2546" t="s">
        <v>259</v>
      </c>
      <c r="H2546" t="s">
        <v>28</v>
      </c>
      <c r="I2546" t="s">
        <v>215</v>
      </c>
      <c r="J2546" t="s">
        <v>27</v>
      </c>
      <c r="L2546" t="s">
        <v>42</v>
      </c>
    </row>
    <row r="2547" spans="1:22" x14ac:dyDescent="0.25">
      <c r="A2547">
        <v>335470</v>
      </c>
      <c r="B2547" t="s">
        <v>3596</v>
      </c>
      <c r="C2547" t="s">
        <v>226</v>
      </c>
      <c r="D2547" t="s">
        <v>3597</v>
      </c>
      <c r="E2547" t="s">
        <v>89</v>
      </c>
      <c r="F2547">
        <v>36384</v>
      </c>
      <c r="G2547" t="s">
        <v>494</v>
      </c>
      <c r="H2547" t="s">
        <v>28</v>
      </c>
      <c r="I2547" t="s">
        <v>215</v>
      </c>
      <c r="J2547" t="s">
        <v>27</v>
      </c>
      <c r="L2547" t="s">
        <v>30</v>
      </c>
    </row>
    <row r="2548" spans="1:22" x14ac:dyDescent="0.25">
      <c r="A2548">
        <v>337545</v>
      </c>
      <c r="B2548" t="s">
        <v>3286</v>
      </c>
      <c r="C2548" t="s">
        <v>683</v>
      </c>
      <c r="D2548" t="s">
        <v>1263</v>
      </c>
      <c r="E2548" t="s">
        <v>89</v>
      </c>
      <c r="F2548">
        <v>34247</v>
      </c>
      <c r="G2548" t="s">
        <v>3287</v>
      </c>
      <c r="H2548" t="s">
        <v>28</v>
      </c>
      <c r="I2548" t="s">
        <v>215</v>
      </c>
      <c r="J2548" t="s">
        <v>1370</v>
      </c>
      <c r="L2548" t="s">
        <v>39</v>
      </c>
    </row>
    <row r="2549" spans="1:22" x14ac:dyDescent="0.25">
      <c r="A2549">
        <v>335465</v>
      </c>
      <c r="B2549" t="s">
        <v>3197</v>
      </c>
      <c r="C2549" t="s">
        <v>1700</v>
      </c>
      <c r="D2549" t="s">
        <v>3198</v>
      </c>
      <c r="E2549" t="s">
        <v>89</v>
      </c>
      <c r="F2549">
        <v>36535</v>
      </c>
      <c r="G2549" t="s">
        <v>274</v>
      </c>
      <c r="H2549" t="s">
        <v>28</v>
      </c>
      <c r="I2549" t="s">
        <v>215</v>
      </c>
      <c r="J2549" t="s">
        <v>1370</v>
      </c>
      <c r="L2549" t="s">
        <v>42</v>
      </c>
    </row>
    <row r="2550" spans="1:22" x14ac:dyDescent="0.25">
      <c r="A2550">
        <v>337313</v>
      </c>
      <c r="B2550" t="s">
        <v>3236</v>
      </c>
      <c r="C2550" t="s">
        <v>242</v>
      </c>
      <c r="D2550" t="s">
        <v>1106</v>
      </c>
      <c r="E2550" t="s">
        <v>89</v>
      </c>
      <c r="F2550">
        <v>28559</v>
      </c>
      <c r="G2550" t="s">
        <v>30</v>
      </c>
      <c r="H2550" t="s">
        <v>28</v>
      </c>
      <c r="I2550" t="s">
        <v>215</v>
      </c>
      <c r="J2550" t="s">
        <v>1370</v>
      </c>
      <c r="L2550" t="s">
        <v>30</v>
      </c>
    </row>
    <row r="2551" spans="1:22" x14ac:dyDescent="0.25">
      <c r="A2551">
        <v>337365</v>
      </c>
      <c r="B2551" t="s">
        <v>3284</v>
      </c>
      <c r="C2551" t="s">
        <v>548</v>
      </c>
      <c r="D2551" t="s">
        <v>971</v>
      </c>
      <c r="E2551" t="s">
        <v>89</v>
      </c>
      <c r="F2551">
        <v>31697</v>
      </c>
      <c r="G2551" t="s">
        <v>574</v>
      </c>
      <c r="H2551" t="s">
        <v>28</v>
      </c>
      <c r="I2551" t="s">
        <v>215</v>
      </c>
      <c r="J2551" t="s">
        <v>1370</v>
      </c>
      <c r="L2551" t="s">
        <v>52</v>
      </c>
    </row>
    <row r="2552" spans="1:22" x14ac:dyDescent="0.25">
      <c r="A2552">
        <v>333796</v>
      </c>
      <c r="B2552" t="s">
        <v>2653</v>
      </c>
      <c r="C2552" t="s">
        <v>260</v>
      </c>
      <c r="D2552" t="s">
        <v>723</v>
      </c>
      <c r="E2552" t="s">
        <v>89</v>
      </c>
      <c r="F2552">
        <v>35252</v>
      </c>
      <c r="G2552" t="s">
        <v>225</v>
      </c>
      <c r="H2552" t="s">
        <v>28</v>
      </c>
      <c r="I2552" t="s">
        <v>215</v>
      </c>
      <c r="J2552" t="s">
        <v>27</v>
      </c>
      <c r="L2552" t="s">
        <v>42</v>
      </c>
    </row>
    <row r="2553" spans="1:22" x14ac:dyDescent="0.25">
      <c r="A2553">
        <v>333326</v>
      </c>
      <c r="B2553" t="s">
        <v>2114</v>
      </c>
      <c r="C2553" t="s">
        <v>510</v>
      </c>
      <c r="D2553" t="s">
        <v>452</v>
      </c>
      <c r="E2553" t="s">
        <v>89</v>
      </c>
      <c r="F2553">
        <v>34335</v>
      </c>
      <c r="G2553" t="s">
        <v>30</v>
      </c>
      <c r="H2553" t="s">
        <v>28</v>
      </c>
      <c r="I2553" t="s">
        <v>215</v>
      </c>
      <c r="V2553" t="s">
        <v>5723</v>
      </c>
    </row>
    <row r="2554" spans="1:22" x14ac:dyDescent="0.25">
      <c r="A2554">
        <v>336101</v>
      </c>
      <c r="B2554" t="s">
        <v>2994</v>
      </c>
      <c r="C2554" t="s">
        <v>226</v>
      </c>
      <c r="D2554" t="s">
        <v>2995</v>
      </c>
      <c r="E2554" t="s">
        <v>88</v>
      </c>
      <c r="F2554">
        <v>34500</v>
      </c>
      <c r="G2554" t="s">
        <v>2996</v>
      </c>
      <c r="H2554" t="s">
        <v>28</v>
      </c>
      <c r="I2554" t="s">
        <v>215</v>
      </c>
    </row>
    <row r="2555" spans="1:22" x14ac:dyDescent="0.25">
      <c r="A2555">
        <v>336036</v>
      </c>
      <c r="B2555" t="s">
        <v>3603</v>
      </c>
      <c r="C2555" t="s">
        <v>242</v>
      </c>
      <c r="D2555" t="s">
        <v>817</v>
      </c>
      <c r="E2555" t="s">
        <v>89</v>
      </c>
      <c r="F2555">
        <v>35072</v>
      </c>
      <c r="G2555" t="s">
        <v>3604</v>
      </c>
      <c r="H2555" t="s">
        <v>28</v>
      </c>
      <c r="I2555" t="s">
        <v>215</v>
      </c>
      <c r="J2555" t="s">
        <v>27</v>
      </c>
      <c r="L2555" t="s">
        <v>30</v>
      </c>
    </row>
    <row r="2556" spans="1:22" x14ac:dyDescent="0.25">
      <c r="A2556">
        <v>334372</v>
      </c>
      <c r="B2556" t="s">
        <v>3266</v>
      </c>
      <c r="C2556" t="s">
        <v>626</v>
      </c>
      <c r="D2556" t="s">
        <v>1032</v>
      </c>
      <c r="E2556" t="s">
        <v>89</v>
      </c>
      <c r="F2556">
        <v>34356</v>
      </c>
      <c r="G2556" t="s">
        <v>912</v>
      </c>
      <c r="H2556" t="s">
        <v>28</v>
      </c>
      <c r="I2556" t="s">
        <v>215</v>
      </c>
      <c r="J2556" t="s">
        <v>1370</v>
      </c>
      <c r="L2556" t="s">
        <v>52</v>
      </c>
    </row>
    <row r="2557" spans="1:22" x14ac:dyDescent="0.25">
      <c r="A2557">
        <v>337846</v>
      </c>
      <c r="B2557" t="s">
        <v>3250</v>
      </c>
      <c r="C2557" t="s">
        <v>1644</v>
      </c>
      <c r="D2557" t="s">
        <v>951</v>
      </c>
      <c r="E2557" t="s">
        <v>89</v>
      </c>
      <c r="F2557">
        <v>30639</v>
      </c>
      <c r="G2557" t="s">
        <v>30</v>
      </c>
      <c r="H2557" t="s">
        <v>28</v>
      </c>
      <c r="I2557" t="s">
        <v>215</v>
      </c>
      <c r="J2557" t="s">
        <v>1370</v>
      </c>
      <c r="L2557" t="s">
        <v>30</v>
      </c>
    </row>
    <row r="2558" spans="1:22" x14ac:dyDescent="0.25">
      <c r="A2558">
        <v>338912</v>
      </c>
      <c r="B2558" t="s">
        <v>3833</v>
      </c>
      <c r="C2558" t="s">
        <v>647</v>
      </c>
      <c r="D2558" t="s">
        <v>427</v>
      </c>
      <c r="E2558" t="s">
        <v>89</v>
      </c>
      <c r="F2558">
        <v>36892</v>
      </c>
      <c r="G2558" t="s">
        <v>30</v>
      </c>
      <c r="H2558" t="s">
        <v>28</v>
      </c>
      <c r="I2558" t="s">
        <v>215</v>
      </c>
      <c r="J2558" t="s">
        <v>1370</v>
      </c>
      <c r="L2558" t="s">
        <v>30</v>
      </c>
    </row>
    <row r="2559" spans="1:22" x14ac:dyDescent="0.25">
      <c r="A2559">
        <v>337844</v>
      </c>
      <c r="B2559" t="s">
        <v>3300</v>
      </c>
      <c r="C2559" t="s">
        <v>242</v>
      </c>
      <c r="D2559" t="s">
        <v>754</v>
      </c>
      <c r="E2559" t="s">
        <v>89</v>
      </c>
      <c r="F2559">
        <v>30529</v>
      </c>
      <c r="G2559" t="s">
        <v>30</v>
      </c>
      <c r="H2559" t="s">
        <v>28</v>
      </c>
      <c r="I2559" t="s">
        <v>215</v>
      </c>
      <c r="J2559" t="s">
        <v>27</v>
      </c>
      <c r="L2559" t="s">
        <v>30</v>
      </c>
    </row>
    <row r="2560" spans="1:22" x14ac:dyDescent="0.25">
      <c r="A2560">
        <v>338944</v>
      </c>
      <c r="B2560" t="s">
        <v>3001</v>
      </c>
      <c r="C2560" t="s">
        <v>1644</v>
      </c>
      <c r="D2560" t="s">
        <v>588</v>
      </c>
      <c r="E2560" t="s">
        <v>88</v>
      </c>
      <c r="F2560">
        <v>35328</v>
      </c>
      <c r="G2560" t="s">
        <v>3002</v>
      </c>
      <c r="H2560" t="s">
        <v>28</v>
      </c>
      <c r="I2560" t="s">
        <v>215</v>
      </c>
      <c r="J2560" t="s">
        <v>1370</v>
      </c>
      <c r="L2560" t="s">
        <v>79</v>
      </c>
    </row>
    <row r="2561" spans="1:22" x14ac:dyDescent="0.25">
      <c r="A2561">
        <v>338149</v>
      </c>
      <c r="B2561" t="s">
        <v>3310</v>
      </c>
      <c r="C2561" t="s">
        <v>363</v>
      </c>
      <c r="D2561" t="s">
        <v>1035</v>
      </c>
      <c r="E2561" t="s">
        <v>89</v>
      </c>
      <c r="F2561">
        <v>35442</v>
      </c>
      <c r="G2561" t="s">
        <v>225</v>
      </c>
      <c r="H2561" t="s">
        <v>28</v>
      </c>
      <c r="I2561" t="s">
        <v>215</v>
      </c>
      <c r="J2561" t="s">
        <v>27</v>
      </c>
      <c r="L2561" t="s">
        <v>52</v>
      </c>
    </row>
    <row r="2562" spans="1:22" x14ac:dyDescent="0.25">
      <c r="A2562">
        <v>327408</v>
      </c>
      <c r="B2562" t="s">
        <v>3813</v>
      </c>
      <c r="C2562" t="s">
        <v>289</v>
      </c>
      <c r="D2562" t="s">
        <v>621</v>
      </c>
      <c r="E2562" t="s">
        <v>89</v>
      </c>
      <c r="F2562">
        <v>35084</v>
      </c>
      <c r="G2562" t="s">
        <v>30</v>
      </c>
      <c r="H2562" t="s">
        <v>28</v>
      </c>
      <c r="I2562" t="s">
        <v>215</v>
      </c>
      <c r="J2562" t="s">
        <v>1370</v>
      </c>
      <c r="L2562" t="s">
        <v>30</v>
      </c>
    </row>
    <row r="2563" spans="1:22" x14ac:dyDescent="0.25">
      <c r="A2563">
        <v>336577</v>
      </c>
      <c r="B2563" t="s">
        <v>3278</v>
      </c>
      <c r="C2563" t="s">
        <v>3279</v>
      </c>
      <c r="D2563" t="s">
        <v>3280</v>
      </c>
      <c r="E2563" t="s">
        <v>89</v>
      </c>
      <c r="F2563">
        <v>29952</v>
      </c>
      <c r="G2563" t="s">
        <v>3281</v>
      </c>
      <c r="H2563" t="s">
        <v>28</v>
      </c>
      <c r="I2563" t="s">
        <v>215</v>
      </c>
      <c r="J2563" t="s">
        <v>27</v>
      </c>
      <c r="L2563" t="s">
        <v>42</v>
      </c>
    </row>
    <row r="2564" spans="1:22" x14ac:dyDescent="0.25">
      <c r="A2564">
        <v>331750</v>
      </c>
      <c r="B2564" t="s">
        <v>3363</v>
      </c>
      <c r="C2564" t="s">
        <v>260</v>
      </c>
      <c r="D2564" t="s">
        <v>236</v>
      </c>
      <c r="E2564" t="s">
        <v>89</v>
      </c>
      <c r="F2564">
        <v>35999</v>
      </c>
      <c r="G2564" t="s">
        <v>30</v>
      </c>
      <c r="H2564" t="s">
        <v>28</v>
      </c>
      <c r="I2564" t="s">
        <v>215</v>
      </c>
      <c r="J2564" t="s">
        <v>1370</v>
      </c>
      <c r="L2564" t="s">
        <v>30</v>
      </c>
    </row>
    <row r="2565" spans="1:22" x14ac:dyDescent="0.25">
      <c r="A2565">
        <v>331141</v>
      </c>
      <c r="B2565" t="s">
        <v>3814</v>
      </c>
      <c r="C2565" t="s">
        <v>226</v>
      </c>
      <c r="D2565" t="s">
        <v>380</v>
      </c>
      <c r="E2565" t="s">
        <v>89</v>
      </c>
      <c r="F2565">
        <v>35200</v>
      </c>
      <c r="G2565" t="s">
        <v>30</v>
      </c>
      <c r="H2565" t="s">
        <v>28</v>
      </c>
      <c r="I2565" t="s">
        <v>215</v>
      </c>
      <c r="J2565" t="s">
        <v>1370</v>
      </c>
      <c r="L2565" t="s">
        <v>30</v>
      </c>
    </row>
    <row r="2566" spans="1:22" x14ac:dyDescent="0.25">
      <c r="A2566">
        <v>336795</v>
      </c>
      <c r="B2566" t="s">
        <v>3492</v>
      </c>
      <c r="C2566" t="s">
        <v>809</v>
      </c>
      <c r="D2566" t="s">
        <v>301</v>
      </c>
      <c r="E2566" t="s">
        <v>89</v>
      </c>
      <c r="F2566">
        <v>34188</v>
      </c>
      <c r="G2566" t="s">
        <v>30</v>
      </c>
      <c r="H2566" t="s">
        <v>28</v>
      </c>
      <c r="I2566" t="s">
        <v>215</v>
      </c>
      <c r="J2566" t="s">
        <v>1370</v>
      </c>
      <c r="L2566" t="s">
        <v>30</v>
      </c>
    </row>
    <row r="2567" spans="1:22" x14ac:dyDescent="0.25">
      <c r="A2567">
        <v>335390</v>
      </c>
      <c r="B2567" t="s">
        <v>3269</v>
      </c>
      <c r="C2567" t="s">
        <v>260</v>
      </c>
      <c r="D2567" t="s">
        <v>286</v>
      </c>
      <c r="E2567" t="s">
        <v>88</v>
      </c>
      <c r="F2567">
        <v>35687</v>
      </c>
      <c r="G2567" t="s">
        <v>73</v>
      </c>
      <c r="H2567" t="s">
        <v>28</v>
      </c>
      <c r="I2567" t="s">
        <v>215</v>
      </c>
      <c r="J2567" t="s">
        <v>27</v>
      </c>
      <c r="L2567" t="s">
        <v>73</v>
      </c>
    </row>
    <row r="2568" spans="1:22" x14ac:dyDescent="0.25">
      <c r="A2568">
        <v>329409</v>
      </c>
      <c r="B2568" t="s">
        <v>3092</v>
      </c>
      <c r="C2568" t="s">
        <v>262</v>
      </c>
      <c r="D2568" t="s">
        <v>473</v>
      </c>
      <c r="E2568" t="s">
        <v>88</v>
      </c>
      <c r="F2568">
        <v>36105</v>
      </c>
      <c r="G2568" t="s">
        <v>30</v>
      </c>
      <c r="H2568" t="s">
        <v>28</v>
      </c>
      <c r="I2568" t="s">
        <v>215</v>
      </c>
      <c r="J2568" t="s">
        <v>1370</v>
      </c>
      <c r="L2568" t="s">
        <v>85</v>
      </c>
    </row>
    <row r="2569" spans="1:22" x14ac:dyDescent="0.25">
      <c r="A2569">
        <v>331720</v>
      </c>
      <c r="B2569" t="s">
        <v>3815</v>
      </c>
      <c r="C2569" t="s">
        <v>660</v>
      </c>
      <c r="D2569" t="s">
        <v>301</v>
      </c>
      <c r="E2569" t="s">
        <v>88</v>
      </c>
      <c r="F2569">
        <v>35307</v>
      </c>
      <c r="G2569" t="s">
        <v>30</v>
      </c>
      <c r="H2569" t="s">
        <v>28</v>
      </c>
      <c r="I2569" t="s">
        <v>215</v>
      </c>
      <c r="J2569" t="s">
        <v>1370</v>
      </c>
      <c r="L2569" t="s">
        <v>30</v>
      </c>
    </row>
    <row r="2570" spans="1:22" x14ac:dyDescent="0.25">
      <c r="A2570">
        <v>336606</v>
      </c>
      <c r="B2570" t="s">
        <v>3826</v>
      </c>
      <c r="C2570" t="s">
        <v>983</v>
      </c>
      <c r="D2570" t="s">
        <v>1019</v>
      </c>
      <c r="E2570" t="s">
        <v>89</v>
      </c>
      <c r="F2570">
        <v>28906</v>
      </c>
      <c r="G2570" t="s">
        <v>525</v>
      </c>
      <c r="H2570" t="s">
        <v>28</v>
      </c>
      <c r="I2570" t="s">
        <v>215</v>
      </c>
      <c r="J2570" t="s">
        <v>1370</v>
      </c>
      <c r="L2570" t="s">
        <v>42</v>
      </c>
    </row>
    <row r="2571" spans="1:22" x14ac:dyDescent="0.25">
      <c r="A2571">
        <v>337002</v>
      </c>
      <c r="B2571" t="s">
        <v>3283</v>
      </c>
      <c r="C2571" t="s">
        <v>1200</v>
      </c>
      <c r="D2571" t="s">
        <v>1170</v>
      </c>
      <c r="E2571" t="s">
        <v>89</v>
      </c>
      <c r="F2571">
        <v>32293</v>
      </c>
      <c r="G2571" t="s">
        <v>30</v>
      </c>
      <c r="H2571" t="s">
        <v>28</v>
      </c>
      <c r="I2571" t="s">
        <v>215</v>
      </c>
      <c r="J2571" t="s">
        <v>1370</v>
      </c>
      <c r="L2571" t="s">
        <v>30</v>
      </c>
    </row>
    <row r="2572" spans="1:22" x14ac:dyDescent="0.25">
      <c r="A2572">
        <v>338146</v>
      </c>
      <c r="B2572" t="s">
        <v>3309</v>
      </c>
      <c r="C2572" t="s">
        <v>573</v>
      </c>
      <c r="D2572" t="s">
        <v>604</v>
      </c>
      <c r="E2572" t="s">
        <v>89</v>
      </c>
      <c r="F2572">
        <v>32152</v>
      </c>
      <c r="G2572" t="s">
        <v>30</v>
      </c>
      <c r="H2572" t="s">
        <v>28</v>
      </c>
      <c r="I2572" t="s">
        <v>215</v>
      </c>
      <c r="J2572" t="s">
        <v>27</v>
      </c>
      <c r="L2572" t="s">
        <v>30</v>
      </c>
    </row>
    <row r="2573" spans="1:22" x14ac:dyDescent="0.25">
      <c r="A2573">
        <v>329016</v>
      </c>
      <c r="B2573" t="s">
        <v>3074</v>
      </c>
      <c r="C2573" t="s">
        <v>3075</v>
      </c>
      <c r="D2573" t="s">
        <v>288</v>
      </c>
      <c r="E2573" t="s">
        <v>88</v>
      </c>
      <c r="F2573">
        <v>35902</v>
      </c>
      <c r="G2573" t="s">
        <v>30</v>
      </c>
      <c r="H2573" t="s">
        <v>28</v>
      </c>
      <c r="I2573" t="s">
        <v>215</v>
      </c>
    </row>
    <row r="2574" spans="1:22" x14ac:dyDescent="0.25">
      <c r="A2574">
        <v>335350</v>
      </c>
      <c r="B2574" t="s">
        <v>3268</v>
      </c>
      <c r="C2574" t="s">
        <v>260</v>
      </c>
      <c r="D2574" t="s">
        <v>571</v>
      </c>
      <c r="E2574" t="s">
        <v>88</v>
      </c>
      <c r="F2574">
        <v>32555</v>
      </c>
      <c r="G2574" t="s">
        <v>2717</v>
      </c>
      <c r="H2574" t="s">
        <v>28</v>
      </c>
      <c r="I2574" t="s">
        <v>215</v>
      </c>
      <c r="J2574" t="s">
        <v>1370</v>
      </c>
      <c r="L2574" t="s">
        <v>30</v>
      </c>
    </row>
    <row r="2575" spans="1:22" x14ac:dyDescent="0.25">
      <c r="A2575">
        <v>338266</v>
      </c>
      <c r="B2575" t="s">
        <v>3035</v>
      </c>
      <c r="C2575" t="s">
        <v>3036</v>
      </c>
      <c r="D2575" t="s">
        <v>3037</v>
      </c>
      <c r="E2575" t="s">
        <v>88</v>
      </c>
      <c r="F2575">
        <v>32883</v>
      </c>
      <c r="G2575" t="s">
        <v>958</v>
      </c>
      <c r="H2575" t="s">
        <v>28</v>
      </c>
      <c r="I2575" t="s">
        <v>215</v>
      </c>
      <c r="J2575" t="s">
        <v>1370</v>
      </c>
      <c r="L2575" t="s">
        <v>59</v>
      </c>
    </row>
    <row r="2576" spans="1:22" x14ac:dyDescent="0.25">
      <c r="A2576">
        <v>327108</v>
      </c>
      <c r="B2576" t="s">
        <v>2175</v>
      </c>
      <c r="C2576" t="s">
        <v>260</v>
      </c>
      <c r="D2576" t="s">
        <v>472</v>
      </c>
      <c r="E2576" t="s">
        <v>88</v>
      </c>
      <c r="F2576">
        <v>25369</v>
      </c>
      <c r="G2576" t="s">
        <v>30</v>
      </c>
      <c r="H2576" t="s">
        <v>28</v>
      </c>
      <c r="I2576" t="s">
        <v>215</v>
      </c>
      <c r="J2576" t="s">
        <v>1370</v>
      </c>
      <c r="L2576" t="s">
        <v>30</v>
      </c>
      <c r="V2576" t="s">
        <v>5723</v>
      </c>
    </row>
    <row r="2577" spans="1:22" x14ac:dyDescent="0.25">
      <c r="A2577">
        <v>329368</v>
      </c>
      <c r="B2577" t="s">
        <v>2229</v>
      </c>
      <c r="C2577" t="s">
        <v>1824</v>
      </c>
      <c r="D2577" t="s">
        <v>860</v>
      </c>
      <c r="E2577" t="s">
        <v>88</v>
      </c>
      <c r="F2577">
        <v>35445</v>
      </c>
      <c r="G2577" t="s">
        <v>433</v>
      </c>
      <c r="H2577" t="s">
        <v>28</v>
      </c>
      <c r="I2577" t="s">
        <v>215</v>
      </c>
      <c r="J2577" t="s">
        <v>1370</v>
      </c>
      <c r="L2577" t="s">
        <v>42</v>
      </c>
      <c r="V2577" t="s">
        <v>5723</v>
      </c>
    </row>
    <row r="2578" spans="1:22" x14ac:dyDescent="0.25">
      <c r="A2578">
        <v>336788</v>
      </c>
      <c r="B2578" t="s">
        <v>2853</v>
      </c>
      <c r="C2578" t="s">
        <v>1084</v>
      </c>
      <c r="D2578" t="s">
        <v>392</v>
      </c>
      <c r="E2578" t="s">
        <v>88</v>
      </c>
      <c r="F2578">
        <v>36375</v>
      </c>
      <c r="G2578" t="s">
        <v>30</v>
      </c>
      <c r="H2578" t="s">
        <v>28</v>
      </c>
      <c r="I2578" t="s">
        <v>215</v>
      </c>
      <c r="J2578" t="s">
        <v>1370</v>
      </c>
      <c r="L2578" t="s">
        <v>30</v>
      </c>
    </row>
    <row r="2579" spans="1:22" x14ac:dyDescent="0.25">
      <c r="A2579">
        <v>334425</v>
      </c>
      <c r="B2579" t="s">
        <v>3817</v>
      </c>
      <c r="C2579" t="s">
        <v>355</v>
      </c>
      <c r="D2579" t="s">
        <v>951</v>
      </c>
      <c r="E2579" t="s">
        <v>88</v>
      </c>
      <c r="F2579">
        <v>33924</v>
      </c>
      <c r="G2579" t="s">
        <v>3818</v>
      </c>
      <c r="H2579" t="s">
        <v>28</v>
      </c>
      <c r="I2579" t="s">
        <v>215</v>
      </c>
      <c r="J2579" t="s">
        <v>1370</v>
      </c>
      <c r="L2579" t="s">
        <v>42</v>
      </c>
    </row>
    <row r="2580" spans="1:22" x14ac:dyDescent="0.25">
      <c r="A2580">
        <v>334012</v>
      </c>
      <c r="B2580" t="s">
        <v>3264</v>
      </c>
      <c r="C2580" t="s">
        <v>242</v>
      </c>
      <c r="D2580" t="s">
        <v>332</v>
      </c>
      <c r="E2580" t="s">
        <v>88</v>
      </c>
      <c r="F2580">
        <v>33731</v>
      </c>
      <c r="G2580" t="s">
        <v>30</v>
      </c>
      <c r="H2580" t="s">
        <v>28</v>
      </c>
      <c r="I2580" t="s">
        <v>215</v>
      </c>
      <c r="J2580" t="s">
        <v>27</v>
      </c>
      <c r="L2580" t="s">
        <v>85</v>
      </c>
    </row>
    <row r="2581" spans="1:22" x14ac:dyDescent="0.25">
      <c r="A2581">
        <v>325362</v>
      </c>
      <c r="B2581" t="s">
        <v>1724</v>
      </c>
      <c r="C2581" t="s">
        <v>839</v>
      </c>
      <c r="D2581" t="s">
        <v>479</v>
      </c>
      <c r="E2581" t="s">
        <v>88</v>
      </c>
      <c r="F2581">
        <v>33495</v>
      </c>
      <c r="G2581" t="s">
        <v>30</v>
      </c>
      <c r="H2581" t="s">
        <v>28</v>
      </c>
      <c r="I2581" t="s">
        <v>215</v>
      </c>
      <c r="J2581" t="s">
        <v>1370</v>
      </c>
      <c r="L2581" t="s">
        <v>30</v>
      </c>
      <c r="V2581" t="s">
        <v>5734</v>
      </c>
    </row>
    <row r="2582" spans="1:22" x14ac:dyDescent="0.25">
      <c r="A2582">
        <v>336136</v>
      </c>
      <c r="B2582" t="s">
        <v>3825</v>
      </c>
      <c r="C2582" t="s">
        <v>244</v>
      </c>
      <c r="D2582" t="s">
        <v>655</v>
      </c>
      <c r="E2582" t="s">
        <v>88</v>
      </c>
      <c r="F2582">
        <v>35826</v>
      </c>
      <c r="G2582" t="s">
        <v>1155</v>
      </c>
      <c r="H2582" t="s">
        <v>28</v>
      </c>
      <c r="I2582" t="s">
        <v>215</v>
      </c>
      <c r="J2582" t="s">
        <v>27</v>
      </c>
      <c r="L2582" t="s">
        <v>30</v>
      </c>
    </row>
    <row r="2583" spans="1:22" x14ac:dyDescent="0.25">
      <c r="A2583">
        <v>322540</v>
      </c>
      <c r="B2583" t="s">
        <v>2198</v>
      </c>
      <c r="C2583" t="s">
        <v>262</v>
      </c>
      <c r="D2583" t="s">
        <v>239</v>
      </c>
      <c r="E2583" t="s">
        <v>89</v>
      </c>
      <c r="F2583">
        <v>34107</v>
      </c>
      <c r="G2583" t="s">
        <v>30</v>
      </c>
      <c r="H2583" t="s">
        <v>28</v>
      </c>
      <c r="I2583" t="s">
        <v>215</v>
      </c>
      <c r="J2583" t="s">
        <v>27</v>
      </c>
      <c r="L2583" t="s">
        <v>30</v>
      </c>
      <c r="V2583" t="s">
        <v>5734</v>
      </c>
    </row>
    <row r="2584" spans="1:22" x14ac:dyDescent="0.25">
      <c r="A2584">
        <v>332570</v>
      </c>
      <c r="B2584" t="s">
        <v>3191</v>
      </c>
      <c r="C2584" t="s">
        <v>346</v>
      </c>
      <c r="D2584" t="s">
        <v>449</v>
      </c>
      <c r="E2584" t="s">
        <v>89</v>
      </c>
      <c r="F2584">
        <v>33263</v>
      </c>
      <c r="G2584" t="s">
        <v>52</v>
      </c>
      <c r="H2584" t="s">
        <v>28</v>
      </c>
      <c r="I2584" t="s">
        <v>215</v>
      </c>
      <c r="J2584" t="s">
        <v>27</v>
      </c>
      <c r="L2584" t="s">
        <v>30</v>
      </c>
    </row>
    <row r="2585" spans="1:22" x14ac:dyDescent="0.25">
      <c r="A2585">
        <v>337907</v>
      </c>
      <c r="B2585" t="s">
        <v>3301</v>
      </c>
      <c r="C2585" t="s">
        <v>266</v>
      </c>
      <c r="D2585" t="s">
        <v>1821</v>
      </c>
      <c r="E2585" t="s">
        <v>88</v>
      </c>
      <c r="F2585">
        <v>32795</v>
      </c>
      <c r="G2585" t="s">
        <v>3302</v>
      </c>
      <c r="H2585" t="s">
        <v>28</v>
      </c>
      <c r="I2585" t="s">
        <v>215</v>
      </c>
      <c r="J2585" t="s">
        <v>1370</v>
      </c>
      <c r="L2585" t="s">
        <v>52</v>
      </c>
    </row>
    <row r="2586" spans="1:22" x14ac:dyDescent="0.25">
      <c r="A2586">
        <v>322558</v>
      </c>
      <c r="B2586" t="s">
        <v>3226</v>
      </c>
      <c r="C2586" t="s">
        <v>226</v>
      </c>
      <c r="D2586" t="s">
        <v>3227</v>
      </c>
      <c r="E2586" t="s">
        <v>88</v>
      </c>
      <c r="F2586">
        <v>34474</v>
      </c>
      <c r="G2586" t="s">
        <v>511</v>
      </c>
      <c r="H2586" t="s">
        <v>28</v>
      </c>
      <c r="I2586" t="s">
        <v>215</v>
      </c>
      <c r="J2586" t="s">
        <v>1370</v>
      </c>
      <c r="L2586" t="s">
        <v>79</v>
      </c>
    </row>
    <row r="2587" spans="1:22" x14ac:dyDescent="0.25">
      <c r="A2587">
        <v>311089</v>
      </c>
      <c r="B2587" t="s">
        <v>5683</v>
      </c>
      <c r="C2587" t="s">
        <v>895</v>
      </c>
      <c r="D2587" t="s">
        <v>1012</v>
      </c>
      <c r="E2587" t="s">
        <v>88</v>
      </c>
      <c r="F2587">
        <v>31959</v>
      </c>
      <c r="G2587" t="s">
        <v>1055</v>
      </c>
      <c r="H2587" t="s">
        <v>28</v>
      </c>
      <c r="I2587" t="s">
        <v>215</v>
      </c>
      <c r="J2587" t="s">
        <v>1370</v>
      </c>
      <c r="L2587" t="s">
        <v>42</v>
      </c>
      <c r="V2587" t="s">
        <v>5725</v>
      </c>
    </row>
    <row r="2588" spans="1:22" x14ac:dyDescent="0.25">
      <c r="A2588">
        <v>332956</v>
      </c>
      <c r="B2588" t="s">
        <v>3382</v>
      </c>
      <c r="C2588" t="s">
        <v>266</v>
      </c>
      <c r="D2588" t="s">
        <v>3383</v>
      </c>
      <c r="E2588" t="s">
        <v>88</v>
      </c>
      <c r="F2588">
        <v>30227</v>
      </c>
      <c r="G2588" t="s">
        <v>73</v>
      </c>
      <c r="H2588" t="s">
        <v>28</v>
      </c>
      <c r="I2588" t="s">
        <v>215</v>
      </c>
      <c r="J2588" t="s">
        <v>27</v>
      </c>
      <c r="L2588" t="s">
        <v>30</v>
      </c>
    </row>
    <row r="2589" spans="1:22" x14ac:dyDescent="0.25">
      <c r="A2589">
        <v>327571</v>
      </c>
      <c r="B2589" t="s">
        <v>2199</v>
      </c>
      <c r="C2589" t="s">
        <v>233</v>
      </c>
      <c r="D2589" t="s">
        <v>968</v>
      </c>
      <c r="E2589" t="s">
        <v>89</v>
      </c>
      <c r="F2589">
        <v>34151</v>
      </c>
      <c r="G2589" t="s">
        <v>606</v>
      </c>
      <c r="H2589" t="s">
        <v>28</v>
      </c>
      <c r="I2589" t="s">
        <v>215</v>
      </c>
      <c r="J2589" t="s">
        <v>1370</v>
      </c>
      <c r="L2589" t="s">
        <v>79</v>
      </c>
      <c r="V2589" t="s">
        <v>5734</v>
      </c>
    </row>
    <row r="2590" spans="1:22" x14ac:dyDescent="0.25">
      <c r="A2590">
        <v>338008</v>
      </c>
      <c r="B2590" t="s">
        <v>3303</v>
      </c>
      <c r="C2590" t="s">
        <v>266</v>
      </c>
      <c r="D2590" t="s">
        <v>224</v>
      </c>
      <c r="E2590" t="s">
        <v>89</v>
      </c>
      <c r="F2590">
        <v>35466</v>
      </c>
      <c r="G2590" t="s">
        <v>737</v>
      </c>
      <c r="H2590" t="s">
        <v>28</v>
      </c>
      <c r="I2590" t="s">
        <v>215</v>
      </c>
      <c r="J2590" t="s">
        <v>1370</v>
      </c>
      <c r="L2590" t="s">
        <v>42</v>
      </c>
    </row>
    <row r="2591" spans="1:22" x14ac:dyDescent="0.25">
      <c r="A2591">
        <v>332880</v>
      </c>
      <c r="B2591" t="s">
        <v>3262</v>
      </c>
      <c r="C2591" t="s">
        <v>242</v>
      </c>
      <c r="D2591" t="s">
        <v>408</v>
      </c>
      <c r="E2591" t="s">
        <v>89</v>
      </c>
      <c r="F2591">
        <v>35431</v>
      </c>
      <c r="G2591" t="s">
        <v>30</v>
      </c>
      <c r="H2591" t="s">
        <v>28</v>
      </c>
      <c r="I2591" t="s">
        <v>215</v>
      </c>
      <c r="J2591" t="s">
        <v>27</v>
      </c>
      <c r="L2591" t="s">
        <v>30</v>
      </c>
    </row>
    <row r="2592" spans="1:22" x14ac:dyDescent="0.25">
      <c r="A2592">
        <v>338015</v>
      </c>
      <c r="B2592" t="s">
        <v>3005</v>
      </c>
      <c r="C2592" t="s">
        <v>516</v>
      </c>
      <c r="D2592" t="s">
        <v>273</v>
      </c>
      <c r="E2592" t="s">
        <v>89</v>
      </c>
      <c r="F2592">
        <v>32403</v>
      </c>
      <c r="G2592" t="s">
        <v>3006</v>
      </c>
      <c r="H2592" t="s">
        <v>28</v>
      </c>
      <c r="I2592" t="s">
        <v>215</v>
      </c>
      <c r="J2592" t="s">
        <v>27</v>
      </c>
      <c r="L2592" t="s">
        <v>42</v>
      </c>
    </row>
    <row r="2593" spans="1:22" x14ac:dyDescent="0.25">
      <c r="A2593">
        <v>338073</v>
      </c>
      <c r="B2593" t="s">
        <v>3305</v>
      </c>
      <c r="C2593" t="s">
        <v>242</v>
      </c>
      <c r="D2593" t="s">
        <v>3306</v>
      </c>
      <c r="E2593" t="s">
        <v>89</v>
      </c>
      <c r="F2593">
        <v>30682</v>
      </c>
      <c r="G2593" t="s">
        <v>49</v>
      </c>
      <c r="H2593" t="s">
        <v>28</v>
      </c>
      <c r="I2593" t="s">
        <v>215</v>
      </c>
      <c r="J2593" t="s">
        <v>27</v>
      </c>
      <c r="L2593" t="s">
        <v>49</v>
      </c>
    </row>
    <row r="2594" spans="1:22" x14ac:dyDescent="0.25">
      <c r="A2594">
        <v>310048</v>
      </c>
      <c r="B2594" t="s">
        <v>1761</v>
      </c>
      <c r="C2594" t="s">
        <v>1284</v>
      </c>
      <c r="D2594" t="s">
        <v>1412</v>
      </c>
      <c r="E2594" t="s">
        <v>88</v>
      </c>
      <c r="F2594">
        <v>30651</v>
      </c>
      <c r="G2594" t="s">
        <v>30</v>
      </c>
      <c r="H2594" t="s">
        <v>28</v>
      </c>
      <c r="I2594" t="s">
        <v>215</v>
      </c>
      <c r="J2594" t="s">
        <v>1370</v>
      </c>
      <c r="L2594" t="s">
        <v>42</v>
      </c>
      <c r="V2594" t="s">
        <v>5734</v>
      </c>
    </row>
    <row r="2595" spans="1:22" x14ac:dyDescent="0.25">
      <c r="A2595">
        <v>327423</v>
      </c>
      <c r="B2595" t="s">
        <v>697</v>
      </c>
      <c r="C2595" t="s">
        <v>2222</v>
      </c>
      <c r="D2595" t="s">
        <v>466</v>
      </c>
      <c r="E2595" t="s">
        <v>88</v>
      </c>
      <c r="F2595">
        <v>35212</v>
      </c>
      <c r="G2595" t="s">
        <v>30</v>
      </c>
      <c r="H2595" t="s">
        <v>28</v>
      </c>
      <c r="I2595" t="s">
        <v>215</v>
      </c>
      <c r="V2595" t="s">
        <v>5723</v>
      </c>
    </row>
    <row r="2596" spans="1:22" x14ac:dyDescent="0.25">
      <c r="A2596">
        <v>332816</v>
      </c>
      <c r="B2596" t="s">
        <v>3261</v>
      </c>
      <c r="C2596" t="s">
        <v>223</v>
      </c>
      <c r="D2596" t="s">
        <v>245</v>
      </c>
      <c r="E2596" t="s">
        <v>88</v>
      </c>
      <c r="F2596">
        <v>36161</v>
      </c>
      <c r="G2596" t="s">
        <v>225</v>
      </c>
      <c r="H2596" t="s">
        <v>28</v>
      </c>
      <c r="I2596" t="s">
        <v>215</v>
      </c>
      <c r="J2596" t="s">
        <v>27</v>
      </c>
      <c r="L2596" t="s">
        <v>42</v>
      </c>
    </row>
    <row r="2597" spans="1:22" x14ac:dyDescent="0.25">
      <c r="A2597">
        <v>330568</v>
      </c>
      <c r="B2597" t="s">
        <v>740</v>
      </c>
      <c r="C2597" t="s">
        <v>289</v>
      </c>
      <c r="D2597" t="s">
        <v>339</v>
      </c>
      <c r="E2597" t="s">
        <v>88</v>
      </c>
      <c r="F2597">
        <v>35923</v>
      </c>
      <c r="G2597" t="s">
        <v>30</v>
      </c>
      <c r="H2597" t="s">
        <v>28</v>
      </c>
      <c r="I2597" t="s">
        <v>215</v>
      </c>
      <c r="J2597" t="s">
        <v>1370</v>
      </c>
      <c r="L2597" t="s">
        <v>85</v>
      </c>
    </row>
    <row r="2598" spans="1:22" x14ac:dyDescent="0.25">
      <c r="A2598">
        <v>330411</v>
      </c>
      <c r="B2598" t="s">
        <v>2625</v>
      </c>
      <c r="C2598" t="s">
        <v>550</v>
      </c>
      <c r="D2598" t="s">
        <v>245</v>
      </c>
      <c r="E2598" t="s">
        <v>88</v>
      </c>
      <c r="F2598">
        <v>35796</v>
      </c>
      <c r="G2598" t="s">
        <v>2090</v>
      </c>
      <c r="H2598" t="s">
        <v>28</v>
      </c>
      <c r="I2598" t="s">
        <v>215</v>
      </c>
      <c r="J2598" t="s">
        <v>1370</v>
      </c>
      <c r="L2598" t="s">
        <v>30</v>
      </c>
    </row>
    <row r="2599" spans="1:22" x14ac:dyDescent="0.25">
      <c r="A2599">
        <v>331306</v>
      </c>
      <c r="B2599" t="s">
        <v>1542</v>
      </c>
      <c r="C2599" t="s">
        <v>406</v>
      </c>
      <c r="D2599" t="s">
        <v>1543</v>
      </c>
      <c r="E2599" t="s">
        <v>88</v>
      </c>
      <c r="F2599">
        <v>35431</v>
      </c>
      <c r="G2599" t="s">
        <v>1435</v>
      </c>
      <c r="H2599" t="s">
        <v>28</v>
      </c>
      <c r="I2599" t="s">
        <v>215</v>
      </c>
      <c r="J2599" t="s">
        <v>1370</v>
      </c>
      <c r="L2599" t="s">
        <v>30</v>
      </c>
      <c r="V2599" t="s">
        <v>5735</v>
      </c>
    </row>
    <row r="2600" spans="1:22" x14ac:dyDescent="0.25">
      <c r="A2600">
        <v>327959</v>
      </c>
      <c r="B2600" t="s">
        <v>3589</v>
      </c>
      <c r="C2600" t="s">
        <v>226</v>
      </c>
      <c r="D2600" t="s">
        <v>432</v>
      </c>
      <c r="E2600" t="s">
        <v>88</v>
      </c>
      <c r="F2600">
        <v>34354</v>
      </c>
      <c r="G2600" t="s">
        <v>30</v>
      </c>
      <c r="H2600" t="s">
        <v>28</v>
      </c>
      <c r="I2600" t="s">
        <v>215</v>
      </c>
      <c r="J2600" t="s">
        <v>1370</v>
      </c>
      <c r="L2600" t="s">
        <v>30</v>
      </c>
    </row>
    <row r="2601" spans="1:22" x14ac:dyDescent="0.25">
      <c r="A2601">
        <v>336311</v>
      </c>
      <c r="B2601" t="s">
        <v>1139</v>
      </c>
      <c r="C2601" t="s">
        <v>260</v>
      </c>
      <c r="D2601" t="s">
        <v>1652</v>
      </c>
      <c r="E2601" t="s">
        <v>88</v>
      </c>
      <c r="F2601">
        <v>34194</v>
      </c>
      <c r="G2601" t="s">
        <v>30</v>
      </c>
      <c r="H2601" t="s">
        <v>28</v>
      </c>
      <c r="I2601" t="s">
        <v>215</v>
      </c>
      <c r="J2601" t="s">
        <v>27</v>
      </c>
      <c r="L2601" t="s">
        <v>30</v>
      </c>
    </row>
    <row r="2602" spans="1:22" x14ac:dyDescent="0.25">
      <c r="A2602">
        <v>336329</v>
      </c>
      <c r="B2602" t="s">
        <v>3233</v>
      </c>
      <c r="C2602" t="s">
        <v>268</v>
      </c>
      <c r="D2602" t="s">
        <v>2034</v>
      </c>
      <c r="E2602" t="s">
        <v>88</v>
      </c>
      <c r="F2602">
        <v>35750</v>
      </c>
      <c r="G2602" t="s">
        <v>469</v>
      </c>
      <c r="H2602" t="s">
        <v>31</v>
      </c>
      <c r="I2602" t="s">
        <v>215</v>
      </c>
      <c r="J2602" t="s">
        <v>27</v>
      </c>
      <c r="L2602" t="s">
        <v>85</v>
      </c>
    </row>
    <row r="2603" spans="1:22" x14ac:dyDescent="0.25">
      <c r="A2603">
        <v>330338</v>
      </c>
      <c r="B2603" t="s">
        <v>2223</v>
      </c>
      <c r="C2603" t="s">
        <v>242</v>
      </c>
      <c r="D2603" t="s">
        <v>236</v>
      </c>
      <c r="E2603" t="s">
        <v>88</v>
      </c>
      <c r="F2603">
        <v>35817</v>
      </c>
      <c r="G2603" t="s">
        <v>30</v>
      </c>
      <c r="H2603" t="s">
        <v>28</v>
      </c>
      <c r="I2603" t="s">
        <v>215</v>
      </c>
      <c r="J2603" t="s">
        <v>27</v>
      </c>
      <c r="L2603" t="s">
        <v>30</v>
      </c>
      <c r="V2603" t="s">
        <v>5723</v>
      </c>
    </row>
    <row r="2604" spans="1:22" x14ac:dyDescent="0.25">
      <c r="A2604">
        <v>337219</v>
      </c>
      <c r="B2604" t="s">
        <v>2806</v>
      </c>
      <c r="C2604" t="s">
        <v>413</v>
      </c>
      <c r="D2604" t="s">
        <v>497</v>
      </c>
      <c r="E2604" t="s">
        <v>88</v>
      </c>
      <c r="F2604">
        <v>35930</v>
      </c>
      <c r="G2604" t="s">
        <v>1435</v>
      </c>
      <c r="H2604" t="s">
        <v>28</v>
      </c>
      <c r="I2604" t="s">
        <v>215</v>
      </c>
      <c r="J2604" t="s">
        <v>1370</v>
      </c>
      <c r="L2604" t="s">
        <v>30</v>
      </c>
    </row>
    <row r="2605" spans="1:22" x14ac:dyDescent="0.25">
      <c r="A2605">
        <v>337954</v>
      </c>
      <c r="B2605" t="s">
        <v>890</v>
      </c>
      <c r="C2605" t="s">
        <v>1669</v>
      </c>
      <c r="D2605" t="s">
        <v>436</v>
      </c>
      <c r="E2605" t="s">
        <v>88</v>
      </c>
      <c r="F2605">
        <v>34425</v>
      </c>
      <c r="G2605" t="s">
        <v>2803</v>
      </c>
      <c r="H2605" t="s">
        <v>28</v>
      </c>
      <c r="I2605" t="s">
        <v>215</v>
      </c>
      <c r="J2605" t="s">
        <v>1370</v>
      </c>
      <c r="L2605" t="s">
        <v>76</v>
      </c>
    </row>
    <row r="2606" spans="1:22" x14ac:dyDescent="0.25">
      <c r="A2606">
        <v>338022</v>
      </c>
      <c r="B2606" t="s">
        <v>3304</v>
      </c>
      <c r="C2606" t="s">
        <v>387</v>
      </c>
      <c r="D2606" t="s">
        <v>565</v>
      </c>
      <c r="E2606" t="s">
        <v>88</v>
      </c>
      <c r="F2606">
        <v>33230</v>
      </c>
      <c r="G2606" t="s">
        <v>30</v>
      </c>
      <c r="H2606" t="s">
        <v>28</v>
      </c>
      <c r="I2606" t="s">
        <v>215</v>
      </c>
      <c r="J2606" t="s">
        <v>1370</v>
      </c>
      <c r="L2606" t="s">
        <v>85</v>
      </c>
    </row>
    <row r="2607" spans="1:22" x14ac:dyDescent="0.25">
      <c r="A2607">
        <v>338029</v>
      </c>
      <c r="B2607" t="s">
        <v>2622</v>
      </c>
      <c r="C2607" t="s">
        <v>722</v>
      </c>
      <c r="D2607" t="s">
        <v>1225</v>
      </c>
      <c r="E2607" t="s">
        <v>88</v>
      </c>
      <c r="F2607">
        <v>28261</v>
      </c>
      <c r="G2607" t="s">
        <v>82</v>
      </c>
      <c r="H2607" t="s">
        <v>28</v>
      </c>
      <c r="I2607" t="s">
        <v>215</v>
      </c>
      <c r="J2607" t="s">
        <v>1370</v>
      </c>
      <c r="L2607" t="s">
        <v>82</v>
      </c>
    </row>
    <row r="2608" spans="1:22" x14ac:dyDescent="0.25">
      <c r="A2608">
        <v>321168</v>
      </c>
      <c r="B2608" t="s">
        <v>3070</v>
      </c>
      <c r="C2608" t="s">
        <v>346</v>
      </c>
      <c r="D2608" t="s">
        <v>442</v>
      </c>
      <c r="E2608" t="s">
        <v>88</v>
      </c>
      <c r="F2608">
        <v>33469</v>
      </c>
      <c r="G2608" t="s">
        <v>30</v>
      </c>
      <c r="H2608" t="s">
        <v>28</v>
      </c>
      <c r="I2608" t="s">
        <v>215</v>
      </c>
      <c r="J2608" t="s">
        <v>1370</v>
      </c>
      <c r="L2608" t="s">
        <v>42</v>
      </c>
    </row>
    <row r="2609" spans="1:12" x14ac:dyDescent="0.25">
      <c r="A2609">
        <v>338090</v>
      </c>
      <c r="B2609" t="s">
        <v>3307</v>
      </c>
      <c r="C2609" t="s">
        <v>554</v>
      </c>
      <c r="D2609" t="s">
        <v>553</v>
      </c>
      <c r="E2609" t="s">
        <v>89</v>
      </c>
      <c r="F2609">
        <v>30651</v>
      </c>
      <c r="G2609" t="s">
        <v>59</v>
      </c>
      <c r="H2609" t="s">
        <v>28</v>
      </c>
      <c r="I2609" t="s">
        <v>215</v>
      </c>
      <c r="J2609" t="s">
        <v>27</v>
      </c>
      <c r="L2609" t="s">
        <v>59</v>
      </c>
    </row>
    <row r="2610" spans="1:12" x14ac:dyDescent="0.25">
      <c r="A2610">
        <v>333000</v>
      </c>
      <c r="B2610" t="s">
        <v>3124</v>
      </c>
      <c r="C2610" t="s">
        <v>704</v>
      </c>
      <c r="D2610" t="s">
        <v>285</v>
      </c>
      <c r="E2610" t="s">
        <v>89</v>
      </c>
      <c r="F2610">
        <v>32096</v>
      </c>
      <c r="G2610" t="s">
        <v>927</v>
      </c>
      <c r="H2610" t="s">
        <v>28</v>
      </c>
      <c r="I2610" t="s">
        <v>215</v>
      </c>
      <c r="J2610" t="s">
        <v>1370</v>
      </c>
      <c r="L2610" t="s">
        <v>39</v>
      </c>
    </row>
    <row r="2611" spans="1:12" x14ac:dyDescent="0.25">
      <c r="A2611">
        <v>338134</v>
      </c>
      <c r="B2611" t="s">
        <v>3080</v>
      </c>
      <c r="C2611" t="s">
        <v>260</v>
      </c>
      <c r="D2611" t="s">
        <v>2166</v>
      </c>
      <c r="E2611" t="s">
        <v>88</v>
      </c>
      <c r="F2611">
        <v>31532</v>
      </c>
      <c r="G2611" t="s">
        <v>2207</v>
      </c>
      <c r="H2611" t="s">
        <v>28</v>
      </c>
      <c r="I2611" t="s">
        <v>215</v>
      </c>
      <c r="J2611" t="s">
        <v>1370</v>
      </c>
      <c r="L2611" t="s">
        <v>59</v>
      </c>
    </row>
    <row r="2612" spans="1:12" x14ac:dyDescent="0.25">
      <c r="A2612">
        <v>326037</v>
      </c>
      <c r="B2612" t="s">
        <v>2880</v>
      </c>
      <c r="C2612" t="s">
        <v>528</v>
      </c>
      <c r="D2612" t="s">
        <v>474</v>
      </c>
      <c r="E2612" t="s">
        <v>88</v>
      </c>
      <c r="F2612">
        <v>28983</v>
      </c>
      <c r="G2612" t="s">
        <v>1431</v>
      </c>
      <c r="H2612" t="s">
        <v>31</v>
      </c>
      <c r="I2612" t="s">
        <v>215</v>
      </c>
      <c r="J2612" t="s">
        <v>27</v>
      </c>
      <c r="L2612" t="s">
        <v>85</v>
      </c>
    </row>
    <row r="2613" spans="1:12" x14ac:dyDescent="0.25">
      <c r="A2613">
        <v>337142</v>
      </c>
      <c r="B2613" t="s">
        <v>3368</v>
      </c>
      <c r="C2613" t="s">
        <v>346</v>
      </c>
      <c r="D2613" t="s">
        <v>2794</v>
      </c>
      <c r="E2613" t="s">
        <v>89</v>
      </c>
      <c r="F2613">
        <v>35065</v>
      </c>
      <c r="G2613" t="s">
        <v>1658</v>
      </c>
      <c r="H2613" t="s">
        <v>28</v>
      </c>
      <c r="I2613" t="s">
        <v>215</v>
      </c>
      <c r="J2613" t="s">
        <v>1370</v>
      </c>
      <c r="L2613" t="s">
        <v>42</v>
      </c>
    </row>
    <row r="2614" spans="1:12" x14ac:dyDescent="0.25">
      <c r="A2614">
        <v>338955</v>
      </c>
      <c r="B2614" t="s">
        <v>3313</v>
      </c>
      <c r="C2614" t="s">
        <v>260</v>
      </c>
      <c r="D2614" t="s">
        <v>261</v>
      </c>
      <c r="E2614" t="s">
        <v>89</v>
      </c>
      <c r="F2614">
        <v>28893</v>
      </c>
      <c r="G2614" t="s">
        <v>30</v>
      </c>
      <c r="H2614" t="s">
        <v>28</v>
      </c>
      <c r="I2614" t="s">
        <v>215</v>
      </c>
      <c r="J2614" t="s">
        <v>1370</v>
      </c>
      <c r="L2614" t="s">
        <v>42</v>
      </c>
    </row>
    <row r="2615" spans="1:12" x14ac:dyDescent="0.25">
      <c r="A2615">
        <v>326324</v>
      </c>
      <c r="B2615" t="s">
        <v>3514</v>
      </c>
      <c r="C2615" t="s">
        <v>1261</v>
      </c>
      <c r="D2615" t="s">
        <v>3588</v>
      </c>
      <c r="E2615" t="s">
        <v>89</v>
      </c>
      <c r="F2615">
        <v>33760</v>
      </c>
      <c r="G2615" t="s">
        <v>225</v>
      </c>
      <c r="H2615" t="s">
        <v>28</v>
      </c>
      <c r="I2615" t="s">
        <v>215</v>
      </c>
      <c r="J2615" t="s">
        <v>1370</v>
      </c>
      <c r="L2615" t="s">
        <v>79</v>
      </c>
    </row>
    <row r="2616" spans="1:12" x14ac:dyDescent="0.25">
      <c r="A2616">
        <v>338124</v>
      </c>
      <c r="B2616" t="s">
        <v>3308</v>
      </c>
      <c r="C2616" t="s">
        <v>223</v>
      </c>
      <c r="D2616" t="s">
        <v>669</v>
      </c>
      <c r="E2616" t="s">
        <v>89</v>
      </c>
      <c r="F2616">
        <v>36188</v>
      </c>
      <c r="G2616" t="s">
        <v>2090</v>
      </c>
      <c r="H2616" t="s">
        <v>28</v>
      </c>
      <c r="I2616" t="s">
        <v>215</v>
      </c>
      <c r="J2616" t="s">
        <v>27</v>
      </c>
      <c r="L2616" t="s">
        <v>70</v>
      </c>
    </row>
    <row r="2617" spans="1:12" x14ac:dyDescent="0.25">
      <c r="A2617">
        <v>330796</v>
      </c>
      <c r="B2617" t="s">
        <v>3583</v>
      </c>
      <c r="C2617" t="s">
        <v>260</v>
      </c>
      <c r="D2617" t="s">
        <v>236</v>
      </c>
      <c r="E2617" t="s">
        <v>89</v>
      </c>
      <c r="F2617">
        <v>35143</v>
      </c>
      <c r="G2617" t="s">
        <v>30</v>
      </c>
      <c r="H2617" t="s">
        <v>28</v>
      </c>
      <c r="I2617" t="s">
        <v>215</v>
      </c>
      <c r="J2617" t="s">
        <v>1370</v>
      </c>
      <c r="L2617" t="s">
        <v>85</v>
      </c>
    </row>
    <row r="2618" spans="1:12" x14ac:dyDescent="0.25">
      <c r="A2618">
        <v>336555</v>
      </c>
      <c r="B2618" t="s">
        <v>3200</v>
      </c>
      <c r="C2618" t="s">
        <v>573</v>
      </c>
      <c r="D2618" t="s">
        <v>1260</v>
      </c>
      <c r="E2618" t="s">
        <v>89</v>
      </c>
      <c r="F2618">
        <v>35487</v>
      </c>
      <c r="G2618" t="s">
        <v>30</v>
      </c>
      <c r="H2618" t="s">
        <v>28</v>
      </c>
      <c r="I2618" t="s">
        <v>215</v>
      </c>
      <c r="J2618" t="s">
        <v>27</v>
      </c>
      <c r="L2618" t="s">
        <v>30</v>
      </c>
    </row>
    <row r="2619" spans="1:12" x14ac:dyDescent="0.25">
      <c r="A2619">
        <v>333067</v>
      </c>
      <c r="B2619" t="s">
        <v>3263</v>
      </c>
      <c r="C2619" t="s">
        <v>1284</v>
      </c>
      <c r="D2619" t="s">
        <v>1997</v>
      </c>
      <c r="E2619" t="s">
        <v>89</v>
      </c>
      <c r="F2619">
        <v>33722</v>
      </c>
      <c r="G2619" t="s">
        <v>537</v>
      </c>
      <c r="H2619" t="s">
        <v>28</v>
      </c>
      <c r="I2619" t="s">
        <v>215</v>
      </c>
      <c r="J2619" t="s">
        <v>27</v>
      </c>
      <c r="L2619" t="s">
        <v>30</v>
      </c>
    </row>
    <row r="2620" spans="1:12" x14ac:dyDescent="0.25">
      <c r="A2620">
        <v>329976</v>
      </c>
      <c r="B2620" t="s">
        <v>3195</v>
      </c>
      <c r="C2620" t="s">
        <v>660</v>
      </c>
      <c r="D2620" t="s">
        <v>431</v>
      </c>
      <c r="E2620" t="s">
        <v>89</v>
      </c>
      <c r="F2620">
        <v>36162</v>
      </c>
      <c r="G2620" t="s">
        <v>229</v>
      </c>
      <c r="H2620" t="s">
        <v>31</v>
      </c>
      <c r="I2620" t="s">
        <v>215</v>
      </c>
      <c r="J2620" t="s">
        <v>27</v>
      </c>
      <c r="L2620" t="s">
        <v>30</v>
      </c>
    </row>
    <row r="2621" spans="1:12" x14ac:dyDescent="0.25">
      <c r="A2621">
        <v>338891</v>
      </c>
      <c r="B2621" t="s">
        <v>3248</v>
      </c>
      <c r="C2621" t="s">
        <v>3249</v>
      </c>
      <c r="D2621" t="s">
        <v>234</v>
      </c>
      <c r="E2621" t="s">
        <v>88</v>
      </c>
      <c r="F2621">
        <v>35938</v>
      </c>
      <c r="G2621" t="s">
        <v>1118</v>
      </c>
      <c r="H2621" t="s">
        <v>28</v>
      </c>
      <c r="I2621" t="s">
        <v>215</v>
      </c>
      <c r="J2621" t="s">
        <v>1370</v>
      </c>
      <c r="L2621" t="s">
        <v>30</v>
      </c>
    </row>
    <row r="2622" spans="1:12" x14ac:dyDescent="0.25">
      <c r="A2622">
        <v>337588</v>
      </c>
      <c r="B2622" t="s">
        <v>3288</v>
      </c>
      <c r="C2622" t="s">
        <v>584</v>
      </c>
      <c r="D2622" t="s">
        <v>3289</v>
      </c>
      <c r="E2622" t="s">
        <v>89</v>
      </c>
      <c r="F2622">
        <v>28722</v>
      </c>
      <c r="G2622" t="s">
        <v>30</v>
      </c>
      <c r="H2622" t="s">
        <v>28</v>
      </c>
      <c r="I2622" t="s">
        <v>215</v>
      </c>
      <c r="J2622" t="s">
        <v>27</v>
      </c>
      <c r="L2622" t="s">
        <v>30</v>
      </c>
    </row>
    <row r="2623" spans="1:12" x14ac:dyDescent="0.25">
      <c r="A2623">
        <v>336816</v>
      </c>
      <c r="B2623" t="s">
        <v>3605</v>
      </c>
      <c r="C2623" t="s">
        <v>276</v>
      </c>
      <c r="D2623" t="s">
        <v>405</v>
      </c>
      <c r="E2623" t="s">
        <v>89</v>
      </c>
      <c r="F2623">
        <v>35796</v>
      </c>
      <c r="G2623" t="s">
        <v>30</v>
      </c>
      <c r="H2623" t="s">
        <v>28</v>
      </c>
      <c r="I2623" t="s">
        <v>215</v>
      </c>
      <c r="J2623" t="s">
        <v>1370</v>
      </c>
      <c r="L2623" t="s">
        <v>30</v>
      </c>
    </row>
    <row r="2624" spans="1:12" x14ac:dyDescent="0.25">
      <c r="A2624">
        <v>331932</v>
      </c>
      <c r="B2624" t="s">
        <v>3093</v>
      </c>
      <c r="C2624" t="s">
        <v>226</v>
      </c>
      <c r="D2624" t="s">
        <v>335</v>
      </c>
      <c r="E2624" t="s">
        <v>89</v>
      </c>
      <c r="F2624">
        <v>36223</v>
      </c>
      <c r="G2624" t="s">
        <v>768</v>
      </c>
      <c r="H2624" t="s">
        <v>28</v>
      </c>
      <c r="I2624" t="s">
        <v>215</v>
      </c>
      <c r="J2624" t="s">
        <v>27</v>
      </c>
      <c r="L2624" t="s">
        <v>30</v>
      </c>
    </row>
    <row r="2625" spans="1:22" x14ac:dyDescent="0.25">
      <c r="A2625">
        <v>337610</v>
      </c>
      <c r="B2625" t="s">
        <v>3292</v>
      </c>
      <c r="C2625" t="s">
        <v>223</v>
      </c>
      <c r="D2625" t="s">
        <v>431</v>
      </c>
      <c r="E2625" t="s">
        <v>89</v>
      </c>
      <c r="F2625">
        <v>36376</v>
      </c>
      <c r="G2625" t="s">
        <v>30</v>
      </c>
      <c r="H2625" t="s">
        <v>28</v>
      </c>
      <c r="I2625" t="s">
        <v>215</v>
      </c>
      <c r="J2625" t="s">
        <v>27</v>
      </c>
      <c r="L2625" t="s">
        <v>85</v>
      </c>
    </row>
    <row r="2626" spans="1:22" x14ac:dyDescent="0.25">
      <c r="A2626">
        <v>337609</v>
      </c>
      <c r="B2626" t="s">
        <v>3291</v>
      </c>
      <c r="C2626" t="s">
        <v>1240</v>
      </c>
      <c r="D2626" t="s">
        <v>930</v>
      </c>
      <c r="E2626" t="s">
        <v>89</v>
      </c>
      <c r="F2626">
        <v>34714</v>
      </c>
      <c r="G2626" t="s">
        <v>853</v>
      </c>
      <c r="H2626" t="s">
        <v>28</v>
      </c>
      <c r="I2626" t="s">
        <v>215</v>
      </c>
      <c r="J2626" t="s">
        <v>1370</v>
      </c>
      <c r="L2626" t="s">
        <v>30</v>
      </c>
    </row>
    <row r="2627" spans="1:22" x14ac:dyDescent="0.25">
      <c r="A2627">
        <v>335531</v>
      </c>
      <c r="B2627" t="s">
        <v>3270</v>
      </c>
      <c r="C2627" t="s">
        <v>226</v>
      </c>
      <c r="D2627" t="s">
        <v>427</v>
      </c>
      <c r="E2627" t="s">
        <v>89</v>
      </c>
      <c r="F2627">
        <v>33401</v>
      </c>
      <c r="G2627" t="s">
        <v>3271</v>
      </c>
      <c r="H2627" t="s">
        <v>28</v>
      </c>
      <c r="I2627" t="s">
        <v>215</v>
      </c>
      <c r="J2627" t="s">
        <v>1370</v>
      </c>
      <c r="L2627" t="s">
        <v>52</v>
      </c>
    </row>
    <row r="2628" spans="1:22" x14ac:dyDescent="0.25">
      <c r="A2628">
        <v>335635</v>
      </c>
      <c r="B2628" t="s">
        <v>2900</v>
      </c>
      <c r="C2628" t="s">
        <v>2715</v>
      </c>
      <c r="D2628" t="s">
        <v>368</v>
      </c>
      <c r="E2628" t="s">
        <v>89</v>
      </c>
      <c r="F2628">
        <v>32429</v>
      </c>
      <c r="G2628" t="s">
        <v>937</v>
      </c>
      <c r="H2628" t="s">
        <v>28</v>
      </c>
      <c r="I2628" t="s">
        <v>215</v>
      </c>
    </row>
    <row r="2629" spans="1:22" x14ac:dyDescent="0.25">
      <c r="A2629">
        <v>337596</v>
      </c>
      <c r="B2629" t="s">
        <v>3290</v>
      </c>
      <c r="C2629" t="s">
        <v>1116</v>
      </c>
      <c r="D2629" t="s">
        <v>335</v>
      </c>
      <c r="E2629" t="s">
        <v>89</v>
      </c>
      <c r="F2629">
        <v>34770</v>
      </c>
      <c r="G2629" t="s">
        <v>30</v>
      </c>
      <c r="H2629" t="s">
        <v>28</v>
      </c>
      <c r="I2629" t="s">
        <v>215</v>
      </c>
      <c r="J2629" t="s">
        <v>27</v>
      </c>
      <c r="L2629" t="s">
        <v>30</v>
      </c>
    </row>
    <row r="2630" spans="1:22" x14ac:dyDescent="0.25">
      <c r="A2630">
        <v>335589</v>
      </c>
      <c r="B2630" t="s">
        <v>3199</v>
      </c>
      <c r="C2630" t="s">
        <v>1099</v>
      </c>
      <c r="D2630" t="s">
        <v>806</v>
      </c>
      <c r="E2630" t="s">
        <v>89</v>
      </c>
      <c r="F2630">
        <v>33096</v>
      </c>
      <c r="G2630" t="s">
        <v>525</v>
      </c>
      <c r="H2630" t="s">
        <v>28</v>
      </c>
      <c r="I2630" t="s">
        <v>215</v>
      </c>
      <c r="J2630" t="s">
        <v>1370</v>
      </c>
      <c r="L2630" t="s">
        <v>42</v>
      </c>
    </row>
    <row r="2631" spans="1:22" x14ac:dyDescent="0.25">
      <c r="A2631">
        <v>328554</v>
      </c>
      <c r="B2631" t="s">
        <v>2156</v>
      </c>
      <c r="C2631" t="s">
        <v>232</v>
      </c>
      <c r="D2631" t="s">
        <v>654</v>
      </c>
      <c r="E2631" t="s">
        <v>88</v>
      </c>
      <c r="F2631">
        <v>31957</v>
      </c>
      <c r="G2631" t="s">
        <v>59</v>
      </c>
      <c r="H2631" t="s">
        <v>28</v>
      </c>
      <c r="I2631" t="s">
        <v>215</v>
      </c>
      <c r="J2631" t="s">
        <v>1370</v>
      </c>
      <c r="L2631" t="s">
        <v>30</v>
      </c>
      <c r="V2631" t="s">
        <v>5736</v>
      </c>
    </row>
    <row r="2632" spans="1:22" x14ac:dyDescent="0.25">
      <c r="A2632">
        <v>335798</v>
      </c>
      <c r="B2632" t="s">
        <v>3601</v>
      </c>
      <c r="C2632" t="s">
        <v>1429</v>
      </c>
      <c r="D2632" t="s">
        <v>408</v>
      </c>
      <c r="E2632" t="s">
        <v>88</v>
      </c>
      <c r="F2632">
        <v>35643</v>
      </c>
      <c r="G2632" t="s">
        <v>868</v>
      </c>
      <c r="H2632" t="s">
        <v>28</v>
      </c>
      <c r="I2632" t="s">
        <v>215</v>
      </c>
      <c r="J2632" t="s">
        <v>27</v>
      </c>
      <c r="L2632" t="s">
        <v>52</v>
      </c>
    </row>
    <row r="2633" spans="1:22" x14ac:dyDescent="0.25">
      <c r="A2633">
        <v>328575</v>
      </c>
      <c r="B2633" t="s">
        <v>3255</v>
      </c>
      <c r="C2633" t="s">
        <v>370</v>
      </c>
      <c r="D2633" t="s">
        <v>2832</v>
      </c>
      <c r="E2633" t="s">
        <v>89</v>
      </c>
      <c r="F2633">
        <v>32647</v>
      </c>
      <c r="G2633" t="s">
        <v>3256</v>
      </c>
      <c r="H2633" t="s">
        <v>28</v>
      </c>
      <c r="I2633" t="s">
        <v>215</v>
      </c>
      <c r="J2633" t="s">
        <v>1370</v>
      </c>
      <c r="L2633" t="s">
        <v>59</v>
      </c>
    </row>
    <row r="2634" spans="1:22" x14ac:dyDescent="0.25">
      <c r="A2634">
        <v>335803</v>
      </c>
      <c r="B2634" t="s">
        <v>3602</v>
      </c>
      <c r="C2634" t="s">
        <v>573</v>
      </c>
      <c r="D2634" t="s">
        <v>248</v>
      </c>
      <c r="E2634" t="s">
        <v>89</v>
      </c>
      <c r="F2634">
        <v>36327</v>
      </c>
      <c r="G2634" t="s">
        <v>30</v>
      </c>
      <c r="H2634" t="s">
        <v>28</v>
      </c>
      <c r="I2634" t="s">
        <v>215</v>
      </c>
      <c r="J2634" t="s">
        <v>1418</v>
      </c>
      <c r="L2634" t="s">
        <v>30</v>
      </c>
    </row>
    <row r="2635" spans="1:22" x14ac:dyDescent="0.25">
      <c r="A2635">
        <v>329714</v>
      </c>
      <c r="B2635" t="s">
        <v>3590</v>
      </c>
      <c r="C2635" t="s">
        <v>482</v>
      </c>
      <c r="D2635" t="s">
        <v>763</v>
      </c>
      <c r="E2635" t="s">
        <v>89</v>
      </c>
      <c r="F2635">
        <v>35654</v>
      </c>
      <c r="G2635" t="s">
        <v>30</v>
      </c>
      <c r="H2635" t="s">
        <v>28</v>
      </c>
      <c r="I2635" t="s">
        <v>215</v>
      </c>
      <c r="J2635" t="s">
        <v>1370</v>
      </c>
      <c r="L2635" t="s">
        <v>42</v>
      </c>
    </row>
    <row r="2636" spans="1:22" x14ac:dyDescent="0.25">
      <c r="A2636">
        <v>337690</v>
      </c>
      <c r="B2636" t="s">
        <v>3293</v>
      </c>
      <c r="C2636" t="s">
        <v>3294</v>
      </c>
      <c r="D2636" t="s">
        <v>339</v>
      </c>
      <c r="E2636" t="s">
        <v>89</v>
      </c>
      <c r="F2636">
        <v>33984</v>
      </c>
      <c r="G2636" t="s">
        <v>39</v>
      </c>
      <c r="H2636" t="s">
        <v>28</v>
      </c>
      <c r="I2636" t="s">
        <v>215</v>
      </c>
      <c r="J2636" t="s">
        <v>1370</v>
      </c>
      <c r="L2636" t="s">
        <v>39</v>
      </c>
    </row>
    <row r="2637" spans="1:22" x14ac:dyDescent="0.25">
      <c r="A2637">
        <v>327180</v>
      </c>
      <c r="B2637" t="s">
        <v>3485</v>
      </c>
      <c r="C2637" t="s">
        <v>233</v>
      </c>
      <c r="D2637" t="s">
        <v>492</v>
      </c>
      <c r="E2637" t="s">
        <v>88</v>
      </c>
      <c r="F2637">
        <v>33418</v>
      </c>
      <c r="G2637" t="s">
        <v>445</v>
      </c>
      <c r="H2637" t="s">
        <v>28</v>
      </c>
      <c r="I2637" t="s">
        <v>215</v>
      </c>
      <c r="J2637" t="s">
        <v>1370</v>
      </c>
      <c r="L2637" t="s">
        <v>42</v>
      </c>
    </row>
    <row r="2638" spans="1:22" x14ac:dyDescent="0.25">
      <c r="A2638">
        <v>325989</v>
      </c>
      <c r="B2638" t="s">
        <v>2251</v>
      </c>
      <c r="C2638" t="s">
        <v>938</v>
      </c>
      <c r="D2638" t="s">
        <v>1684</v>
      </c>
      <c r="E2638" t="s">
        <v>88</v>
      </c>
      <c r="F2638">
        <v>28537</v>
      </c>
      <c r="G2638" t="s">
        <v>30</v>
      </c>
      <c r="H2638" t="s">
        <v>28</v>
      </c>
      <c r="I2638" t="s">
        <v>215</v>
      </c>
      <c r="J2638" t="s">
        <v>1370</v>
      </c>
      <c r="L2638" t="s">
        <v>30</v>
      </c>
      <c r="V2638" t="s">
        <v>5734</v>
      </c>
    </row>
    <row r="2639" spans="1:22" x14ac:dyDescent="0.25">
      <c r="A2639">
        <v>335689</v>
      </c>
      <c r="B2639" t="s">
        <v>3273</v>
      </c>
      <c r="C2639" t="s">
        <v>563</v>
      </c>
      <c r="D2639" t="s">
        <v>2799</v>
      </c>
      <c r="E2639" t="s">
        <v>88</v>
      </c>
      <c r="F2639">
        <v>30873</v>
      </c>
      <c r="G2639" t="s">
        <v>456</v>
      </c>
      <c r="H2639" t="s">
        <v>31</v>
      </c>
      <c r="I2639" t="s">
        <v>215</v>
      </c>
      <c r="J2639" t="s">
        <v>1370</v>
      </c>
      <c r="L2639" t="s">
        <v>30</v>
      </c>
    </row>
    <row r="2640" spans="1:22" x14ac:dyDescent="0.25">
      <c r="A2640">
        <v>306045</v>
      </c>
      <c r="B2640" t="s">
        <v>3194</v>
      </c>
      <c r="C2640" t="s">
        <v>226</v>
      </c>
      <c r="D2640" t="s">
        <v>254</v>
      </c>
      <c r="E2640" t="s">
        <v>88</v>
      </c>
      <c r="F2640">
        <v>30715</v>
      </c>
      <c r="G2640" t="s">
        <v>30</v>
      </c>
      <c r="H2640" t="s">
        <v>28</v>
      </c>
      <c r="I2640" t="s">
        <v>215</v>
      </c>
      <c r="J2640" t="s">
        <v>1370</v>
      </c>
      <c r="L2640" t="s">
        <v>30</v>
      </c>
    </row>
    <row r="2641" spans="1:22" x14ac:dyDescent="0.25">
      <c r="A2641">
        <v>337693</v>
      </c>
      <c r="B2641" t="s">
        <v>3295</v>
      </c>
      <c r="C2641" t="s">
        <v>895</v>
      </c>
      <c r="D2641" t="s">
        <v>1176</v>
      </c>
      <c r="E2641" t="s">
        <v>89</v>
      </c>
      <c r="F2641">
        <v>34337</v>
      </c>
      <c r="G2641" t="s">
        <v>3296</v>
      </c>
      <c r="H2641" t="s">
        <v>28</v>
      </c>
      <c r="I2641" t="s">
        <v>215</v>
      </c>
      <c r="J2641" t="s">
        <v>1370</v>
      </c>
      <c r="L2641" t="s">
        <v>30</v>
      </c>
    </row>
    <row r="2642" spans="1:22" x14ac:dyDescent="0.25">
      <c r="A2642">
        <v>306277</v>
      </c>
      <c r="B2642" t="s">
        <v>2176</v>
      </c>
      <c r="C2642" t="s">
        <v>664</v>
      </c>
      <c r="D2642" t="s">
        <v>1119</v>
      </c>
      <c r="E2642" t="s">
        <v>88</v>
      </c>
      <c r="F2642">
        <v>30356</v>
      </c>
      <c r="G2642" t="s">
        <v>49</v>
      </c>
      <c r="H2642" t="s">
        <v>28</v>
      </c>
      <c r="I2642" t="s">
        <v>215</v>
      </c>
      <c r="J2642" t="s">
        <v>1370</v>
      </c>
      <c r="L2642" t="s">
        <v>49</v>
      </c>
      <c r="V2642" t="s">
        <v>5723</v>
      </c>
    </row>
    <row r="2643" spans="1:22" x14ac:dyDescent="0.25">
      <c r="A2643">
        <v>329773</v>
      </c>
      <c r="B2643" t="s">
        <v>3257</v>
      </c>
      <c r="C2643" t="s">
        <v>1271</v>
      </c>
      <c r="D2643" t="s">
        <v>442</v>
      </c>
      <c r="E2643" t="s">
        <v>89</v>
      </c>
      <c r="F2643">
        <v>35852</v>
      </c>
      <c r="G2643" t="s">
        <v>30</v>
      </c>
      <c r="H2643" t="s">
        <v>28</v>
      </c>
      <c r="I2643" t="s">
        <v>215</v>
      </c>
      <c r="J2643" t="s">
        <v>27</v>
      </c>
      <c r="L2643" t="s">
        <v>42</v>
      </c>
    </row>
    <row r="2644" spans="1:22" x14ac:dyDescent="0.25">
      <c r="A2644">
        <v>337705</v>
      </c>
      <c r="B2644" t="s">
        <v>2856</v>
      </c>
      <c r="C2644" t="s">
        <v>2857</v>
      </c>
      <c r="D2644" t="s">
        <v>2304</v>
      </c>
      <c r="E2644" t="s">
        <v>88</v>
      </c>
      <c r="F2644">
        <v>32030</v>
      </c>
      <c r="G2644" t="s">
        <v>2858</v>
      </c>
      <c r="H2644" t="s">
        <v>28</v>
      </c>
      <c r="I2644" t="s">
        <v>215</v>
      </c>
      <c r="J2644" t="s">
        <v>27</v>
      </c>
      <c r="L2644" t="s">
        <v>30</v>
      </c>
    </row>
    <row r="2645" spans="1:22" x14ac:dyDescent="0.25">
      <c r="A2645">
        <v>337268</v>
      </c>
      <c r="B2645" t="s">
        <v>3493</v>
      </c>
      <c r="C2645" t="s">
        <v>707</v>
      </c>
      <c r="D2645" t="s">
        <v>393</v>
      </c>
      <c r="E2645" t="s">
        <v>88</v>
      </c>
      <c r="F2645">
        <v>32145</v>
      </c>
      <c r="G2645" t="s">
        <v>3494</v>
      </c>
      <c r="H2645" t="s">
        <v>28</v>
      </c>
      <c r="I2645" t="s">
        <v>215</v>
      </c>
      <c r="J2645" t="s">
        <v>1370</v>
      </c>
      <c r="L2645" t="s">
        <v>70</v>
      </c>
    </row>
    <row r="2646" spans="1:22" x14ac:dyDescent="0.25">
      <c r="A2646">
        <v>335757</v>
      </c>
      <c r="B2646" t="s">
        <v>3388</v>
      </c>
      <c r="C2646" t="s">
        <v>730</v>
      </c>
      <c r="D2646" t="s">
        <v>1037</v>
      </c>
      <c r="E2646" t="s">
        <v>89</v>
      </c>
      <c r="F2646">
        <v>26447</v>
      </c>
      <c r="G2646" t="s">
        <v>225</v>
      </c>
      <c r="H2646" t="s">
        <v>28</v>
      </c>
      <c r="I2646" t="s">
        <v>215</v>
      </c>
      <c r="J2646" t="s">
        <v>1370</v>
      </c>
      <c r="L2646" t="s">
        <v>30</v>
      </c>
    </row>
    <row r="2647" spans="1:22" x14ac:dyDescent="0.25">
      <c r="A2647">
        <v>335324</v>
      </c>
      <c r="B2647" t="s">
        <v>3267</v>
      </c>
      <c r="C2647" t="s">
        <v>266</v>
      </c>
      <c r="D2647" t="s">
        <v>2137</v>
      </c>
      <c r="E2647" t="s">
        <v>89</v>
      </c>
      <c r="F2647">
        <v>31778</v>
      </c>
      <c r="G2647" t="s">
        <v>456</v>
      </c>
      <c r="H2647" t="s">
        <v>28</v>
      </c>
      <c r="I2647" t="s">
        <v>215</v>
      </c>
      <c r="J2647" t="s">
        <v>1370</v>
      </c>
      <c r="L2647" t="s">
        <v>42</v>
      </c>
    </row>
    <row r="2648" spans="1:22" x14ac:dyDescent="0.25">
      <c r="A2648">
        <v>332206</v>
      </c>
      <c r="B2648" t="s">
        <v>3471</v>
      </c>
      <c r="C2648" t="s">
        <v>262</v>
      </c>
      <c r="D2648" t="s">
        <v>392</v>
      </c>
      <c r="E2648" t="s">
        <v>88</v>
      </c>
      <c r="F2648">
        <v>36172</v>
      </c>
      <c r="G2648" t="s">
        <v>30</v>
      </c>
      <c r="H2648" t="s">
        <v>28</v>
      </c>
      <c r="I2648" t="s">
        <v>215</v>
      </c>
      <c r="J2648" t="s">
        <v>1370</v>
      </c>
      <c r="L2648" t="s">
        <v>42</v>
      </c>
    </row>
    <row r="2649" spans="1:22" x14ac:dyDescent="0.25">
      <c r="A2649">
        <v>338881</v>
      </c>
      <c r="B2649" t="s">
        <v>3311</v>
      </c>
      <c r="C2649" t="s">
        <v>3312</v>
      </c>
      <c r="D2649" t="s">
        <v>1233</v>
      </c>
      <c r="E2649" t="s">
        <v>88</v>
      </c>
      <c r="F2649">
        <v>36771</v>
      </c>
      <c r="G2649" t="s">
        <v>30</v>
      </c>
      <c r="H2649" t="s">
        <v>28</v>
      </c>
      <c r="I2649" t="s">
        <v>215</v>
      </c>
      <c r="J2649" t="s">
        <v>27</v>
      </c>
      <c r="L2649" t="s">
        <v>42</v>
      </c>
    </row>
    <row r="2650" spans="1:22" x14ac:dyDescent="0.25">
      <c r="A2650">
        <v>337552</v>
      </c>
      <c r="B2650" t="s">
        <v>3153</v>
      </c>
      <c r="C2650" t="s">
        <v>3154</v>
      </c>
      <c r="D2650" t="s">
        <v>994</v>
      </c>
      <c r="E2650" t="s">
        <v>89</v>
      </c>
      <c r="F2650">
        <v>34729</v>
      </c>
      <c r="G2650" t="s">
        <v>3155</v>
      </c>
      <c r="H2650" t="s">
        <v>28</v>
      </c>
      <c r="I2650" t="s">
        <v>215</v>
      </c>
      <c r="J2650" t="s">
        <v>27</v>
      </c>
      <c r="L2650" t="s">
        <v>76</v>
      </c>
    </row>
    <row r="2651" spans="1:22" x14ac:dyDescent="0.25">
      <c r="A2651">
        <v>333618</v>
      </c>
      <c r="B2651" t="s">
        <v>2231</v>
      </c>
      <c r="C2651" t="s">
        <v>475</v>
      </c>
      <c r="D2651" t="s">
        <v>2232</v>
      </c>
      <c r="E2651" t="s">
        <v>88</v>
      </c>
      <c r="F2651">
        <v>33491</v>
      </c>
      <c r="G2651" t="s">
        <v>1975</v>
      </c>
      <c r="H2651" t="s">
        <v>28</v>
      </c>
      <c r="I2651" t="s">
        <v>215</v>
      </c>
      <c r="J2651" t="s">
        <v>1370</v>
      </c>
      <c r="L2651" t="s">
        <v>52</v>
      </c>
      <c r="V2651" t="s">
        <v>5723</v>
      </c>
    </row>
    <row r="2652" spans="1:22" x14ac:dyDescent="0.25">
      <c r="A2652">
        <v>336681</v>
      </c>
      <c r="B2652" t="s">
        <v>3234</v>
      </c>
      <c r="C2652" t="s">
        <v>1654</v>
      </c>
      <c r="D2652" t="s">
        <v>492</v>
      </c>
      <c r="E2652" t="s">
        <v>89</v>
      </c>
      <c r="F2652">
        <v>30684</v>
      </c>
      <c r="G2652" t="s">
        <v>3235</v>
      </c>
      <c r="H2652" t="s">
        <v>28</v>
      </c>
      <c r="I2652" t="s">
        <v>215</v>
      </c>
      <c r="J2652" t="s">
        <v>27</v>
      </c>
      <c r="L2652" t="s">
        <v>82</v>
      </c>
    </row>
    <row r="2653" spans="1:22" x14ac:dyDescent="0.25">
      <c r="A2653">
        <v>336686</v>
      </c>
      <c r="B2653" t="s">
        <v>3390</v>
      </c>
      <c r="C2653" t="s">
        <v>1400</v>
      </c>
      <c r="D2653" t="s">
        <v>2077</v>
      </c>
      <c r="E2653" t="s">
        <v>89</v>
      </c>
      <c r="F2653">
        <v>36526</v>
      </c>
      <c r="G2653" t="s">
        <v>622</v>
      </c>
      <c r="H2653" t="s">
        <v>28</v>
      </c>
      <c r="I2653" t="s">
        <v>215</v>
      </c>
      <c r="J2653" t="s">
        <v>27</v>
      </c>
      <c r="L2653" t="s">
        <v>85</v>
      </c>
    </row>
    <row r="2654" spans="1:22" x14ac:dyDescent="0.25">
      <c r="A2654">
        <v>333203</v>
      </c>
      <c r="B2654" t="s">
        <v>3384</v>
      </c>
      <c r="C2654" t="s">
        <v>446</v>
      </c>
      <c r="D2654" t="s">
        <v>517</v>
      </c>
      <c r="E2654" t="s">
        <v>88</v>
      </c>
      <c r="F2654">
        <v>36161</v>
      </c>
      <c r="G2654" t="s">
        <v>30</v>
      </c>
      <c r="H2654" t="s">
        <v>28</v>
      </c>
      <c r="I2654" t="s">
        <v>215</v>
      </c>
      <c r="J2654" t="s">
        <v>27</v>
      </c>
      <c r="L2654" t="s">
        <v>30</v>
      </c>
    </row>
    <row r="2655" spans="1:22" x14ac:dyDescent="0.25">
      <c r="A2655">
        <v>324185</v>
      </c>
      <c r="B2655" t="s">
        <v>1981</v>
      </c>
      <c r="C2655" t="s">
        <v>242</v>
      </c>
      <c r="D2655" t="s">
        <v>253</v>
      </c>
      <c r="E2655" t="s">
        <v>88</v>
      </c>
      <c r="F2655">
        <v>35156</v>
      </c>
      <c r="G2655" t="s">
        <v>433</v>
      </c>
      <c r="H2655" t="s">
        <v>28</v>
      </c>
      <c r="I2655" t="s">
        <v>215</v>
      </c>
      <c r="J2655" t="s">
        <v>27</v>
      </c>
      <c r="L2655" t="s">
        <v>42</v>
      </c>
      <c r="V2655" t="s">
        <v>5734</v>
      </c>
    </row>
    <row r="2656" spans="1:22" x14ac:dyDescent="0.25">
      <c r="A2656">
        <v>333196</v>
      </c>
      <c r="B2656" t="s">
        <v>3584</v>
      </c>
      <c r="C2656" t="s">
        <v>242</v>
      </c>
      <c r="D2656" t="s">
        <v>294</v>
      </c>
      <c r="E2656" t="s">
        <v>89</v>
      </c>
      <c r="F2656">
        <v>32905</v>
      </c>
      <c r="G2656" t="s">
        <v>1670</v>
      </c>
      <c r="H2656" t="s">
        <v>28</v>
      </c>
      <c r="I2656" t="s">
        <v>215</v>
      </c>
      <c r="J2656" t="s">
        <v>1370</v>
      </c>
      <c r="L2656" t="s">
        <v>30</v>
      </c>
    </row>
    <row r="2657" spans="1:22" x14ac:dyDescent="0.25">
      <c r="A2657">
        <v>325878</v>
      </c>
      <c r="B2657" t="s">
        <v>2100</v>
      </c>
      <c r="C2657" t="s">
        <v>1094</v>
      </c>
      <c r="D2657" t="s">
        <v>919</v>
      </c>
      <c r="E2657" t="s">
        <v>88</v>
      </c>
      <c r="F2657">
        <v>32143</v>
      </c>
      <c r="G2657" t="s">
        <v>79</v>
      </c>
      <c r="H2657" t="s">
        <v>28</v>
      </c>
      <c r="I2657" t="s">
        <v>215</v>
      </c>
      <c r="J2657" t="s">
        <v>1370</v>
      </c>
      <c r="L2657" t="s">
        <v>85</v>
      </c>
      <c r="V2657" t="s">
        <v>5736</v>
      </c>
    </row>
    <row r="2658" spans="1:22" x14ac:dyDescent="0.25">
      <c r="A2658">
        <v>338214</v>
      </c>
      <c r="B2658" t="s">
        <v>2997</v>
      </c>
      <c r="C2658" t="s">
        <v>266</v>
      </c>
      <c r="D2658" t="s">
        <v>2113</v>
      </c>
      <c r="E2658" t="s">
        <v>88</v>
      </c>
      <c r="F2658">
        <v>27766</v>
      </c>
      <c r="G2658" t="s">
        <v>2998</v>
      </c>
      <c r="H2658" t="s">
        <v>28</v>
      </c>
      <c r="I2658" t="s">
        <v>215</v>
      </c>
      <c r="J2658" t="s">
        <v>1370</v>
      </c>
      <c r="L2658" t="s">
        <v>79</v>
      </c>
    </row>
    <row r="2659" spans="1:22" x14ac:dyDescent="0.25">
      <c r="A2659">
        <v>332070</v>
      </c>
      <c r="B2659" t="s">
        <v>2619</v>
      </c>
      <c r="C2659" t="s">
        <v>579</v>
      </c>
      <c r="D2659" t="s">
        <v>245</v>
      </c>
      <c r="E2659" t="s">
        <v>89</v>
      </c>
      <c r="F2659">
        <v>34562</v>
      </c>
      <c r="G2659" t="s">
        <v>2325</v>
      </c>
      <c r="H2659" t="s">
        <v>28</v>
      </c>
      <c r="I2659" t="s">
        <v>215</v>
      </c>
      <c r="J2659" t="s">
        <v>1370</v>
      </c>
      <c r="L2659" t="s">
        <v>30</v>
      </c>
    </row>
    <row r="2660" spans="1:22" x14ac:dyDescent="0.25">
      <c r="A2660">
        <v>338342</v>
      </c>
      <c r="B2660" t="s">
        <v>5668</v>
      </c>
      <c r="C2660" t="s">
        <v>242</v>
      </c>
      <c r="D2660" t="s">
        <v>640</v>
      </c>
      <c r="E2660" t="s">
        <v>88</v>
      </c>
      <c r="F2660">
        <v>28747</v>
      </c>
      <c r="G2660" t="s">
        <v>578</v>
      </c>
      <c r="H2660" t="s">
        <v>28</v>
      </c>
      <c r="I2660" t="s">
        <v>215</v>
      </c>
      <c r="J2660" t="s">
        <v>1370</v>
      </c>
      <c r="L2660" t="s">
        <v>42</v>
      </c>
    </row>
    <row r="2661" spans="1:22" x14ac:dyDescent="0.25">
      <c r="A2661">
        <v>335672</v>
      </c>
      <c r="B2661" t="s">
        <v>3272</v>
      </c>
      <c r="C2661" t="s">
        <v>242</v>
      </c>
      <c r="D2661" t="s">
        <v>254</v>
      </c>
      <c r="E2661" t="s">
        <v>89</v>
      </c>
      <c r="F2661">
        <v>31081</v>
      </c>
      <c r="G2661" t="s">
        <v>30</v>
      </c>
      <c r="H2661" t="s">
        <v>28</v>
      </c>
      <c r="I2661" t="s">
        <v>215</v>
      </c>
      <c r="J2661" t="s">
        <v>27</v>
      </c>
      <c r="L2661" t="s">
        <v>30</v>
      </c>
    </row>
    <row r="2662" spans="1:22" x14ac:dyDescent="0.25">
      <c r="A2662">
        <v>320386</v>
      </c>
      <c r="B2662" t="s">
        <v>2128</v>
      </c>
      <c r="C2662" t="s">
        <v>839</v>
      </c>
      <c r="D2662" t="s">
        <v>294</v>
      </c>
      <c r="E2662" t="s">
        <v>88</v>
      </c>
      <c r="F2662">
        <v>33120</v>
      </c>
      <c r="G2662" t="s">
        <v>30</v>
      </c>
      <c r="H2662" t="s">
        <v>28</v>
      </c>
      <c r="I2662" t="s">
        <v>215</v>
      </c>
      <c r="J2662" t="s">
        <v>1370</v>
      </c>
      <c r="L2662" t="s">
        <v>30</v>
      </c>
      <c r="V2662" t="s">
        <v>5724</v>
      </c>
    </row>
    <row r="2663" spans="1:22" x14ac:dyDescent="0.25">
      <c r="A2663">
        <v>318416</v>
      </c>
      <c r="B2663" t="s">
        <v>1976</v>
      </c>
      <c r="C2663" t="s">
        <v>555</v>
      </c>
      <c r="D2663" t="s">
        <v>1977</v>
      </c>
      <c r="E2663" t="s">
        <v>88</v>
      </c>
      <c r="F2663">
        <v>28345</v>
      </c>
      <c r="G2663" t="s">
        <v>30</v>
      </c>
      <c r="H2663" t="s">
        <v>28</v>
      </c>
      <c r="I2663" t="s">
        <v>215</v>
      </c>
      <c r="V2663" t="s">
        <v>5732</v>
      </c>
    </row>
    <row r="2664" spans="1:22" x14ac:dyDescent="0.25">
      <c r="A2664">
        <v>319790</v>
      </c>
      <c r="B2664" t="s">
        <v>2133</v>
      </c>
      <c r="C2664" t="s">
        <v>266</v>
      </c>
      <c r="D2664" t="s">
        <v>294</v>
      </c>
      <c r="E2664" t="s">
        <v>89</v>
      </c>
      <c r="F2664">
        <v>33979</v>
      </c>
      <c r="G2664" t="s">
        <v>30</v>
      </c>
      <c r="H2664" t="s">
        <v>28</v>
      </c>
      <c r="I2664" t="s">
        <v>215</v>
      </c>
      <c r="J2664" t="s">
        <v>1370</v>
      </c>
      <c r="L2664" t="s">
        <v>30</v>
      </c>
      <c r="V2664" t="s">
        <v>5734</v>
      </c>
    </row>
    <row r="2665" spans="1:22" x14ac:dyDescent="0.25">
      <c r="A2665">
        <v>323992</v>
      </c>
      <c r="B2665" t="s">
        <v>2210</v>
      </c>
      <c r="C2665" t="s">
        <v>1045</v>
      </c>
      <c r="D2665" t="s">
        <v>342</v>
      </c>
      <c r="E2665" t="s">
        <v>89</v>
      </c>
      <c r="F2665">
        <v>34105</v>
      </c>
      <c r="G2665" t="s">
        <v>30</v>
      </c>
      <c r="H2665" t="s">
        <v>28</v>
      </c>
      <c r="I2665" t="s">
        <v>215</v>
      </c>
      <c r="J2665" t="s">
        <v>1370</v>
      </c>
      <c r="L2665" t="s">
        <v>30</v>
      </c>
      <c r="V2665" t="s">
        <v>5733</v>
      </c>
    </row>
    <row r="2666" spans="1:22" x14ac:dyDescent="0.25">
      <c r="A2666">
        <v>326360</v>
      </c>
      <c r="B2666" t="s">
        <v>1892</v>
      </c>
      <c r="C2666" t="s">
        <v>508</v>
      </c>
      <c r="D2666" t="s">
        <v>694</v>
      </c>
      <c r="E2666" t="s">
        <v>88</v>
      </c>
      <c r="F2666">
        <v>35112</v>
      </c>
      <c r="G2666" t="s">
        <v>30</v>
      </c>
      <c r="H2666" t="s">
        <v>31</v>
      </c>
      <c r="I2666" t="s">
        <v>215</v>
      </c>
      <c r="J2666" t="s">
        <v>1370</v>
      </c>
      <c r="L2666" t="s">
        <v>30</v>
      </c>
      <c r="V2666" t="s">
        <v>5733</v>
      </c>
    </row>
    <row r="2667" spans="1:22" x14ac:dyDescent="0.25">
      <c r="A2667">
        <v>316137</v>
      </c>
      <c r="B2667" t="s">
        <v>2112</v>
      </c>
      <c r="C2667" t="s">
        <v>793</v>
      </c>
      <c r="D2667" t="s">
        <v>964</v>
      </c>
      <c r="E2667" t="s">
        <v>88</v>
      </c>
      <c r="H2667" t="s">
        <v>28</v>
      </c>
      <c r="I2667" t="s">
        <v>215</v>
      </c>
      <c r="V2667" t="s">
        <v>5723</v>
      </c>
    </row>
    <row r="2668" spans="1:22" x14ac:dyDescent="0.25">
      <c r="A2668">
        <v>302628</v>
      </c>
      <c r="B2668" t="s">
        <v>5811</v>
      </c>
      <c r="C2668" t="s">
        <v>1589</v>
      </c>
      <c r="D2668" t="s">
        <v>2509</v>
      </c>
      <c r="I2668" t="s">
        <v>215</v>
      </c>
      <c r="V2668" t="s">
        <v>5733</v>
      </c>
    </row>
    <row r="2669" spans="1:22" x14ac:dyDescent="0.25">
      <c r="A2669">
        <v>304256</v>
      </c>
      <c r="B2669" t="s">
        <v>5803</v>
      </c>
      <c r="C2669" t="s">
        <v>863</v>
      </c>
      <c r="D2669" t="s">
        <v>5804</v>
      </c>
      <c r="I2669" t="s">
        <v>215</v>
      </c>
      <c r="V2669" t="s">
        <v>5741</v>
      </c>
    </row>
    <row r="2670" spans="1:22" x14ac:dyDescent="0.25">
      <c r="A2670">
        <v>306529</v>
      </c>
      <c r="B2670" t="s">
        <v>5798</v>
      </c>
      <c r="C2670" t="s">
        <v>467</v>
      </c>
      <c r="D2670" t="s">
        <v>366</v>
      </c>
      <c r="I2670" t="s">
        <v>215</v>
      </c>
      <c r="V2670" t="s">
        <v>5734</v>
      </c>
    </row>
    <row r="2671" spans="1:22" x14ac:dyDescent="0.25">
      <c r="A2671">
        <v>307850</v>
      </c>
      <c r="B2671" t="s">
        <v>5795</v>
      </c>
      <c r="C2671" t="s">
        <v>396</v>
      </c>
      <c r="D2671" t="s">
        <v>1440</v>
      </c>
      <c r="I2671" t="s">
        <v>215</v>
      </c>
      <c r="V2671" t="s">
        <v>5746</v>
      </c>
    </row>
    <row r="2672" spans="1:22" x14ac:dyDescent="0.25">
      <c r="A2672">
        <v>308140</v>
      </c>
      <c r="B2672" t="s">
        <v>5792</v>
      </c>
      <c r="C2672" t="s">
        <v>463</v>
      </c>
      <c r="D2672" t="s">
        <v>5793</v>
      </c>
      <c r="I2672" t="s">
        <v>215</v>
      </c>
      <c r="V2672" t="s">
        <v>5740</v>
      </c>
    </row>
    <row r="2673" spans="1:22" x14ac:dyDescent="0.25">
      <c r="A2673">
        <v>313226</v>
      </c>
      <c r="B2673" t="s">
        <v>5779</v>
      </c>
      <c r="C2673" t="s">
        <v>5780</v>
      </c>
      <c r="D2673" t="s">
        <v>301</v>
      </c>
      <c r="I2673" t="s">
        <v>215</v>
      </c>
      <c r="V2673" t="s">
        <v>5741</v>
      </c>
    </row>
    <row r="2674" spans="1:22" x14ac:dyDescent="0.25">
      <c r="A2674">
        <v>316928</v>
      </c>
      <c r="B2674" t="s">
        <v>5770</v>
      </c>
      <c r="C2674" t="s">
        <v>268</v>
      </c>
      <c r="D2674" t="s">
        <v>891</v>
      </c>
      <c r="I2674" t="s">
        <v>215</v>
      </c>
      <c r="V2674" t="s">
        <v>5734</v>
      </c>
    </row>
    <row r="2675" spans="1:22" x14ac:dyDescent="0.25">
      <c r="A2675">
        <v>317828</v>
      </c>
      <c r="B2675" t="s">
        <v>5767</v>
      </c>
      <c r="C2675" t="s">
        <v>289</v>
      </c>
      <c r="D2675" t="s">
        <v>608</v>
      </c>
      <c r="I2675" t="s">
        <v>215</v>
      </c>
      <c r="V2675" t="s">
        <v>5741</v>
      </c>
    </row>
    <row r="2676" spans="1:22" x14ac:dyDescent="0.25">
      <c r="A2676">
        <v>318926</v>
      </c>
      <c r="B2676" t="s">
        <v>5762</v>
      </c>
      <c r="C2676" t="s">
        <v>5763</v>
      </c>
      <c r="D2676" t="s">
        <v>301</v>
      </c>
      <c r="I2676" t="s">
        <v>215</v>
      </c>
      <c r="V2676" t="s">
        <v>5740</v>
      </c>
    </row>
    <row r="2677" spans="1:22" x14ac:dyDescent="0.25">
      <c r="A2677">
        <v>319345</v>
      </c>
      <c r="B2677" t="s">
        <v>5761</v>
      </c>
      <c r="C2677" t="s">
        <v>226</v>
      </c>
      <c r="D2677" t="s">
        <v>520</v>
      </c>
      <c r="I2677" t="s">
        <v>215</v>
      </c>
    </row>
    <row r="2678" spans="1:22" x14ac:dyDescent="0.25">
      <c r="A2678">
        <v>319586</v>
      </c>
      <c r="B2678" t="s">
        <v>3254</v>
      </c>
      <c r="C2678" t="s">
        <v>266</v>
      </c>
      <c r="E2678" t="s">
        <v>88</v>
      </c>
      <c r="H2678" t="s">
        <v>28</v>
      </c>
      <c r="I2678" t="s">
        <v>215</v>
      </c>
    </row>
    <row r="2679" spans="1:22" x14ac:dyDescent="0.25">
      <c r="A2679">
        <v>321194</v>
      </c>
      <c r="B2679" t="s">
        <v>2621</v>
      </c>
      <c r="C2679" t="s">
        <v>226</v>
      </c>
      <c r="D2679" t="s">
        <v>353</v>
      </c>
      <c r="E2679" t="s">
        <v>88</v>
      </c>
      <c r="F2679">
        <v>30464</v>
      </c>
      <c r="G2679" t="s">
        <v>30</v>
      </c>
      <c r="H2679" t="s">
        <v>28</v>
      </c>
      <c r="I2679" t="s">
        <v>215</v>
      </c>
      <c r="J2679" t="s">
        <v>1370</v>
      </c>
      <c r="L2679" t="s">
        <v>30</v>
      </c>
    </row>
    <row r="2680" spans="1:22" x14ac:dyDescent="0.25">
      <c r="A2680">
        <v>321261</v>
      </c>
      <c r="B2680" t="s">
        <v>5759</v>
      </c>
      <c r="C2680" t="s">
        <v>468</v>
      </c>
      <c r="D2680" t="s">
        <v>332</v>
      </c>
      <c r="I2680" t="s">
        <v>215</v>
      </c>
      <c r="V2680" t="s">
        <v>5740</v>
      </c>
    </row>
    <row r="2681" spans="1:22" x14ac:dyDescent="0.25">
      <c r="A2681">
        <v>321935</v>
      </c>
      <c r="B2681" t="s">
        <v>2218</v>
      </c>
      <c r="C2681" t="s">
        <v>363</v>
      </c>
      <c r="D2681" t="s">
        <v>2082</v>
      </c>
      <c r="E2681" t="s">
        <v>88</v>
      </c>
      <c r="F2681">
        <v>34335</v>
      </c>
      <c r="G2681" t="s">
        <v>3484</v>
      </c>
      <c r="H2681" t="s">
        <v>28</v>
      </c>
      <c r="I2681" t="s">
        <v>215</v>
      </c>
      <c r="J2681" t="s">
        <v>1370</v>
      </c>
      <c r="L2681" t="s">
        <v>67</v>
      </c>
    </row>
    <row r="2682" spans="1:22" x14ac:dyDescent="0.25">
      <c r="A2682">
        <v>323325</v>
      </c>
      <c r="B2682" t="s">
        <v>5755</v>
      </c>
      <c r="C2682" t="s">
        <v>5756</v>
      </c>
      <c r="D2682" t="s">
        <v>1265</v>
      </c>
      <c r="I2682" t="s">
        <v>215</v>
      </c>
      <c r="V2682" t="s">
        <v>5734</v>
      </c>
    </row>
    <row r="2683" spans="1:22" x14ac:dyDescent="0.25">
      <c r="A2683">
        <v>324051</v>
      </c>
      <c r="B2683" t="s">
        <v>5754</v>
      </c>
      <c r="C2683" t="s">
        <v>368</v>
      </c>
      <c r="D2683" t="s">
        <v>673</v>
      </c>
      <c r="I2683" t="s">
        <v>215</v>
      </c>
      <c r="V2683" t="s">
        <v>5734</v>
      </c>
    </row>
    <row r="2684" spans="1:22" x14ac:dyDescent="0.25">
      <c r="A2684">
        <v>324255</v>
      </c>
      <c r="B2684" t="s">
        <v>2782</v>
      </c>
      <c r="C2684" t="s">
        <v>1941</v>
      </c>
      <c r="D2684" t="s">
        <v>1614</v>
      </c>
      <c r="E2684" t="s">
        <v>88</v>
      </c>
      <c r="F2684">
        <v>28209</v>
      </c>
      <c r="G2684" t="s">
        <v>842</v>
      </c>
      <c r="H2684" t="s">
        <v>28</v>
      </c>
      <c r="I2684" t="s">
        <v>215</v>
      </c>
      <c r="J2684" t="s">
        <v>1370</v>
      </c>
      <c r="L2684" t="s">
        <v>30</v>
      </c>
    </row>
    <row r="2685" spans="1:22" x14ac:dyDescent="0.25">
      <c r="A2685">
        <v>324540</v>
      </c>
      <c r="B2685" t="s">
        <v>1060</v>
      </c>
      <c r="C2685" t="s">
        <v>266</v>
      </c>
      <c r="D2685" t="s">
        <v>3077</v>
      </c>
      <c r="E2685" t="s">
        <v>88</v>
      </c>
      <c r="F2685">
        <v>34335</v>
      </c>
      <c r="G2685" t="s">
        <v>710</v>
      </c>
      <c r="H2685" t="s">
        <v>28</v>
      </c>
      <c r="I2685" t="s">
        <v>215</v>
      </c>
      <c r="J2685" t="s">
        <v>27</v>
      </c>
      <c r="L2685" t="s">
        <v>52</v>
      </c>
    </row>
    <row r="2686" spans="1:22" x14ac:dyDescent="0.25">
      <c r="A2686">
        <v>326289</v>
      </c>
      <c r="B2686" t="s">
        <v>3812</v>
      </c>
      <c r="C2686" t="s">
        <v>242</v>
      </c>
      <c r="D2686" t="s">
        <v>466</v>
      </c>
      <c r="E2686" t="s">
        <v>89</v>
      </c>
      <c r="H2686" t="s">
        <v>28</v>
      </c>
      <c r="I2686" t="s">
        <v>215</v>
      </c>
    </row>
    <row r="2687" spans="1:22" x14ac:dyDescent="0.25">
      <c r="A2687">
        <v>329158</v>
      </c>
      <c r="B2687" t="s">
        <v>3148</v>
      </c>
      <c r="C2687" t="s">
        <v>276</v>
      </c>
      <c r="D2687" t="s">
        <v>1222</v>
      </c>
      <c r="E2687" t="s">
        <v>89</v>
      </c>
      <c r="F2687">
        <v>35372</v>
      </c>
      <c r="G2687" t="s">
        <v>30</v>
      </c>
      <c r="H2687" t="s">
        <v>28</v>
      </c>
      <c r="I2687" t="s">
        <v>215</v>
      </c>
      <c r="J2687" t="s">
        <v>1370</v>
      </c>
      <c r="L2687" t="s">
        <v>30</v>
      </c>
    </row>
    <row r="2688" spans="1:22" x14ac:dyDescent="0.25">
      <c r="A2688">
        <v>329235</v>
      </c>
      <c r="B2688" t="s">
        <v>3470</v>
      </c>
      <c r="C2688" t="s">
        <v>287</v>
      </c>
      <c r="D2688" t="s">
        <v>294</v>
      </c>
      <c r="E2688" t="s">
        <v>89</v>
      </c>
      <c r="F2688">
        <v>30742</v>
      </c>
      <c r="G2688" t="s">
        <v>30</v>
      </c>
      <c r="H2688" t="s">
        <v>40</v>
      </c>
      <c r="I2688" t="s">
        <v>215</v>
      </c>
      <c r="J2688" t="s">
        <v>1370</v>
      </c>
      <c r="L2688" t="s">
        <v>30</v>
      </c>
    </row>
    <row r="2689" spans="1:22" x14ac:dyDescent="0.25">
      <c r="A2689">
        <v>331122</v>
      </c>
      <c r="B2689" t="s">
        <v>5752</v>
      </c>
      <c r="C2689" t="s">
        <v>785</v>
      </c>
      <c r="D2689" t="s">
        <v>301</v>
      </c>
      <c r="I2689" t="s">
        <v>215</v>
      </c>
      <c r="V2689" t="s">
        <v>5734</v>
      </c>
    </row>
    <row r="2690" spans="1:22" x14ac:dyDescent="0.25">
      <c r="A2690">
        <v>331147</v>
      </c>
      <c r="B2690" t="s">
        <v>5751</v>
      </c>
      <c r="C2690" t="s">
        <v>728</v>
      </c>
      <c r="D2690" t="s">
        <v>473</v>
      </c>
      <c r="I2690" t="s">
        <v>215</v>
      </c>
      <c r="V2690" t="s">
        <v>5734</v>
      </c>
    </row>
    <row r="2691" spans="1:22" x14ac:dyDescent="0.25">
      <c r="A2691">
        <v>333463</v>
      </c>
      <c r="B2691" t="s">
        <v>2747</v>
      </c>
      <c r="C2691" t="s">
        <v>1700</v>
      </c>
      <c r="D2691" t="s">
        <v>2748</v>
      </c>
      <c r="E2691" t="s">
        <v>89</v>
      </c>
      <c r="F2691">
        <v>35065</v>
      </c>
      <c r="G2691" t="s">
        <v>225</v>
      </c>
      <c r="H2691" t="s">
        <v>28</v>
      </c>
      <c r="I2691" t="s">
        <v>215</v>
      </c>
      <c r="J2691" t="s">
        <v>1370</v>
      </c>
      <c r="L2691" t="s">
        <v>30</v>
      </c>
    </row>
    <row r="2692" spans="1:22" x14ac:dyDescent="0.25">
      <c r="A2692">
        <v>333776</v>
      </c>
      <c r="B2692" t="s">
        <v>5750</v>
      </c>
      <c r="C2692" t="s">
        <v>630</v>
      </c>
      <c r="D2692" t="s">
        <v>2611</v>
      </c>
      <c r="I2692" t="s">
        <v>215</v>
      </c>
      <c r="V2692" t="s">
        <v>5741</v>
      </c>
    </row>
    <row r="2693" spans="1:22" x14ac:dyDescent="0.25">
      <c r="A2693">
        <v>333936</v>
      </c>
      <c r="B2693" t="s">
        <v>3150</v>
      </c>
      <c r="C2693" t="s">
        <v>3151</v>
      </c>
      <c r="D2693" t="s">
        <v>729</v>
      </c>
      <c r="E2693" t="s">
        <v>89</v>
      </c>
      <c r="H2693" t="s">
        <v>28</v>
      </c>
      <c r="I2693" t="s">
        <v>215</v>
      </c>
    </row>
    <row r="2694" spans="1:22" x14ac:dyDescent="0.25">
      <c r="A2694">
        <v>334803</v>
      </c>
      <c r="B2694" t="s">
        <v>3594</v>
      </c>
      <c r="C2694" t="s">
        <v>3595</v>
      </c>
      <c r="D2694" t="s">
        <v>673</v>
      </c>
      <c r="E2694" t="s">
        <v>89</v>
      </c>
      <c r="F2694">
        <v>33269</v>
      </c>
      <c r="G2694" t="s">
        <v>302</v>
      </c>
      <c r="H2694" t="s">
        <v>28</v>
      </c>
      <c r="I2694" t="s">
        <v>215</v>
      </c>
      <c r="J2694" t="s">
        <v>1370</v>
      </c>
      <c r="L2694" t="s">
        <v>42</v>
      </c>
    </row>
    <row r="2695" spans="1:22" x14ac:dyDescent="0.25">
      <c r="A2695">
        <v>334973</v>
      </c>
      <c r="B2695" t="s">
        <v>3765</v>
      </c>
      <c r="C2695" t="s">
        <v>346</v>
      </c>
      <c r="D2695" t="s">
        <v>447</v>
      </c>
      <c r="E2695" t="s">
        <v>88</v>
      </c>
      <c r="F2695">
        <v>33398</v>
      </c>
      <c r="G2695" t="s">
        <v>30</v>
      </c>
      <c r="H2695" t="s">
        <v>28</v>
      </c>
      <c r="I2695" t="s">
        <v>215</v>
      </c>
      <c r="J2695" t="s">
        <v>1370</v>
      </c>
      <c r="L2695" t="s">
        <v>85</v>
      </c>
    </row>
    <row r="2696" spans="1:22" x14ac:dyDescent="0.25">
      <c r="A2696">
        <v>335067</v>
      </c>
      <c r="B2696" t="s">
        <v>3076</v>
      </c>
      <c r="C2696" t="s">
        <v>242</v>
      </c>
      <c r="D2696" t="s">
        <v>449</v>
      </c>
      <c r="E2696" t="s">
        <v>88</v>
      </c>
      <c r="F2696">
        <v>36301</v>
      </c>
      <c r="G2696" t="s">
        <v>30</v>
      </c>
      <c r="H2696" t="s">
        <v>28</v>
      </c>
      <c r="I2696" t="s">
        <v>215</v>
      </c>
      <c r="J2696" t="s">
        <v>1370</v>
      </c>
      <c r="L2696" t="s">
        <v>42</v>
      </c>
    </row>
    <row r="2697" spans="1:22" x14ac:dyDescent="0.25">
      <c r="A2697">
        <v>335540</v>
      </c>
      <c r="B2697" t="s">
        <v>3387</v>
      </c>
      <c r="C2697" t="s">
        <v>422</v>
      </c>
      <c r="D2697" t="s">
        <v>458</v>
      </c>
      <c r="E2697" t="s">
        <v>89</v>
      </c>
      <c r="F2697">
        <v>34708</v>
      </c>
      <c r="G2697" t="s">
        <v>30</v>
      </c>
      <c r="H2697" t="s">
        <v>28</v>
      </c>
      <c r="I2697" t="s">
        <v>215</v>
      </c>
      <c r="J2697" t="s">
        <v>27</v>
      </c>
      <c r="L2697" t="s">
        <v>30</v>
      </c>
      <c r="O2697" t="s">
        <v>5712</v>
      </c>
      <c r="P2697" t="s">
        <v>5708</v>
      </c>
    </row>
    <row r="2698" spans="1:22" x14ac:dyDescent="0.25">
      <c r="A2698">
        <v>335705</v>
      </c>
      <c r="B2698" t="s">
        <v>3822</v>
      </c>
      <c r="C2698" t="s">
        <v>242</v>
      </c>
      <c r="D2698" t="s">
        <v>245</v>
      </c>
      <c r="E2698" t="s">
        <v>89</v>
      </c>
      <c r="F2698">
        <v>34809</v>
      </c>
      <c r="G2698" t="s">
        <v>490</v>
      </c>
      <c r="H2698" t="s">
        <v>28</v>
      </c>
      <c r="I2698" t="s">
        <v>215</v>
      </c>
      <c r="J2698" t="s">
        <v>27</v>
      </c>
      <c r="K2698">
        <v>2013</v>
      </c>
      <c r="L2698" t="s">
        <v>42</v>
      </c>
    </row>
    <row r="2699" spans="1:22" x14ac:dyDescent="0.25">
      <c r="A2699">
        <v>335723</v>
      </c>
      <c r="B2699" t="s">
        <v>3231</v>
      </c>
      <c r="C2699" t="s">
        <v>266</v>
      </c>
      <c r="D2699" t="s">
        <v>1015</v>
      </c>
      <c r="E2699" t="s">
        <v>88</v>
      </c>
      <c r="F2699">
        <v>28523</v>
      </c>
      <c r="G2699" t="s">
        <v>3232</v>
      </c>
      <c r="H2699" t="s">
        <v>28</v>
      </c>
      <c r="I2699" t="s">
        <v>215</v>
      </c>
      <c r="J2699" t="s">
        <v>1370</v>
      </c>
      <c r="L2699" t="s">
        <v>49</v>
      </c>
    </row>
    <row r="2700" spans="1:22" x14ac:dyDescent="0.25">
      <c r="A2700">
        <v>335773</v>
      </c>
      <c r="B2700" t="s">
        <v>3274</v>
      </c>
      <c r="C2700" t="s">
        <v>292</v>
      </c>
      <c r="D2700" t="s">
        <v>236</v>
      </c>
      <c r="E2700" t="s">
        <v>89</v>
      </c>
      <c r="F2700">
        <v>35527</v>
      </c>
      <c r="G2700" t="s">
        <v>686</v>
      </c>
      <c r="H2700" t="s">
        <v>28</v>
      </c>
      <c r="I2700" t="s">
        <v>215</v>
      </c>
      <c r="J2700" t="s">
        <v>1370</v>
      </c>
      <c r="K2700">
        <v>2015</v>
      </c>
      <c r="L2700" t="s">
        <v>1928</v>
      </c>
    </row>
    <row r="2701" spans="1:22" x14ac:dyDescent="0.25">
      <c r="A2701">
        <v>335819</v>
      </c>
      <c r="B2701" t="s">
        <v>3823</v>
      </c>
      <c r="C2701" t="s">
        <v>289</v>
      </c>
      <c r="D2701" t="s">
        <v>3824</v>
      </c>
      <c r="E2701" t="s">
        <v>89</v>
      </c>
      <c r="F2701">
        <v>31917</v>
      </c>
      <c r="G2701" t="s">
        <v>82</v>
      </c>
      <c r="H2701" t="s">
        <v>28</v>
      </c>
      <c r="I2701" t="s">
        <v>215</v>
      </c>
      <c r="J2701" t="s">
        <v>1370</v>
      </c>
      <c r="L2701" t="s">
        <v>82</v>
      </c>
    </row>
    <row r="2702" spans="1:22" x14ac:dyDescent="0.25">
      <c r="A2702">
        <v>335904</v>
      </c>
      <c r="B2702" t="s">
        <v>3275</v>
      </c>
      <c r="C2702" t="s">
        <v>355</v>
      </c>
      <c r="D2702" t="s">
        <v>1007</v>
      </c>
      <c r="E2702" t="s">
        <v>89</v>
      </c>
      <c r="F2702">
        <v>35186</v>
      </c>
      <c r="G2702" t="s">
        <v>395</v>
      </c>
      <c r="H2702" t="s">
        <v>28</v>
      </c>
      <c r="I2702" t="s">
        <v>215</v>
      </c>
      <c r="J2702" t="s">
        <v>1370</v>
      </c>
      <c r="L2702" t="s">
        <v>42</v>
      </c>
    </row>
    <row r="2703" spans="1:22" x14ac:dyDescent="0.25">
      <c r="A2703">
        <v>336532</v>
      </c>
      <c r="B2703" t="s">
        <v>2854</v>
      </c>
      <c r="C2703" t="s">
        <v>242</v>
      </c>
      <c r="D2703" t="s">
        <v>806</v>
      </c>
      <c r="E2703" t="s">
        <v>89</v>
      </c>
      <c r="F2703">
        <v>32748</v>
      </c>
      <c r="G2703" t="s">
        <v>240</v>
      </c>
      <c r="H2703" t="s">
        <v>28</v>
      </c>
      <c r="I2703" t="s">
        <v>215</v>
      </c>
      <c r="J2703" t="s">
        <v>1370</v>
      </c>
      <c r="L2703" t="s">
        <v>30</v>
      </c>
    </row>
    <row r="2704" spans="1:22" x14ac:dyDescent="0.25">
      <c r="A2704">
        <v>336736</v>
      </c>
      <c r="B2704" t="s">
        <v>3367</v>
      </c>
      <c r="C2704" t="s">
        <v>233</v>
      </c>
      <c r="D2704" t="s">
        <v>442</v>
      </c>
      <c r="E2704" t="s">
        <v>88</v>
      </c>
      <c r="F2704">
        <v>36892</v>
      </c>
      <c r="G2704" t="s">
        <v>30</v>
      </c>
      <c r="H2704" t="s">
        <v>28</v>
      </c>
      <c r="I2704" t="s">
        <v>215</v>
      </c>
      <c r="J2704" t="s">
        <v>1370</v>
      </c>
      <c r="L2704" t="s">
        <v>42</v>
      </c>
    </row>
    <row r="2705" spans="1:16" x14ac:dyDescent="0.25">
      <c r="A2705">
        <v>336837</v>
      </c>
      <c r="B2705" t="s">
        <v>3827</v>
      </c>
      <c r="C2705" t="s">
        <v>704</v>
      </c>
      <c r="D2705" t="s">
        <v>324</v>
      </c>
      <c r="E2705" t="s">
        <v>88</v>
      </c>
      <c r="F2705">
        <v>36344</v>
      </c>
      <c r="G2705" t="s">
        <v>3163</v>
      </c>
      <c r="H2705" t="s">
        <v>28</v>
      </c>
      <c r="I2705" t="s">
        <v>215</v>
      </c>
      <c r="J2705" t="s">
        <v>1370</v>
      </c>
      <c r="L2705" t="s">
        <v>42</v>
      </c>
    </row>
    <row r="2706" spans="1:16" x14ac:dyDescent="0.25">
      <c r="A2706">
        <v>336884</v>
      </c>
      <c r="B2706" t="s">
        <v>3392</v>
      </c>
      <c r="C2706" t="s">
        <v>1084</v>
      </c>
      <c r="D2706" t="s">
        <v>2610</v>
      </c>
      <c r="E2706" t="s">
        <v>88</v>
      </c>
      <c r="H2706" t="s">
        <v>28</v>
      </c>
      <c r="I2706" t="s">
        <v>215</v>
      </c>
    </row>
    <row r="2707" spans="1:16" x14ac:dyDescent="0.25">
      <c r="A2707">
        <v>336947</v>
      </c>
      <c r="B2707" t="s">
        <v>2802</v>
      </c>
      <c r="C2707" t="s">
        <v>223</v>
      </c>
      <c r="D2707" t="s">
        <v>1153</v>
      </c>
      <c r="E2707" t="s">
        <v>88</v>
      </c>
      <c r="F2707">
        <v>35913</v>
      </c>
      <c r="G2707" t="s">
        <v>2247</v>
      </c>
      <c r="H2707" t="s">
        <v>28</v>
      </c>
      <c r="I2707" t="s">
        <v>215</v>
      </c>
      <c r="J2707" t="s">
        <v>1370</v>
      </c>
      <c r="L2707" t="s">
        <v>30</v>
      </c>
    </row>
    <row r="2708" spans="1:16" x14ac:dyDescent="0.25">
      <c r="A2708">
        <v>337427</v>
      </c>
      <c r="B2708" t="s">
        <v>3285</v>
      </c>
      <c r="C2708" t="s">
        <v>921</v>
      </c>
      <c r="D2708" t="s">
        <v>601</v>
      </c>
      <c r="E2708" t="s">
        <v>88</v>
      </c>
      <c r="F2708">
        <v>30220</v>
      </c>
      <c r="G2708" t="s">
        <v>776</v>
      </c>
      <c r="H2708" t="s">
        <v>28</v>
      </c>
      <c r="I2708" t="s">
        <v>215</v>
      </c>
      <c r="J2708" t="s">
        <v>1370</v>
      </c>
      <c r="L2708" t="s">
        <v>49</v>
      </c>
      <c r="P2708" t="s">
        <v>2594</v>
      </c>
    </row>
    <row r="2709" spans="1:16" x14ac:dyDescent="0.25">
      <c r="A2709">
        <v>337539</v>
      </c>
      <c r="B2709" t="s">
        <v>2855</v>
      </c>
      <c r="C2709" t="s">
        <v>660</v>
      </c>
      <c r="D2709" t="s">
        <v>234</v>
      </c>
      <c r="E2709" t="s">
        <v>89</v>
      </c>
      <c r="F2709">
        <v>35267</v>
      </c>
      <c r="G2709" t="s">
        <v>30</v>
      </c>
      <c r="H2709" t="s">
        <v>28</v>
      </c>
      <c r="I2709" t="s">
        <v>215</v>
      </c>
      <c r="J2709" t="s">
        <v>27</v>
      </c>
      <c r="L2709" t="s">
        <v>30</v>
      </c>
    </row>
    <row r="2710" spans="1:16" x14ac:dyDescent="0.25">
      <c r="A2710">
        <v>337660</v>
      </c>
      <c r="B2710" t="s">
        <v>3241</v>
      </c>
      <c r="C2710" t="s">
        <v>242</v>
      </c>
      <c r="D2710" t="s">
        <v>673</v>
      </c>
      <c r="E2710" t="s">
        <v>88</v>
      </c>
      <c r="F2710">
        <v>31437</v>
      </c>
      <c r="G2710" t="s">
        <v>998</v>
      </c>
      <c r="H2710" t="s">
        <v>28</v>
      </c>
      <c r="I2710" t="s">
        <v>215</v>
      </c>
      <c r="J2710" t="s">
        <v>1370</v>
      </c>
      <c r="L2710" t="s">
        <v>62</v>
      </c>
    </row>
    <row r="2711" spans="1:16" x14ac:dyDescent="0.25">
      <c r="A2711">
        <v>337695</v>
      </c>
      <c r="B2711" t="s">
        <v>3297</v>
      </c>
      <c r="C2711" t="s">
        <v>1164</v>
      </c>
      <c r="D2711" t="s">
        <v>1797</v>
      </c>
      <c r="E2711" t="s">
        <v>89</v>
      </c>
      <c r="F2711">
        <v>31542</v>
      </c>
      <c r="G2711" t="s">
        <v>2649</v>
      </c>
      <c r="H2711" t="s">
        <v>28</v>
      </c>
      <c r="I2711" t="s">
        <v>215</v>
      </c>
      <c r="J2711" t="s">
        <v>1370</v>
      </c>
      <c r="L2711" t="s">
        <v>82</v>
      </c>
    </row>
    <row r="2712" spans="1:16" x14ac:dyDescent="0.25">
      <c r="A2712">
        <v>337928</v>
      </c>
      <c r="B2712" t="s">
        <v>2887</v>
      </c>
      <c r="C2712" t="s">
        <v>413</v>
      </c>
      <c r="D2712" t="s">
        <v>571</v>
      </c>
      <c r="E2712" t="s">
        <v>88</v>
      </c>
      <c r="F2712">
        <v>31677</v>
      </c>
      <c r="G2712" t="s">
        <v>73</v>
      </c>
      <c r="H2712" t="s">
        <v>28</v>
      </c>
      <c r="I2712" t="s">
        <v>215</v>
      </c>
      <c r="J2712" t="s">
        <v>27</v>
      </c>
      <c r="L2712" t="s">
        <v>73</v>
      </c>
    </row>
    <row r="2713" spans="1:16" x14ac:dyDescent="0.25">
      <c r="A2713">
        <v>338129</v>
      </c>
      <c r="B2713" t="s">
        <v>3244</v>
      </c>
      <c r="C2713" t="s">
        <v>1081</v>
      </c>
      <c r="D2713" t="s">
        <v>248</v>
      </c>
      <c r="E2713" t="s">
        <v>89</v>
      </c>
      <c r="F2713">
        <v>32512</v>
      </c>
      <c r="G2713" t="s">
        <v>456</v>
      </c>
      <c r="H2713" t="s">
        <v>28</v>
      </c>
      <c r="I2713" t="s">
        <v>215</v>
      </c>
      <c r="J2713" t="s">
        <v>1370</v>
      </c>
      <c r="L2713" t="s">
        <v>30</v>
      </c>
    </row>
    <row r="2714" spans="1:16" x14ac:dyDescent="0.25">
      <c r="A2714">
        <v>339255</v>
      </c>
      <c r="B2714" t="s">
        <v>3576</v>
      </c>
      <c r="C2714" t="s">
        <v>1073</v>
      </c>
      <c r="D2714" t="s">
        <v>959</v>
      </c>
      <c r="E2714" t="s">
        <v>89</v>
      </c>
      <c r="F2714">
        <v>29568</v>
      </c>
      <c r="G2714" t="s">
        <v>2300</v>
      </c>
      <c r="H2714" t="s">
        <v>28</v>
      </c>
      <c r="I2714" t="s">
        <v>215</v>
      </c>
      <c r="J2714" t="s">
        <v>1370</v>
      </c>
      <c r="L2714" t="s">
        <v>67</v>
      </c>
    </row>
    <row r="2715" spans="1:16" x14ac:dyDescent="0.25">
      <c r="A2715">
        <v>339622</v>
      </c>
      <c r="B2715" t="s">
        <v>5693</v>
      </c>
      <c r="C2715" t="s">
        <v>435</v>
      </c>
      <c r="D2715" t="s">
        <v>928</v>
      </c>
      <c r="I2715" t="s">
        <v>215</v>
      </c>
    </row>
    <row r="8889" spans="1:32" x14ac:dyDescent="0.25">
      <c r="A8889">
        <v>306872</v>
      </c>
      <c r="B8889" t="s">
        <v>2477</v>
      </c>
      <c r="C8889" t="s">
        <v>2478</v>
      </c>
      <c r="D8889" t="s">
        <v>1651</v>
      </c>
      <c r="E8889" t="s">
        <v>88</v>
      </c>
      <c r="F8889">
        <v>31509</v>
      </c>
      <c r="G8889" t="s">
        <v>30</v>
      </c>
      <c r="H8889" t="s">
        <v>28</v>
      </c>
      <c r="J8889" t="s">
        <v>1370</v>
      </c>
      <c r="L8889" t="s">
        <v>59</v>
      </c>
      <c r="AE8889" t="s">
        <v>5700</v>
      </c>
      <c r="AF8889" t="s">
        <v>5700</v>
      </c>
    </row>
    <row r="8890" spans="1:32" x14ac:dyDescent="0.25">
      <c r="A8890">
        <v>320158</v>
      </c>
      <c r="B8890" t="s">
        <v>2492</v>
      </c>
      <c r="C8890" t="s">
        <v>266</v>
      </c>
      <c r="D8890" t="s">
        <v>655</v>
      </c>
      <c r="E8890" t="s">
        <v>88</v>
      </c>
      <c r="F8890">
        <v>32580</v>
      </c>
      <c r="G8890" t="s">
        <v>2493</v>
      </c>
      <c r="H8890" t="s">
        <v>28</v>
      </c>
      <c r="J8890" t="s">
        <v>1370</v>
      </c>
      <c r="L8890" t="s">
        <v>76</v>
      </c>
      <c r="AF8890" t="s">
        <v>5700</v>
      </c>
    </row>
    <row r="8891" spans="1:32" x14ac:dyDescent="0.25">
      <c r="A8891">
        <v>329921</v>
      </c>
      <c r="B8891" t="s">
        <v>4278</v>
      </c>
      <c r="C8891" t="s">
        <v>226</v>
      </c>
      <c r="D8891" t="s">
        <v>293</v>
      </c>
      <c r="E8891" t="s">
        <v>88</v>
      </c>
      <c r="F8891">
        <v>34273</v>
      </c>
      <c r="G8891" t="s">
        <v>30</v>
      </c>
      <c r="H8891" t="s">
        <v>28</v>
      </c>
      <c r="J8891" t="s">
        <v>27</v>
      </c>
      <c r="L8891" t="s">
        <v>30</v>
      </c>
      <c r="AF8891" t="s">
        <v>5700</v>
      </c>
    </row>
    <row r="8892" spans="1:32" x14ac:dyDescent="0.25">
      <c r="A8892">
        <v>333697</v>
      </c>
      <c r="B8892" t="s">
        <v>2846</v>
      </c>
      <c r="C8892" t="s">
        <v>226</v>
      </c>
      <c r="D8892" t="s">
        <v>2847</v>
      </c>
      <c r="E8892" t="s">
        <v>88</v>
      </c>
      <c r="F8892">
        <v>31027</v>
      </c>
      <c r="G8892" t="s">
        <v>30</v>
      </c>
      <c r="H8892" t="s">
        <v>28</v>
      </c>
      <c r="J8892" t="s">
        <v>1370</v>
      </c>
      <c r="L8892" t="s">
        <v>30</v>
      </c>
      <c r="AF8892" t="s">
        <v>5700</v>
      </c>
    </row>
    <row r="8893" spans="1:32" x14ac:dyDescent="0.25">
      <c r="A8893">
        <v>334268</v>
      </c>
      <c r="B8893" t="s">
        <v>4697</v>
      </c>
      <c r="C8893" t="s">
        <v>242</v>
      </c>
      <c r="D8893" t="s">
        <v>1038</v>
      </c>
      <c r="E8893" t="s">
        <v>88</v>
      </c>
      <c r="F8893">
        <v>31358</v>
      </c>
      <c r="G8893" t="s">
        <v>302</v>
      </c>
      <c r="H8893" t="s">
        <v>31</v>
      </c>
      <c r="J8893" t="s">
        <v>1370</v>
      </c>
      <c r="L8893" t="s">
        <v>42</v>
      </c>
      <c r="AF8893" t="s">
        <v>5700</v>
      </c>
    </row>
    <row r="8894" spans="1:32" x14ac:dyDescent="0.25">
      <c r="A8894">
        <v>337081</v>
      </c>
      <c r="B8894" t="s">
        <v>3535</v>
      </c>
      <c r="C8894" t="s">
        <v>3536</v>
      </c>
      <c r="D8894" t="s">
        <v>245</v>
      </c>
      <c r="E8894" t="s">
        <v>88</v>
      </c>
      <c r="F8894">
        <v>32220</v>
      </c>
      <c r="G8894" t="s">
        <v>49</v>
      </c>
      <c r="H8894" t="s">
        <v>28</v>
      </c>
      <c r="J8894" t="s">
        <v>27</v>
      </c>
      <c r="L8894" t="s">
        <v>70</v>
      </c>
      <c r="AF8894" t="s">
        <v>5700</v>
      </c>
    </row>
    <row r="8895" spans="1:32" x14ac:dyDescent="0.25">
      <c r="A8895">
        <v>333881</v>
      </c>
      <c r="B8895" t="s">
        <v>4651</v>
      </c>
      <c r="C8895" t="s">
        <v>233</v>
      </c>
      <c r="D8895" t="s">
        <v>1170</v>
      </c>
      <c r="E8895" t="s">
        <v>88</v>
      </c>
      <c r="F8895">
        <v>31960</v>
      </c>
      <c r="G8895" t="s">
        <v>2601</v>
      </c>
      <c r="H8895" t="s">
        <v>28</v>
      </c>
      <c r="J8895" t="s">
        <v>1370</v>
      </c>
      <c r="L8895" t="s">
        <v>52</v>
      </c>
      <c r="AF8895" t="s">
        <v>5700</v>
      </c>
    </row>
    <row r="8896" spans="1:32" x14ac:dyDescent="0.25">
      <c r="A8896">
        <v>333804</v>
      </c>
      <c r="B8896" t="s">
        <v>4641</v>
      </c>
      <c r="C8896" t="s">
        <v>346</v>
      </c>
      <c r="D8896" t="s">
        <v>398</v>
      </c>
      <c r="E8896" t="s">
        <v>89</v>
      </c>
      <c r="F8896">
        <v>29952</v>
      </c>
      <c r="G8896" t="s">
        <v>225</v>
      </c>
      <c r="H8896" t="s">
        <v>28</v>
      </c>
      <c r="J8896" t="s">
        <v>1370</v>
      </c>
      <c r="L8896" t="s">
        <v>42</v>
      </c>
      <c r="AF8896" t="s">
        <v>5700</v>
      </c>
    </row>
    <row r="8897" spans="1:32" x14ac:dyDescent="0.25">
      <c r="A8897">
        <v>331483</v>
      </c>
      <c r="B8897" t="s">
        <v>4402</v>
      </c>
      <c r="C8897" t="s">
        <v>889</v>
      </c>
      <c r="D8897" t="s">
        <v>4403</v>
      </c>
      <c r="E8897" t="s">
        <v>88</v>
      </c>
      <c r="F8897">
        <v>35862</v>
      </c>
      <c r="G8897" t="s">
        <v>868</v>
      </c>
      <c r="H8897" t="s">
        <v>28</v>
      </c>
      <c r="J8897" t="s">
        <v>1370</v>
      </c>
      <c r="L8897" t="s">
        <v>52</v>
      </c>
      <c r="AF8897" t="s">
        <v>5700</v>
      </c>
    </row>
    <row r="8898" spans="1:32" x14ac:dyDescent="0.25">
      <c r="A8898">
        <v>328424</v>
      </c>
      <c r="B8898" t="s">
        <v>3633</v>
      </c>
      <c r="C8898" t="s">
        <v>522</v>
      </c>
      <c r="D8898" t="s">
        <v>245</v>
      </c>
      <c r="E8898" t="s">
        <v>89</v>
      </c>
      <c r="F8898">
        <v>34084</v>
      </c>
      <c r="G8898" t="s">
        <v>30</v>
      </c>
      <c r="H8898" t="s">
        <v>28</v>
      </c>
      <c r="J8898" t="s">
        <v>1370</v>
      </c>
      <c r="L8898" t="s">
        <v>30</v>
      </c>
      <c r="AF8898" t="s">
        <v>5700</v>
      </c>
    </row>
    <row r="8899" spans="1:32" x14ac:dyDescent="0.25">
      <c r="A8899">
        <v>335043</v>
      </c>
      <c r="B8899" t="s">
        <v>4793</v>
      </c>
      <c r="C8899" t="s">
        <v>223</v>
      </c>
      <c r="D8899" t="s">
        <v>2083</v>
      </c>
      <c r="E8899" t="s">
        <v>89</v>
      </c>
      <c r="F8899">
        <v>31413</v>
      </c>
      <c r="G8899" t="s">
        <v>2636</v>
      </c>
      <c r="H8899" t="s">
        <v>28</v>
      </c>
      <c r="J8899" t="s">
        <v>1370</v>
      </c>
      <c r="L8899" t="s">
        <v>79</v>
      </c>
      <c r="AF8899" t="s">
        <v>5700</v>
      </c>
    </row>
    <row r="8900" spans="1:32" x14ac:dyDescent="0.25">
      <c r="A8900">
        <v>333864</v>
      </c>
      <c r="B8900" t="s">
        <v>4646</v>
      </c>
      <c r="C8900" t="s">
        <v>3152</v>
      </c>
      <c r="D8900" t="s">
        <v>255</v>
      </c>
      <c r="E8900" t="s">
        <v>88</v>
      </c>
      <c r="F8900">
        <v>33668</v>
      </c>
      <c r="G8900" t="s">
        <v>225</v>
      </c>
      <c r="H8900" t="s">
        <v>28</v>
      </c>
      <c r="J8900" t="s">
        <v>27</v>
      </c>
      <c r="L8900" t="s">
        <v>30</v>
      </c>
      <c r="AF8900" t="s">
        <v>5700</v>
      </c>
    </row>
    <row r="8901" spans="1:32" x14ac:dyDescent="0.25">
      <c r="A8901">
        <v>323070</v>
      </c>
      <c r="B8901" t="s">
        <v>2425</v>
      </c>
      <c r="C8901" t="s">
        <v>1903</v>
      </c>
      <c r="D8901" t="s">
        <v>627</v>
      </c>
      <c r="E8901" t="s">
        <v>88</v>
      </c>
      <c r="F8901">
        <v>25937</v>
      </c>
      <c r="G8901" t="s">
        <v>1904</v>
      </c>
      <c r="H8901" t="s">
        <v>28</v>
      </c>
      <c r="J8901" t="s">
        <v>1370</v>
      </c>
      <c r="L8901" t="s">
        <v>52</v>
      </c>
      <c r="AF8901" t="s">
        <v>5700</v>
      </c>
    </row>
    <row r="8902" spans="1:32" x14ac:dyDescent="0.25">
      <c r="A8902">
        <v>315719</v>
      </c>
      <c r="B8902" t="s">
        <v>2487</v>
      </c>
      <c r="C8902" t="s">
        <v>722</v>
      </c>
      <c r="D8902" t="s">
        <v>301</v>
      </c>
      <c r="E8902" t="s">
        <v>88</v>
      </c>
      <c r="F8902">
        <v>32989</v>
      </c>
      <c r="G8902" t="s">
        <v>1918</v>
      </c>
      <c r="H8902" t="s">
        <v>28</v>
      </c>
      <c r="J8902" t="s">
        <v>1370</v>
      </c>
      <c r="L8902" t="s">
        <v>79</v>
      </c>
      <c r="AF8902" t="s">
        <v>5700</v>
      </c>
    </row>
    <row r="8903" spans="1:32" x14ac:dyDescent="0.25">
      <c r="A8903">
        <v>319040</v>
      </c>
      <c r="B8903" t="s">
        <v>2491</v>
      </c>
      <c r="C8903" t="s">
        <v>358</v>
      </c>
      <c r="D8903" t="s">
        <v>255</v>
      </c>
      <c r="E8903" t="s">
        <v>88</v>
      </c>
      <c r="F8903">
        <v>33989</v>
      </c>
      <c r="G8903" t="s">
        <v>30</v>
      </c>
      <c r="H8903" t="s">
        <v>28</v>
      </c>
      <c r="J8903" t="s">
        <v>27</v>
      </c>
      <c r="L8903" t="s">
        <v>30</v>
      </c>
      <c r="AF8903" t="s">
        <v>5700</v>
      </c>
    </row>
    <row r="8904" spans="1:32" x14ac:dyDescent="0.25">
      <c r="A8904">
        <v>329026</v>
      </c>
      <c r="B8904" t="s">
        <v>4208</v>
      </c>
      <c r="C8904" t="s">
        <v>223</v>
      </c>
      <c r="D8904" t="s">
        <v>549</v>
      </c>
      <c r="E8904" t="s">
        <v>88</v>
      </c>
      <c r="F8904">
        <v>35820</v>
      </c>
      <c r="G8904" t="s">
        <v>30</v>
      </c>
      <c r="H8904" t="s">
        <v>28</v>
      </c>
      <c r="J8904" t="s">
        <v>1370</v>
      </c>
      <c r="L8904" t="s">
        <v>30</v>
      </c>
      <c r="AF8904" t="s">
        <v>5700</v>
      </c>
    </row>
    <row r="8905" spans="1:32" x14ac:dyDescent="0.25">
      <c r="A8905">
        <v>331110</v>
      </c>
      <c r="B8905" t="s">
        <v>1566</v>
      </c>
      <c r="C8905" t="s">
        <v>281</v>
      </c>
      <c r="D8905" t="s">
        <v>654</v>
      </c>
      <c r="E8905" t="s">
        <v>88</v>
      </c>
      <c r="F8905">
        <v>32874</v>
      </c>
      <c r="G8905" t="s">
        <v>49</v>
      </c>
      <c r="H8905" t="s">
        <v>28</v>
      </c>
      <c r="AD8905" t="s">
        <v>5700</v>
      </c>
      <c r="AE8905" t="s">
        <v>5700</v>
      </c>
      <c r="AF8905" t="s">
        <v>5700</v>
      </c>
    </row>
    <row r="8906" spans="1:32" x14ac:dyDescent="0.25">
      <c r="A8906">
        <v>301945</v>
      </c>
      <c r="B8906" t="s">
        <v>1609</v>
      </c>
      <c r="C8906" t="s">
        <v>242</v>
      </c>
      <c r="D8906" t="s">
        <v>330</v>
      </c>
      <c r="E8906" t="s">
        <v>88</v>
      </c>
      <c r="F8906">
        <v>30318</v>
      </c>
      <c r="G8906" t="s">
        <v>30</v>
      </c>
      <c r="H8906" t="s">
        <v>28</v>
      </c>
      <c r="J8906" t="s">
        <v>1370</v>
      </c>
      <c r="L8906" t="s">
        <v>30</v>
      </c>
      <c r="AF8906" t="s">
        <v>5700</v>
      </c>
    </row>
    <row r="8907" spans="1:32" x14ac:dyDescent="0.25">
      <c r="A8907">
        <v>323097</v>
      </c>
      <c r="B8907" t="s">
        <v>3619</v>
      </c>
      <c r="C8907" t="s">
        <v>305</v>
      </c>
      <c r="D8907" t="s">
        <v>928</v>
      </c>
      <c r="E8907" t="s">
        <v>88</v>
      </c>
      <c r="F8907">
        <v>34337</v>
      </c>
      <c r="G8907" t="s">
        <v>587</v>
      </c>
      <c r="H8907" t="s">
        <v>28</v>
      </c>
      <c r="J8907" t="s">
        <v>1370</v>
      </c>
      <c r="L8907" t="s">
        <v>42</v>
      </c>
      <c r="AF8907" t="s">
        <v>5700</v>
      </c>
    </row>
    <row r="8908" spans="1:32" x14ac:dyDescent="0.25">
      <c r="A8908">
        <v>335076</v>
      </c>
      <c r="B8908" t="s">
        <v>2242</v>
      </c>
      <c r="C8908" t="s">
        <v>223</v>
      </c>
      <c r="D8908" t="s">
        <v>245</v>
      </c>
      <c r="E8908" t="s">
        <v>88</v>
      </c>
      <c r="F8908">
        <v>35450</v>
      </c>
      <c r="G8908" t="s">
        <v>744</v>
      </c>
      <c r="H8908" t="s">
        <v>28</v>
      </c>
      <c r="J8908" t="s">
        <v>27</v>
      </c>
      <c r="L8908" t="s">
        <v>42</v>
      </c>
      <c r="AF8908" t="s">
        <v>5700</v>
      </c>
    </row>
    <row r="8909" spans="1:32" x14ac:dyDescent="0.25">
      <c r="A8909">
        <v>328269</v>
      </c>
      <c r="B8909" t="s">
        <v>3339</v>
      </c>
      <c r="C8909" t="s">
        <v>242</v>
      </c>
      <c r="D8909" t="s">
        <v>476</v>
      </c>
      <c r="E8909" t="s">
        <v>88</v>
      </c>
      <c r="F8909">
        <v>35431</v>
      </c>
      <c r="G8909" t="s">
        <v>525</v>
      </c>
      <c r="H8909" t="s">
        <v>28</v>
      </c>
      <c r="J8909" t="s">
        <v>1370</v>
      </c>
      <c r="L8909" t="s">
        <v>42</v>
      </c>
      <c r="AF8909" t="s">
        <v>5700</v>
      </c>
    </row>
    <row r="8910" spans="1:32" x14ac:dyDescent="0.25">
      <c r="A8910">
        <v>319056</v>
      </c>
      <c r="B8910" t="s">
        <v>3911</v>
      </c>
      <c r="C8910" t="s">
        <v>552</v>
      </c>
      <c r="D8910" t="s">
        <v>234</v>
      </c>
      <c r="E8910" t="s">
        <v>88</v>
      </c>
      <c r="F8910">
        <v>30362</v>
      </c>
      <c r="G8910" t="s">
        <v>3912</v>
      </c>
      <c r="H8910" t="s">
        <v>28</v>
      </c>
      <c r="J8910" t="s">
        <v>1370</v>
      </c>
      <c r="L8910" t="s">
        <v>30</v>
      </c>
      <c r="AF8910" t="s">
        <v>5700</v>
      </c>
    </row>
    <row r="8911" spans="1:32" x14ac:dyDescent="0.25">
      <c r="A8911">
        <v>338276</v>
      </c>
      <c r="B8911" t="s">
        <v>2535</v>
      </c>
      <c r="C8911" t="s">
        <v>242</v>
      </c>
      <c r="D8911" t="s">
        <v>2536</v>
      </c>
      <c r="E8911" t="s">
        <v>88</v>
      </c>
      <c r="F8911">
        <v>34130</v>
      </c>
      <c r="G8911" t="s">
        <v>776</v>
      </c>
      <c r="H8911" t="s">
        <v>28</v>
      </c>
      <c r="J8911" t="s">
        <v>1370</v>
      </c>
      <c r="L8911" t="s">
        <v>49</v>
      </c>
      <c r="AF8911" t="s">
        <v>5700</v>
      </c>
    </row>
    <row r="8912" spans="1:32" x14ac:dyDescent="0.25">
      <c r="A8912">
        <v>307672</v>
      </c>
      <c r="B8912" t="s">
        <v>367</v>
      </c>
      <c r="C8912" t="s">
        <v>3171</v>
      </c>
      <c r="D8912" t="s">
        <v>1015</v>
      </c>
      <c r="E8912" t="s">
        <v>88</v>
      </c>
      <c r="F8912">
        <v>30695</v>
      </c>
      <c r="G8912" t="s">
        <v>1855</v>
      </c>
      <c r="H8912" t="s">
        <v>28</v>
      </c>
      <c r="J8912" t="s">
        <v>1370</v>
      </c>
      <c r="L8912" t="s">
        <v>59</v>
      </c>
      <c r="AF8912" t="s">
        <v>5700</v>
      </c>
    </row>
    <row r="8913" spans="1:32" x14ac:dyDescent="0.25">
      <c r="A8913">
        <v>327226</v>
      </c>
      <c r="B8913" t="s">
        <v>3345</v>
      </c>
      <c r="C8913" t="s">
        <v>660</v>
      </c>
      <c r="D8913" t="s">
        <v>882</v>
      </c>
      <c r="E8913" t="s">
        <v>89</v>
      </c>
      <c r="F8913">
        <v>31782</v>
      </c>
      <c r="G8913" t="s">
        <v>30</v>
      </c>
      <c r="H8913" t="s">
        <v>28</v>
      </c>
      <c r="J8913" t="s">
        <v>1370</v>
      </c>
      <c r="L8913" t="s">
        <v>30</v>
      </c>
      <c r="AF8913" t="s">
        <v>5700</v>
      </c>
    </row>
    <row r="8914" spans="1:32" x14ac:dyDescent="0.25">
      <c r="A8914">
        <v>328645</v>
      </c>
      <c r="B8914" t="s">
        <v>2703</v>
      </c>
      <c r="C8914" t="s">
        <v>652</v>
      </c>
      <c r="D8914" t="s">
        <v>2704</v>
      </c>
      <c r="E8914" t="s">
        <v>88</v>
      </c>
      <c r="F8914">
        <v>34934</v>
      </c>
      <c r="G8914" t="s">
        <v>278</v>
      </c>
      <c r="H8914" t="s">
        <v>28</v>
      </c>
      <c r="J8914" t="s">
        <v>1370</v>
      </c>
      <c r="L8914" t="s">
        <v>30</v>
      </c>
      <c r="AF8914" t="s">
        <v>5700</v>
      </c>
    </row>
    <row r="8915" spans="1:32" x14ac:dyDescent="0.25">
      <c r="A8915">
        <v>333814</v>
      </c>
      <c r="B8915" t="s">
        <v>4642</v>
      </c>
      <c r="C8915" t="s">
        <v>232</v>
      </c>
      <c r="D8915" t="s">
        <v>812</v>
      </c>
      <c r="E8915" t="s">
        <v>89</v>
      </c>
      <c r="F8915">
        <v>34054</v>
      </c>
      <c r="G8915" t="s">
        <v>30</v>
      </c>
      <c r="H8915" t="s">
        <v>28</v>
      </c>
      <c r="J8915" t="s">
        <v>1370</v>
      </c>
      <c r="L8915" t="s">
        <v>30</v>
      </c>
      <c r="AF8915" t="s">
        <v>5700</v>
      </c>
    </row>
    <row r="8916" spans="1:32" x14ac:dyDescent="0.25">
      <c r="A8916">
        <v>325189</v>
      </c>
      <c r="B8916" t="s">
        <v>2913</v>
      </c>
      <c r="C8916" t="s">
        <v>327</v>
      </c>
      <c r="D8916" t="s">
        <v>312</v>
      </c>
      <c r="E8916" t="s">
        <v>88</v>
      </c>
      <c r="F8916">
        <v>33925</v>
      </c>
      <c r="G8916" t="s">
        <v>30</v>
      </c>
      <c r="H8916" t="s">
        <v>28</v>
      </c>
      <c r="J8916" t="s">
        <v>27</v>
      </c>
      <c r="L8916" t="s">
        <v>30</v>
      </c>
      <c r="AF8916" t="s">
        <v>5700</v>
      </c>
    </row>
    <row r="8917" spans="1:32" x14ac:dyDescent="0.25">
      <c r="A8917">
        <v>325191</v>
      </c>
      <c r="B8917" t="s">
        <v>2628</v>
      </c>
      <c r="C8917" t="s">
        <v>707</v>
      </c>
      <c r="D8917" t="s">
        <v>2629</v>
      </c>
      <c r="E8917" t="s">
        <v>88</v>
      </c>
      <c r="F8917">
        <v>35322</v>
      </c>
      <c r="G8917" t="s">
        <v>30</v>
      </c>
      <c r="H8917" t="s">
        <v>28</v>
      </c>
      <c r="J8917" t="s">
        <v>1370</v>
      </c>
      <c r="L8917" t="s">
        <v>42</v>
      </c>
      <c r="AF8917" t="s">
        <v>5700</v>
      </c>
    </row>
    <row r="8918" spans="1:32" x14ac:dyDescent="0.25">
      <c r="A8918">
        <v>328320</v>
      </c>
      <c r="B8918" t="s">
        <v>1631</v>
      </c>
      <c r="C8918" t="s">
        <v>226</v>
      </c>
      <c r="D8918" t="s">
        <v>570</v>
      </c>
      <c r="E8918" t="s">
        <v>88</v>
      </c>
      <c r="F8918">
        <v>33317</v>
      </c>
      <c r="G8918" t="s">
        <v>73</v>
      </c>
      <c r="H8918" t="s">
        <v>28</v>
      </c>
      <c r="J8918" t="s">
        <v>1370</v>
      </c>
      <c r="L8918" t="s">
        <v>73</v>
      </c>
      <c r="AF8918" t="s">
        <v>5700</v>
      </c>
    </row>
    <row r="8919" spans="1:32" x14ac:dyDescent="0.25">
      <c r="A8919">
        <v>330064</v>
      </c>
      <c r="B8919" t="s">
        <v>4287</v>
      </c>
      <c r="C8919" t="s">
        <v>519</v>
      </c>
      <c r="D8919" t="s">
        <v>913</v>
      </c>
      <c r="E8919" t="s">
        <v>88</v>
      </c>
      <c r="F8919">
        <v>35978</v>
      </c>
      <c r="G8919" t="s">
        <v>672</v>
      </c>
      <c r="H8919" t="s">
        <v>28</v>
      </c>
      <c r="J8919" t="s">
        <v>27</v>
      </c>
      <c r="L8919" t="s">
        <v>30</v>
      </c>
      <c r="AF8919" t="s">
        <v>5700</v>
      </c>
    </row>
    <row r="8920" spans="1:32" x14ac:dyDescent="0.25">
      <c r="A8920">
        <v>335955</v>
      </c>
      <c r="B8920" t="s">
        <v>1595</v>
      </c>
      <c r="C8920" t="s">
        <v>374</v>
      </c>
      <c r="D8920" t="s">
        <v>1909</v>
      </c>
      <c r="E8920" t="s">
        <v>88</v>
      </c>
      <c r="F8920">
        <v>31519</v>
      </c>
      <c r="G8920" t="s">
        <v>59</v>
      </c>
      <c r="H8920" t="s">
        <v>28</v>
      </c>
      <c r="J8920" t="s">
        <v>1370</v>
      </c>
      <c r="L8920" t="s">
        <v>30</v>
      </c>
      <c r="AF8920" t="s">
        <v>5700</v>
      </c>
    </row>
    <row r="8921" spans="1:32" x14ac:dyDescent="0.25">
      <c r="A8921">
        <v>300815</v>
      </c>
      <c r="B8921" t="s">
        <v>1401</v>
      </c>
      <c r="C8921" t="s">
        <v>1402</v>
      </c>
      <c r="D8921" t="s">
        <v>351</v>
      </c>
      <c r="E8921" t="s">
        <v>88</v>
      </c>
      <c r="F8921">
        <v>29433</v>
      </c>
      <c r="G8921" t="s">
        <v>30</v>
      </c>
      <c r="H8921" t="s">
        <v>28</v>
      </c>
      <c r="J8921" t="s">
        <v>27</v>
      </c>
      <c r="L8921" t="s">
        <v>59</v>
      </c>
      <c r="AF8921" t="s">
        <v>5700</v>
      </c>
    </row>
    <row r="8922" spans="1:32" x14ac:dyDescent="0.25">
      <c r="A8922">
        <v>337036</v>
      </c>
      <c r="B8922" t="s">
        <v>5055</v>
      </c>
      <c r="C8922" t="s">
        <v>522</v>
      </c>
      <c r="D8922" t="s">
        <v>405</v>
      </c>
      <c r="E8922" t="s">
        <v>89</v>
      </c>
      <c r="F8922">
        <v>33290</v>
      </c>
      <c r="G8922" t="s">
        <v>30</v>
      </c>
      <c r="H8922" t="s">
        <v>28</v>
      </c>
      <c r="J8922" t="s">
        <v>1370</v>
      </c>
      <c r="L8922" t="s">
        <v>30</v>
      </c>
      <c r="AF8922" t="s">
        <v>5700</v>
      </c>
    </row>
    <row r="8923" spans="1:32" x14ac:dyDescent="0.25">
      <c r="A8923">
        <v>335144</v>
      </c>
      <c r="B8923" t="s">
        <v>4803</v>
      </c>
      <c r="C8923" t="s">
        <v>233</v>
      </c>
      <c r="D8923" t="s">
        <v>1216</v>
      </c>
      <c r="E8923" t="s">
        <v>89</v>
      </c>
      <c r="F8923">
        <v>35084</v>
      </c>
      <c r="G8923" t="s">
        <v>4804</v>
      </c>
      <c r="H8923" t="s">
        <v>28</v>
      </c>
      <c r="J8923" t="s">
        <v>27</v>
      </c>
      <c r="L8923" t="s">
        <v>67</v>
      </c>
      <c r="AF8923" t="s">
        <v>5700</v>
      </c>
    </row>
    <row r="8924" spans="1:32" x14ac:dyDescent="0.25">
      <c r="A8924">
        <v>331527</v>
      </c>
      <c r="B8924" t="s">
        <v>4412</v>
      </c>
      <c r="C8924" t="s">
        <v>704</v>
      </c>
      <c r="D8924" t="s">
        <v>412</v>
      </c>
      <c r="E8924" t="s">
        <v>89</v>
      </c>
      <c r="F8924">
        <v>27942</v>
      </c>
      <c r="G8924" t="s">
        <v>759</v>
      </c>
      <c r="H8924" t="s">
        <v>28</v>
      </c>
      <c r="J8924" t="s">
        <v>1370</v>
      </c>
      <c r="L8924" t="s">
        <v>79</v>
      </c>
      <c r="AF8924" t="s">
        <v>5700</v>
      </c>
    </row>
    <row r="8925" spans="1:32" x14ac:dyDescent="0.25">
      <c r="A8925">
        <v>334932</v>
      </c>
      <c r="B8925" t="s">
        <v>1382</v>
      </c>
      <c r="C8925" t="s">
        <v>358</v>
      </c>
      <c r="D8925" t="s">
        <v>285</v>
      </c>
      <c r="E8925" t="s">
        <v>89</v>
      </c>
      <c r="F8925">
        <v>35052</v>
      </c>
      <c r="G8925" t="s">
        <v>30</v>
      </c>
      <c r="H8925" t="s">
        <v>31</v>
      </c>
      <c r="J8925" t="s">
        <v>1370</v>
      </c>
      <c r="L8925" t="s">
        <v>30</v>
      </c>
      <c r="AF8925" t="s">
        <v>5700</v>
      </c>
    </row>
    <row r="8926" spans="1:32" x14ac:dyDescent="0.25">
      <c r="A8926">
        <v>328764</v>
      </c>
      <c r="B8926" t="s">
        <v>2272</v>
      </c>
      <c r="C8926" t="s">
        <v>391</v>
      </c>
      <c r="D8926" t="s">
        <v>345</v>
      </c>
      <c r="E8926" t="s">
        <v>89</v>
      </c>
      <c r="F8926">
        <v>34779</v>
      </c>
      <c r="G8926" t="s">
        <v>42</v>
      </c>
      <c r="H8926" t="s">
        <v>28</v>
      </c>
      <c r="J8926" t="s">
        <v>1370</v>
      </c>
      <c r="L8926" t="s">
        <v>30</v>
      </c>
      <c r="AF8926" t="s">
        <v>5700</v>
      </c>
    </row>
    <row r="8927" spans="1:32" x14ac:dyDescent="0.25">
      <c r="A8927">
        <v>335224</v>
      </c>
      <c r="B8927" t="s">
        <v>4816</v>
      </c>
      <c r="C8927" t="s">
        <v>887</v>
      </c>
      <c r="D8927" t="s">
        <v>360</v>
      </c>
      <c r="E8927" t="s">
        <v>89</v>
      </c>
      <c r="F8927">
        <v>30493</v>
      </c>
      <c r="G8927" t="s">
        <v>30</v>
      </c>
      <c r="H8927" t="s">
        <v>28</v>
      </c>
      <c r="J8927" t="s">
        <v>1370</v>
      </c>
      <c r="L8927" t="s">
        <v>30</v>
      </c>
      <c r="AF8927" t="s">
        <v>5700</v>
      </c>
    </row>
    <row r="8928" spans="1:32" x14ac:dyDescent="0.25">
      <c r="A8928">
        <v>331530</v>
      </c>
      <c r="B8928" t="s">
        <v>4413</v>
      </c>
      <c r="C8928" t="s">
        <v>237</v>
      </c>
      <c r="D8928" t="s">
        <v>318</v>
      </c>
      <c r="E8928" t="s">
        <v>89</v>
      </c>
      <c r="F8928">
        <v>36312</v>
      </c>
      <c r="G8928" t="s">
        <v>4414</v>
      </c>
      <c r="H8928" t="s">
        <v>28</v>
      </c>
      <c r="J8928" t="s">
        <v>27</v>
      </c>
      <c r="L8928" t="s">
        <v>42</v>
      </c>
      <c r="AF8928" t="s">
        <v>5700</v>
      </c>
    </row>
    <row r="8929" spans="1:32" x14ac:dyDescent="0.25">
      <c r="A8929">
        <v>333827</v>
      </c>
      <c r="B8929" t="s">
        <v>4644</v>
      </c>
      <c r="C8929" t="s">
        <v>249</v>
      </c>
      <c r="D8929" t="s">
        <v>371</v>
      </c>
      <c r="E8929" t="s">
        <v>88</v>
      </c>
      <c r="F8929">
        <v>31299</v>
      </c>
      <c r="G8929" t="s">
        <v>1127</v>
      </c>
      <c r="H8929" t="s">
        <v>28</v>
      </c>
      <c r="J8929" t="s">
        <v>27</v>
      </c>
      <c r="L8929" t="s">
        <v>30</v>
      </c>
      <c r="AF8929" t="s">
        <v>5700</v>
      </c>
    </row>
    <row r="8930" spans="1:32" x14ac:dyDescent="0.25">
      <c r="A8930">
        <v>302504</v>
      </c>
      <c r="B8930" t="s">
        <v>2345</v>
      </c>
      <c r="C8930" t="s">
        <v>839</v>
      </c>
      <c r="D8930" t="s">
        <v>1696</v>
      </c>
      <c r="E8930" t="s">
        <v>88</v>
      </c>
      <c r="F8930">
        <v>31625</v>
      </c>
      <c r="G8930" t="s">
        <v>39</v>
      </c>
      <c r="H8930" t="s">
        <v>28</v>
      </c>
      <c r="J8930" t="s">
        <v>1370</v>
      </c>
      <c r="L8930" t="s">
        <v>30</v>
      </c>
      <c r="AF8930" t="s">
        <v>5700</v>
      </c>
    </row>
    <row r="8931" spans="1:32" x14ac:dyDescent="0.25">
      <c r="A8931">
        <v>331523</v>
      </c>
      <c r="B8931" t="s">
        <v>3176</v>
      </c>
      <c r="C8931" t="s">
        <v>539</v>
      </c>
      <c r="D8931" t="s">
        <v>345</v>
      </c>
      <c r="E8931" t="s">
        <v>88</v>
      </c>
      <c r="F8931">
        <v>35431</v>
      </c>
      <c r="G8931" t="s">
        <v>622</v>
      </c>
      <c r="H8931" t="s">
        <v>28</v>
      </c>
      <c r="J8931" t="s">
        <v>1370</v>
      </c>
      <c r="L8931" t="s">
        <v>30</v>
      </c>
      <c r="AF8931" t="s">
        <v>5700</v>
      </c>
    </row>
    <row r="8932" spans="1:32" x14ac:dyDescent="0.25">
      <c r="A8932">
        <v>324422</v>
      </c>
      <c r="B8932" t="s">
        <v>2690</v>
      </c>
      <c r="C8932" t="s">
        <v>2691</v>
      </c>
      <c r="D8932" t="s">
        <v>2692</v>
      </c>
      <c r="E8932" t="s">
        <v>88</v>
      </c>
      <c r="F8932">
        <v>34203</v>
      </c>
      <c r="G8932" t="s">
        <v>1819</v>
      </c>
      <c r="H8932" t="s">
        <v>28</v>
      </c>
      <c r="J8932" t="s">
        <v>1370</v>
      </c>
      <c r="L8932" t="s">
        <v>42</v>
      </c>
      <c r="AF8932" t="s">
        <v>5700</v>
      </c>
    </row>
    <row r="8933" spans="1:32" x14ac:dyDescent="0.25">
      <c r="A8933">
        <v>326531</v>
      </c>
      <c r="B8933" t="s">
        <v>2464</v>
      </c>
      <c r="C8933" t="s">
        <v>949</v>
      </c>
      <c r="D8933" t="s">
        <v>332</v>
      </c>
      <c r="E8933" t="s">
        <v>88</v>
      </c>
      <c r="F8933">
        <v>33117</v>
      </c>
      <c r="G8933" t="s">
        <v>776</v>
      </c>
      <c r="H8933" t="s">
        <v>28</v>
      </c>
      <c r="J8933" t="s">
        <v>1370</v>
      </c>
      <c r="L8933" t="s">
        <v>49</v>
      </c>
      <c r="AF8933" t="s">
        <v>5700</v>
      </c>
    </row>
    <row r="8934" spans="1:32" x14ac:dyDescent="0.25">
      <c r="A8934">
        <v>330079</v>
      </c>
      <c r="B8934" t="s">
        <v>4288</v>
      </c>
      <c r="C8934" t="s">
        <v>467</v>
      </c>
      <c r="D8934" t="s">
        <v>1019</v>
      </c>
      <c r="E8934" t="s">
        <v>88</v>
      </c>
      <c r="F8934">
        <v>35622</v>
      </c>
      <c r="G8934" t="s">
        <v>30</v>
      </c>
      <c r="H8934" t="s">
        <v>28</v>
      </c>
      <c r="J8934" t="s">
        <v>1370</v>
      </c>
      <c r="L8934" t="s">
        <v>42</v>
      </c>
      <c r="AF8934" t="s">
        <v>5700</v>
      </c>
    </row>
    <row r="8935" spans="1:32" x14ac:dyDescent="0.25">
      <c r="A8935">
        <v>334351</v>
      </c>
      <c r="B8935" t="s">
        <v>4706</v>
      </c>
      <c r="C8935" t="s">
        <v>1081</v>
      </c>
      <c r="D8935" t="s">
        <v>408</v>
      </c>
      <c r="E8935" t="s">
        <v>88</v>
      </c>
      <c r="F8935">
        <v>36168</v>
      </c>
      <c r="G8935" t="s">
        <v>982</v>
      </c>
      <c r="H8935" t="s">
        <v>28</v>
      </c>
      <c r="J8935" t="s">
        <v>27</v>
      </c>
      <c r="L8935" t="s">
        <v>42</v>
      </c>
      <c r="AF8935" t="s">
        <v>5700</v>
      </c>
    </row>
    <row r="8936" spans="1:32" x14ac:dyDescent="0.25">
      <c r="A8936">
        <v>335146</v>
      </c>
      <c r="B8936" t="s">
        <v>4805</v>
      </c>
      <c r="C8936" t="s">
        <v>242</v>
      </c>
      <c r="D8936" t="s">
        <v>245</v>
      </c>
      <c r="E8936" t="s">
        <v>89</v>
      </c>
      <c r="F8936">
        <v>34387</v>
      </c>
      <c r="G8936" t="s">
        <v>606</v>
      </c>
      <c r="H8936" t="s">
        <v>28</v>
      </c>
      <c r="J8936" t="s">
        <v>1370</v>
      </c>
      <c r="L8936" t="s">
        <v>79</v>
      </c>
      <c r="AF8936" t="s">
        <v>5700</v>
      </c>
    </row>
    <row r="8937" spans="1:32" x14ac:dyDescent="0.25">
      <c r="A8937">
        <v>302527</v>
      </c>
      <c r="B8937" t="s">
        <v>2388</v>
      </c>
      <c r="C8937" t="s">
        <v>463</v>
      </c>
      <c r="D8937" t="s">
        <v>353</v>
      </c>
      <c r="E8937" t="s">
        <v>88</v>
      </c>
      <c r="F8937">
        <v>31072</v>
      </c>
      <c r="G8937" t="s">
        <v>2389</v>
      </c>
      <c r="H8937" t="s">
        <v>28</v>
      </c>
      <c r="J8937" t="s">
        <v>1370</v>
      </c>
      <c r="K8937">
        <v>2004</v>
      </c>
      <c r="L8937" t="s">
        <v>30</v>
      </c>
      <c r="AF8937" t="s">
        <v>5700</v>
      </c>
    </row>
    <row r="8938" spans="1:32" x14ac:dyDescent="0.25">
      <c r="A8938">
        <v>326018</v>
      </c>
      <c r="B8938" t="s">
        <v>2831</v>
      </c>
      <c r="C8938" t="s">
        <v>2348</v>
      </c>
      <c r="D8938" t="s">
        <v>2832</v>
      </c>
      <c r="E8938" t="s">
        <v>89</v>
      </c>
      <c r="F8938">
        <v>35094</v>
      </c>
      <c r="G8938" t="s">
        <v>469</v>
      </c>
      <c r="H8938" t="s">
        <v>31</v>
      </c>
      <c r="J8938" t="s">
        <v>1370</v>
      </c>
      <c r="L8938" t="s">
        <v>30</v>
      </c>
      <c r="AF8938" t="s">
        <v>5700</v>
      </c>
    </row>
    <row r="8939" spans="1:32" x14ac:dyDescent="0.25">
      <c r="A8939">
        <v>331452</v>
      </c>
      <c r="B8939" t="s">
        <v>4394</v>
      </c>
      <c r="C8939" t="s">
        <v>260</v>
      </c>
      <c r="D8939" t="s">
        <v>1062</v>
      </c>
      <c r="E8939" t="s">
        <v>89</v>
      </c>
      <c r="F8939">
        <v>32601</v>
      </c>
      <c r="G8939" t="s">
        <v>1129</v>
      </c>
      <c r="H8939" t="s">
        <v>28</v>
      </c>
      <c r="J8939" t="s">
        <v>1370</v>
      </c>
      <c r="L8939" t="s">
        <v>42</v>
      </c>
      <c r="AF8939" t="s">
        <v>5700</v>
      </c>
    </row>
    <row r="8940" spans="1:32" x14ac:dyDescent="0.25">
      <c r="A8940">
        <v>316797</v>
      </c>
      <c r="B8940" t="s">
        <v>2490</v>
      </c>
      <c r="C8940" t="s">
        <v>268</v>
      </c>
      <c r="D8940" t="s">
        <v>473</v>
      </c>
      <c r="E8940" t="s">
        <v>89</v>
      </c>
      <c r="F8940">
        <v>33614</v>
      </c>
      <c r="G8940" t="s">
        <v>30</v>
      </c>
      <c r="H8940" t="s">
        <v>28</v>
      </c>
      <c r="J8940" t="s">
        <v>27</v>
      </c>
      <c r="L8940" t="s">
        <v>42</v>
      </c>
      <c r="AF8940" t="s">
        <v>5700</v>
      </c>
    </row>
    <row r="8941" spans="1:32" x14ac:dyDescent="0.25">
      <c r="A8941">
        <v>331013</v>
      </c>
      <c r="B8941" t="s">
        <v>1558</v>
      </c>
      <c r="C8941" t="s">
        <v>297</v>
      </c>
      <c r="D8941" t="s">
        <v>464</v>
      </c>
      <c r="E8941" t="s">
        <v>89</v>
      </c>
      <c r="F8941">
        <v>35266</v>
      </c>
      <c r="G8941" t="s">
        <v>30</v>
      </c>
      <c r="H8941" t="s">
        <v>28</v>
      </c>
      <c r="J8941" t="s">
        <v>27</v>
      </c>
      <c r="L8941" t="s">
        <v>30</v>
      </c>
      <c r="AF8941" t="s">
        <v>5700</v>
      </c>
    </row>
    <row r="8942" spans="1:32" x14ac:dyDescent="0.25">
      <c r="A8942">
        <v>337040</v>
      </c>
      <c r="B8942" t="s">
        <v>5056</v>
      </c>
      <c r="C8942" t="s">
        <v>704</v>
      </c>
      <c r="D8942" t="s">
        <v>427</v>
      </c>
      <c r="E8942" t="s">
        <v>89</v>
      </c>
      <c r="F8942">
        <v>33368</v>
      </c>
      <c r="G8942" t="s">
        <v>937</v>
      </c>
      <c r="H8942" t="s">
        <v>28</v>
      </c>
      <c r="J8942" t="s">
        <v>27</v>
      </c>
      <c r="L8942" t="s">
        <v>1928</v>
      </c>
      <c r="AF8942" t="s">
        <v>5700</v>
      </c>
    </row>
    <row r="8943" spans="1:32" x14ac:dyDescent="0.25">
      <c r="A8943">
        <v>331593</v>
      </c>
      <c r="B8943" t="s">
        <v>2961</v>
      </c>
      <c r="C8943" t="s">
        <v>582</v>
      </c>
      <c r="D8943" t="s">
        <v>479</v>
      </c>
      <c r="E8943" t="s">
        <v>89</v>
      </c>
      <c r="F8943">
        <v>35796</v>
      </c>
      <c r="G8943" t="s">
        <v>30</v>
      </c>
      <c r="H8943" t="s">
        <v>28</v>
      </c>
      <c r="J8943" t="s">
        <v>27</v>
      </c>
      <c r="L8943" t="s">
        <v>30</v>
      </c>
      <c r="AF8943" t="s">
        <v>5700</v>
      </c>
    </row>
    <row r="8944" spans="1:32" x14ac:dyDescent="0.25">
      <c r="A8944">
        <v>324319</v>
      </c>
      <c r="B8944" t="s">
        <v>3991</v>
      </c>
      <c r="C8944" t="s">
        <v>252</v>
      </c>
      <c r="D8944" t="s">
        <v>1105</v>
      </c>
      <c r="E8944" t="s">
        <v>89</v>
      </c>
      <c r="F8944">
        <v>34375</v>
      </c>
      <c r="G8944" t="s">
        <v>225</v>
      </c>
      <c r="H8944" t="s">
        <v>28</v>
      </c>
      <c r="J8944" t="s">
        <v>1370</v>
      </c>
      <c r="L8944" t="s">
        <v>30</v>
      </c>
      <c r="AF8944" t="s">
        <v>5700</v>
      </c>
    </row>
    <row r="8945" spans="1:32" x14ac:dyDescent="0.25">
      <c r="A8945">
        <v>331010</v>
      </c>
      <c r="B8945" t="s">
        <v>2781</v>
      </c>
      <c r="C8945" t="s">
        <v>468</v>
      </c>
      <c r="D8945" t="s">
        <v>698</v>
      </c>
      <c r="E8945" t="s">
        <v>88</v>
      </c>
      <c r="F8945">
        <v>32161</v>
      </c>
      <c r="G8945" t="s">
        <v>59</v>
      </c>
      <c r="H8945" t="s">
        <v>28</v>
      </c>
      <c r="J8945" t="s">
        <v>1370</v>
      </c>
      <c r="L8945" t="s">
        <v>59</v>
      </c>
      <c r="AF8945" t="s">
        <v>5700</v>
      </c>
    </row>
    <row r="8946" spans="1:32" x14ac:dyDescent="0.25">
      <c r="A8946">
        <v>333421</v>
      </c>
      <c r="B8946" t="s">
        <v>1390</v>
      </c>
      <c r="C8946" t="s">
        <v>242</v>
      </c>
      <c r="D8946" t="s">
        <v>1391</v>
      </c>
      <c r="E8946" t="s">
        <v>88</v>
      </c>
      <c r="F8946">
        <v>35290</v>
      </c>
      <c r="G8946" t="s">
        <v>30</v>
      </c>
      <c r="H8946" t="s">
        <v>28</v>
      </c>
      <c r="J8946" t="s">
        <v>1370</v>
      </c>
      <c r="L8946" t="s">
        <v>42</v>
      </c>
      <c r="AF8946" t="s">
        <v>5700</v>
      </c>
    </row>
    <row r="8947" spans="1:32" x14ac:dyDescent="0.25">
      <c r="A8947">
        <v>335191</v>
      </c>
      <c r="B8947" t="s">
        <v>4813</v>
      </c>
      <c r="C8947" t="s">
        <v>1433</v>
      </c>
      <c r="D8947" t="s">
        <v>4814</v>
      </c>
      <c r="E8947" t="s">
        <v>88</v>
      </c>
      <c r="F8947">
        <v>34175</v>
      </c>
      <c r="G8947" t="s">
        <v>710</v>
      </c>
      <c r="H8947" t="s">
        <v>28</v>
      </c>
      <c r="J8947" t="s">
        <v>1370</v>
      </c>
      <c r="L8947" t="s">
        <v>30</v>
      </c>
      <c r="AF8947" t="s">
        <v>5700</v>
      </c>
    </row>
    <row r="8948" spans="1:32" x14ac:dyDescent="0.25">
      <c r="A8948">
        <v>327993</v>
      </c>
      <c r="B8948" t="s">
        <v>3347</v>
      </c>
      <c r="C8948" t="s">
        <v>297</v>
      </c>
      <c r="D8948" t="s">
        <v>1632</v>
      </c>
      <c r="E8948" t="s">
        <v>89</v>
      </c>
      <c r="F8948">
        <v>34724</v>
      </c>
      <c r="G8948" t="s">
        <v>665</v>
      </c>
      <c r="H8948" t="s">
        <v>28</v>
      </c>
      <c r="J8948" t="s">
        <v>1370</v>
      </c>
      <c r="L8948" t="s">
        <v>42</v>
      </c>
      <c r="AF8948" t="s">
        <v>5700</v>
      </c>
    </row>
    <row r="8949" spans="1:32" x14ac:dyDescent="0.25">
      <c r="A8949">
        <v>329104</v>
      </c>
      <c r="B8949" t="s">
        <v>2500</v>
      </c>
      <c r="C8949" t="s">
        <v>1228</v>
      </c>
      <c r="D8949" t="s">
        <v>595</v>
      </c>
      <c r="E8949" t="s">
        <v>89</v>
      </c>
      <c r="F8949">
        <v>29953</v>
      </c>
      <c r="G8949" t="s">
        <v>443</v>
      </c>
      <c r="H8949" t="s">
        <v>28</v>
      </c>
      <c r="J8949" t="s">
        <v>1370</v>
      </c>
      <c r="L8949" t="s">
        <v>30</v>
      </c>
      <c r="AF8949" t="s">
        <v>5700</v>
      </c>
    </row>
    <row r="8950" spans="1:32" x14ac:dyDescent="0.25">
      <c r="A8950">
        <v>333438</v>
      </c>
      <c r="B8950" t="s">
        <v>2976</v>
      </c>
      <c r="C8950" t="s">
        <v>404</v>
      </c>
      <c r="D8950" t="s">
        <v>2641</v>
      </c>
      <c r="E8950" t="s">
        <v>88</v>
      </c>
      <c r="F8950">
        <v>27441</v>
      </c>
      <c r="G8950" t="s">
        <v>2977</v>
      </c>
      <c r="H8950" t="s">
        <v>28</v>
      </c>
      <c r="J8950" t="s">
        <v>1370</v>
      </c>
      <c r="L8950" t="s">
        <v>79</v>
      </c>
      <c r="AF8950" t="s">
        <v>5700</v>
      </c>
    </row>
    <row r="8951" spans="1:32" x14ac:dyDescent="0.25">
      <c r="A8951">
        <v>331625</v>
      </c>
      <c r="B8951" t="s">
        <v>2845</v>
      </c>
      <c r="C8951" t="s">
        <v>242</v>
      </c>
      <c r="D8951" t="s">
        <v>399</v>
      </c>
      <c r="E8951" t="s">
        <v>89</v>
      </c>
      <c r="F8951">
        <v>35612</v>
      </c>
      <c r="G8951" t="s">
        <v>225</v>
      </c>
      <c r="H8951" t="s">
        <v>28</v>
      </c>
      <c r="J8951" t="s">
        <v>1370</v>
      </c>
      <c r="L8951" t="s">
        <v>52</v>
      </c>
      <c r="AF8951" t="s">
        <v>5700</v>
      </c>
    </row>
    <row r="8952" spans="1:32" x14ac:dyDescent="0.25">
      <c r="A8952">
        <v>333910</v>
      </c>
      <c r="B8952" t="s">
        <v>3663</v>
      </c>
      <c r="C8952" t="s">
        <v>577</v>
      </c>
      <c r="D8952" t="s">
        <v>351</v>
      </c>
      <c r="E8952" t="s">
        <v>89</v>
      </c>
      <c r="F8952">
        <v>35683</v>
      </c>
      <c r="G8952" t="s">
        <v>30</v>
      </c>
      <c r="H8952" t="s">
        <v>28</v>
      </c>
      <c r="J8952" t="s">
        <v>27</v>
      </c>
      <c r="L8952" t="s">
        <v>42</v>
      </c>
      <c r="AF8952" t="s">
        <v>5700</v>
      </c>
    </row>
    <row r="8953" spans="1:32" x14ac:dyDescent="0.25">
      <c r="A8953">
        <v>329285</v>
      </c>
      <c r="B8953" t="s">
        <v>2426</v>
      </c>
      <c r="C8953" t="s">
        <v>1653</v>
      </c>
      <c r="D8953" t="s">
        <v>312</v>
      </c>
      <c r="E8953" t="s">
        <v>88</v>
      </c>
      <c r="F8953">
        <v>32269</v>
      </c>
      <c r="G8953" t="s">
        <v>401</v>
      </c>
      <c r="H8953" t="s">
        <v>28</v>
      </c>
      <c r="J8953" t="s">
        <v>27</v>
      </c>
      <c r="L8953" t="s">
        <v>30</v>
      </c>
      <c r="AF8953" t="s">
        <v>5700</v>
      </c>
    </row>
    <row r="8954" spans="1:32" x14ac:dyDescent="0.25">
      <c r="A8954">
        <v>324714</v>
      </c>
      <c r="B8954" t="s">
        <v>2626</v>
      </c>
      <c r="C8954" t="s">
        <v>1202</v>
      </c>
      <c r="D8954" t="s">
        <v>2627</v>
      </c>
      <c r="E8954" t="s">
        <v>88</v>
      </c>
      <c r="F8954">
        <v>30655</v>
      </c>
      <c r="G8954" t="s">
        <v>278</v>
      </c>
      <c r="H8954" t="s">
        <v>28</v>
      </c>
      <c r="J8954" t="s">
        <v>1370</v>
      </c>
      <c r="L8954" t="s">
        <v>42</v>
      </c>
      <c r="AF8954" t="s">
        <v>5700</v>
      </c>
    </row>
    <row r="8955" spans="1:32" x14ac:dyDescent="0.25">
      <c r="A8955">
        <v>329320</v>
      </c>
      <c r="B8955" t="s">
        <v>4228</v>
      </c>
      <c r="C8955" t="s">
        <v>785</v>
      </c>
      <c r="D8955" t="s">
        <v>251</v>
      </c>
      <c r="E8955" t="s">
        <v>88</v>
      </c>
      <c r="F8955">
        <v>35582</v>
      </c>
      <c r="G8955" t="s">
        <v>1676</v>
      </c>
      <c r="H8955" t="s">
        <v>28</v>
      </c>
      <c r="J8955" t="s">
        <v>1370</v>
      </c>
      <c r="L8955" t="s">
        <v>42</v>
      </c>
      <c r="AF8955" t="s">
        <v>5700</v>
      </c>
    </row>
    <row r="8956" spans="1:32" x14ac:dyDescent="0.25">
      <c r="A8956">
        <v>329317</v>
      </c>
      <c r="B8956" t="s">
        <v>2931</v>
      </c>
      <c r="C8956" t="s">
        <v>226</v>
      </c>
      <c r="D8956" t="s">
        <v>245</v>
      </c>
      <c r="E8956" t="s">
        <v>88</v>
      </c>
      <c r="F8956">
        <v>36161</v>
      </c>
      <c r="G8956" t="s">
        <v>1029</v>
      </c>
      <c r="H8956" t="s">
        <v>28</v>
      </c>
      <c r="J8956" t="s">
        <v>1370</v>
      </c>
      <c r="L8956" t="s">
        <v>30</v>
      </c>
      <c r="AF8956" t="s">
        <v>5700</v>
      </c>
    </row>
    <row r="8957" spans="1:32" x14ac:dyDescent="0.25">
      <c r="A8957">
        <v>324695</v>
      </c>
      <c r="B8957" t="s">
        <v>2642</v>
      </c>
      <c r="C8957" t="s">
        <v>346</v>
      </c>
      <c r="D8957" t="s">
        <v>286</v>
      </c>
      <c r="E8957" t="s">
        <v>89</v>
      </c>
      <c r="F8957">
        <v>35342</v>
      </c>
      <c r="G8957" t="s">
        <v>30</v>
      </c>
      <c r="H8957" t="s">
        <v>28</v>
      </c>
      <c r="J8957" t="s">
        <v>1370</v>
      </c>
      <c r="L8957" t="s">
        <v>30</v>
      </c>
      <c r="AF8957" t="s">
        <v>5700</v>
      </c>
    </row>
    <row r="8958" spans="1:32" x14ac:dyDescent="0.25">
      <c r="A8958">
        <v>333904</v>
      </c>
      <c r="B8958" t="s">
        <v>4654</v>
      </c>
      <c r="C8958" t="s">
        <v>352</v>
      </c>
      <c r="D8958" t="s">
        <v>343</v>
      </c>
      <c r="E8958" t="s">
        <v>89</v>
      </c>
      <c r="F8958">
        <v>35431</v>
      </c>
      <c r="G8958" t="s">
        <v>4655</v>
      </c>
      <c r="H8958" t="s">
        <v>28</v>
      </c>
      <c r="J8958" t="s">
        <v>1370</v>
      </c>
      <c r="L8958" t="s">
        <v>79</v>
      </c>
      <c r="AF8958" t="s">
        <v>5700</v>
      </c>
    </row>
    <row r="8959" spans="1:32" x14ac:dyDescent="0.25">
      <c r="A8959">
        <v>335317</v>
      </c>
      <c r="B8959" t="s">
        <v>4828</v>
      </c>
      <c r="C8959" t="s">
        <v>260</v>
      </c>
      <c r="D8959" t="s">
        <v>1682</v>
      </c>
      <c r="E8959" t="s">
        <v>89</v>
      </c>
      <c r="F8959">
        <v>35080</v>
      </c>
      <c r="G8959" t="s">
        <v>76</v>
      </c>
      <c r="H8959" t="s">
        <v>28</v>
      </c>
      <c r="J8959" t="s">
        <v>27</v>
      </c>
      <c r="L8959" t="s">
        <v>70</v>
      </c>
      <c r="AF8959" t="s">
        <v>5700</v>
      </c>
    </row>
    <row r="8960" spans="1:32" x14ac:dyDescent="0.25">
      <c r="A8960">
        <v>337299</v>
      </c>
      <c r="B8960" t="s">
        <v>2531</v>
      </c>
      <c r="C8960" t="s">
        <v>1581</v>
      </c>
      <c r="D8960" t="s">
        <v>930</v>
      </c>
      <c r="E8960" t="s">
        <v>88</v>
      </c>
      <c r="F8960">
        <v>32758</v>
      </c>
      <c r="G8960" t="s">
        <v>710</v>
      </c>
      <c r="H8960" t="s">
        <v>28</v>
      </c>
      <c r="J8960" t="s">
        <v>27</v>
      </c>
      <c r="L8960" t="s">
        <v>30</v>
      </c>
      <c r="AF8960" t="s">
        <v>5700</v>
      </c>
    </row>
    <row r="8961" spans="1:32" x14ac:dyDescent="0.25">
      <c r="A8961">
        <v>331639</v>
      </c>
      <c r="B8961" t="s">
        <v>4421</v>
      </c>
      <c r="C8961" t="s">
        <v>226</v>
      </c>
      <c r="D8961" t="s">
        <v>571</v>
      </c>
      <c r="E8961" t="s">
        <v>89</v>
      </c>
      <c r="F8961">
        <v>35069</v>
      </c>
      <c r="G8961" t="s">
        <v>225</v>
      </c>
      <c r="H8961" t="s">
        <v>28</v>
      </c>
      <c r="J8961" t="s">
        <v>1370</v>
      </c>
      <c r="L8961" t="s">
        <v>79</v>
      </c>
      <c r="AF8961" t="s">
        <v>5700</v>
      </c>
    </row>
    <row r="8962" spans="1:32" x14ac:dyDescent="0.25">
      <c r="A8962">
        <v>333926</v>
      </c>
      <c r="B8962" t="s">
        <v>4658</v>
      </c>
      <c r="C8962" t="s">
        <v>4659</v>
      </c>
      <c r="D8962" t="s">
        <v>621</v>
      </c>
      <c r="E8962" t="s">
        <v>89</v>
      </c>
      <c r="F8962">
        <v>34434</v>
      </c>
      <c r="G8962" t="s">
        <v>4660</v>
      </c>
      <c r="H8962" t="s">
        <v>28</v>
      </c>
      <c r="J8962" t="s">
        <v>1370</v>
      </c>
      <c r="L8962" t="s">
        <v>79</v>
      </c>
      <c r="AF8962" t="s">
        <v>5700</v>
      </c>
    </row>
    <row r="8963" spans="1:32" x14ac:dyDescent="0.25">
      <c r="A8963">
        <v>328750</v>
      </c>
      <c r="B8963" t="s">
        <v>2579</v>
      </c>
      <c r="C8963" t="s">
        <v>1001</v>
      </c>
      <c r="D8963" t="s">
        <v>434</v>
      </c>
      <c r="E8963" t="s">
        <v>89</v>
      </c>
      <c r="F8963">
        <v>33616</v>
      </c>
      <c r="G8963" t="s">
        <v>30</v>
      </c>
      <c r="H8963" t="s">
        <v>28</v>
      </c>
      <c r="J8963" t="s">
        <v>1370</v>
      </c>
      <c r="L8963" t="s">
        <v>30</v>
      </c>
      <c r="AF8963" t="s">
        <v>5700</v>
      </c>
    </row>
    <row r="8964" spans="1:32" x14ac:dyDescent="0.25">
      <c r="A8964">
        <v>334059</v>
      </c>
      <c r="B8964" t="s">
        <v>4673</v>
      </c>
      <c r="C8964" t="s">
        <v>370</v>
      </c>
      <c r="D8964" t="s">
        <v>1496</v>
      </c>
      <c r="E8964" t="s">
        <v>89</v>
      </c>
      <c r="F8964">
        <v>33416</v>
      </c>
      <c r="G8964" t="s">
        <v>4674</v>
      </c>
      <c r="H8964" t="s">
        <v>28</v>
      </c>
      <c r="J8964" t="s">
        <v>1370</v>
      </c>
      <c r="L8964" t="s">
        <v>30</v>
      </c>
      <c r="AF8964" t="s">
        <v>5700</v>
      </c>
    </row>
    <row r="8965" spans="1:32" x14ac:dyDescent="0.25">
      <c r="A8965">
        <v>331849</v>
      </c>
      <c r="B8965" t="s">
        <v>4445</v>
      </c>
      <c r="C8965" t="s">
        <v>826</v>
      </c>
      <c r="D8965" t="s">
        <v>293</v>
      </c>
      <c r="E8965" t="s">
        <v>89</v>
      </c>
      <c r="F8965">
        <v>35065</v>
      </c>
      <c r="G8965" t="s">
        <v>30</v>
      </c>
      <c r="H8965" t="s">
        <v>28</v>
      </c>
      <c r="J8965" t="s">
        <v>27</v>
      </c>
      <c r="L8965" t="s">
        <v>30</v>
      </c>
      <c r="AF8965" t="s">
        <v>5700</v>
      </c>
    </row>
    <row r="8966" spans="1:32" x14ac:dyDescent="0.25">
      <c r="A8966">
        <v>334043</v>
      </c>
      <c r="B8966" t="s">
        <v>4671</v>
      </c>
      <c r="C8966" t="s">
        <v>480</v>
      </c>
      <c r="D8966" t="s">
        <v>234</v>
      </c>
      <c r="E8966" t="s">
        <v>89</v>
      </c>
      <c r="F8966">
        <v>33736</v>
      </c>
      <c r="G8966" t="s">
        <v>30</v>
      </c>
      <c r="H8966" t="s">
        <v>28</v>
      </c>
      <c r="J8966" t="s">
        <v>27</v>
      </c>
      <c r="L8966" t="s">
        <v>42</v>
      </c>
      <c r="AF8966" t="s">
        <v>5700</v>
      </c>
    </row>
    <row r="8967" spans="1:32" x14ac:dyDescent="0.25">
      <c r="A8967">
        <v>331832</v>
      </c>
      <c r="B8967" t="s">
        <v>4443</v>
      </c>
      <c r="C8967" t="s">
        <v>610</v>
      </c>
      <c r="D8967" t="s">
        <v>473</v>
      </c>
      <c r="E8967" t="s">
        <v>89</v>
      </c>
      <c r="F8967">
        <v>36332</v>
      </c>
      <c r="G8967" t="s">
        <v>225</v>
      </c>
      <c r="H8967" t="s">
        <v>28</v>
      </c>
      <c r="J8967" t="s">
        <v>27</v>
      </c>
      <c r="L8967" t="s">
        <v>30</v>
      </c>
      <c r="AF8967" t="s">
        <v>5700</v>
      </c>
    </row>
    <row r="8968" spans="1:32" x14ac:dyDescent="0.25">
      <c r="A8968">
        <v>323336</v>
      </c>
      <c r="B8968" t="s">
        <v>3971</v>
      </c>
      <c r="C8968" t="s">
        <v>1367</v>
      </c>
      <c r="D8968" t="s">
        <v>750</v>
      </c>
      <c r="E8968" t="s">
        <v>89</v>
      </c>
      <c r="F8968">
        <v>32898</v>
      </c>
      <c r="G8968" t="s">
        <v>456</v>
      </c>
      <c r="H8968" t="s">
        <v>28</v>
      </c>
      <c r="J8968" t="s">
        <v>1370</v>
      </c>
      <c r="L8968" t="s">
        <v>42</v>
      </c>
      <c r="AF8968" t="s">
        <v>5700</v>
      </c>
    </row>
    <row r="8969" spans="1:32" x14ac:dyDescent="0.25">
      <c r="A8969">
        <v>329511</v>
      </c>
      <c r="B8969" t="s">
        <v>2935</v>
      </c>
      <c r="C8969" t="s">
        <v>519</v>
      </c>
      <c r="D8969" t="s">
        <v>294</v>
      </c>
      <c r="E8969" t="s">
        <v>89</v>
      </c>
      <c r="F8969">
        <v>33824</v>
      </c>
      <c r="G8969" t="s">
        <v>30</v>
      </c>
      <c r="H8969" t="s">
        <v>28</v>
      </c>
      <c r="J8969" t="s">
        <v>1370</v>
      </c>
      <c r="L8969" t="s">
        <v>30</v>
      </c>
      <c r="AF8969" t="s">
        <v>5700</v>
      </c>
    </row>
    <row r="8970" spans="1:32" x14ac:dyDescent="0.25">
      <c r="A8970">
        <v>319659</v>
      </c>
      <c r="B8970" t="s">
        <v>2548</v>
      </c>
      <c r="C8970" t="s">
        <v>289</v>
      </c>
      <c r="D8970" t="s">
        <v>466</v>
      </c>
      <c r="E8970" t="s">
        <v>89</v>
      </c>
      <c r="F8970">
        <v>33520</v>
      </c>
      <c r="G8970" t="s">
        <v>30</v>
      </c>
      <c r="H8970" t="s">
        <v>28</v>
      </c>
      <c r="J8970" t="s">
        <v>1370</v>
      </c>
      <c r="L8970" t="s">
        <v>30</v>
      </c>
      <c r="AF8970" t="s">
        <v>5700</v>
      </c>
    </row>
    <row r="8971" spans="1:32" x14ac:dyDescent="0.25">
      <c r="A8971">
        <v>337013</v>
      </c>
      <c r="B8971" t="s">
        <v>5049</v>
      </c>
      <c r="C8971" t="s">
        <v>242</v>
      </c>
      <c r="D8971" t="s">
        <v>1131</v>
      </c>
      <c r="E8971" t="s">
        <v>88</v>
      </c>
      <c r="F8971">
        <v>32709</v>
      </c>
      <c r="G8971" t="s">
        <v>710</v>
      </c>
      <c r="H8971" t="s">
        <v>28</v>
      </c>
      <c r="J8971" t="s">
        <v>27</v>
      </c>
      <c r="L8971" t="s">
        <v>52</v>
      </c>
      <c r="AF8971" t="s">
        <v>5700</v>
      </c>
    </row>
    <row r="8972" spans="1:32" x14ac:dyDescent="0.25">
      <c r="A8972">
        <v>315816</v>
      </c>
      <c r="B8972" t="s">
        <v>3884</v>
      </c>
      <c r="C8972" t="s">
        <v>363</v>
      </c>
      <c r="D8972" t="s">
        <v>3885</v>
      </c>
      <c r="E8972" t="s">
        <v>89</v>
      </c>
      <c r="F8972">
        <v>27273</v>
      </c>
      <c r="G8972" t="s">
        <v>30</v>
      </c>
      <c r="H8972" t="s">
        <v>28</v>
      </c>
      <c r="J8972" t="s">
        <v>1370</v>
      </c>
      <c r="L8972" t="s">
        <v>42</v>
      </c>
      <c r="AF8972" t="s">
        <v>5700</v>
      </c>
    </row>
    <row r="8973" spans="1:32" x14ac:dyDescent="0.25">
      <c r="A8973">
        <v>335151</v>
      </c>
      <c r="B8973" t="s">
        <v>2869</v>
      </c>
      <c r="C8973" t="s">
        <v>242</v>
      </c>
      <c r="D8973" t="s">
        <v>1591</v>
      </c>
      <c r="E8973" t="s">
        <v>89</v>
      </c>
      <c r="F8973">
        <v>32143</v>
      </c>
      <c r="G8973" t="s">
        <v>30</v>
      </c>
      <c r="H8973" t="s">
        <v>28</v>
      </c>
      <c r="J8973" t="s">
        <v>1370</v>
      </c>
      <c r="L8973" t="s">
        <v>42</v>
      </c>
      <c r="AF8973" t="s">
        <v>5700</v>
      </c>
    </row>
    <row r="8974" spans="1:32" x14ac:dyDescent="0.25">
      <c r="A8974">
        <v>306777</v>
      </c>
      <c r="B8974" t="s">
        <v>2224</v>
      </c>
      <c r="C8974" t="s">
        <v>638</v>
      </c>
      <c r="D8974" t="s">
        <v>2225</v>
      </c>
      <c r="E8974" t="s">
        <v>88</v>
      </c>
      <c r="F8974">
        <v>31114</v>
      </c>
      <c r="G8974" t="s">
        <v>2226</v>
      </c>
      <c r="H8974" t="s">
        <v>28</v>
      </c>
      <c r="AF8974" t="s">
        <v>5700</v>
      </c>
    </row>
    <row r="8975" spans="1:32" x14ac:dyDescent="0.25">
      <c r="A8975">
        <v>316845</v>
      </c>
      <c r="B8975" t="s">
        <v>2408</v>
      </c>
      <c r="C8975" t="s">
        <v>674</v>
      </c>
      <c r="D8975" t="s">
        <v>2409</v>
      </c>
      <c r="E8975" t="s">
        <v>89</v>
      </c>
      <c r="F8975">
        <v>30317</v>
      </c>
      <c r="G8975" t="s">
        <v>1136</v>
      </c>
      <c r="H8975" t="s">
        <v>28</v>
      </c>
      <c r="J8975" t="s">
        <v>1370</v>
      </c>
      <c r="L8975" t="s">
        <v>42</v>
      </c>
      <c r="AF8975" t="s">
        <v>5700</v>
      </c>
    </row>
    <row r="8976" spans="1:32" x14ac:dyDescent="0.25">
      <c r="A8976">
        <v>334384</v>
      </c>
      <c r="B8976" t="s">
        <v>4713</v>
      </c>
      <c r="C8976" t="s">
        <v>594</v>
      </c>
      <c r="D8976" t="s">
        <v>799</v>
      </c>
      <c r="E8976" t="s">
        <v>88</v>
      </c>
      <c r="F8976">
        <v>32401</v>
      </c>
      <c r="G8976" t="s">
        <v>591</v>
      </c>
      <c r="H8976" t="s">
        <v>28</v>
      </c>
      <c r="J8976" t="s">
        <v>1370</v>
      </c>
      <c r="L8976" t="s">
        <v>85</v>
      </c>
      <c r="AF8976" t="s">
        <v>5700</v>
      </c>
    </row>
    <row r="8977" spans="1:32" x14ac:dyDescent="0.25">
      <c r="A8977">
        <v>334388</v>
      </c>
      <c r="B8977" t="s">
        <v>4714</v>
      </c>
      <c r="C8977" t="s">
        <v>411</v>
      </c>
      <c r="D8977" t="s">
        <v>4233</v>
      </c>
      <c r="E8977" t="s">
        <v>88</v>
      </c>
      <c r="F8977">
        <v>32228</v>
      </c>
      <c r="G8977" t="s">
        <v>30</v>
      </c>
      <c r="H8977" t="s">
        <v>28</v>
      </c>
      <c r="J8977" t="s">
        <v>1370</v>
      </c>
      <c r="L8977" t="s">
        <v>30</v>
      </c>
      <c r="AF8977" t="s">
        <v>5700</v>
      </c>
    </row>
    <row r="8978" spans="1:32" x14ac:dyDescent="0.25">
      <c r="A8978">
        <v>336088</v>
      </c>
      <c r="B8978" t="s">
        <v>4934</v>
      </c>
      <c r="C8978" t="s">
        <v>630</v>
      </c>
      <c r="D8978" t="s">
        <v>1216</v>
      </c>
      <c r="E8978" t="s">
        <v>88</v>
      </c>
      <c r="F8978">
        <v>34700</v>
      </c>
      <c r="G8978" t="s">
        <v>3167</v>
      </c>
      <c r="H8978" t="s">
        <v>28</v>
      </c>
      <c r="J8978" t="s">
        <v>1370</v>
      </c>
      <c r="L8978" t="s">
        <v>39</v>
      </c>
      <c r="AF8978" t="s">
        <v>5700</v>
      </c>
    </row>
    <row r="8979" spans="1:32" x14ac:dyDescent="0.25">
      <c r="A8979">
        <v>330182</v>
      </c>
      <c r="B8979" t="s">
        <v>4294</v>
      </c>
      <c r="C8979" t="s">
        <v>233</v>
      </c>
      <c r="D8979" t="s">
        <v>1387</v>
      </c>
      <c r="E8979" t="s">
        <v>89</v>
      </c>
      <c r="F8979">
        <v>34493</v>
      </c>
      <c r="G8979" t="s">
        <v>30</v>
      </c>
      <c r="H8979" t="s">
        <v>28</v>
      </c>
      <c r="J8979" t="s">
        <v>1370</v>
      </c>
      <c r="L8979" t="s">
        <v>42</v>
      </c>
      <c r="AF8979" t="s">
        <v>5700</v>
      </c>
    </row>
    <row r="8980" spans="1:32" x14ac:dyDescent="0.25">
      <c r="A8980">
        <v>325306</v>
      </c>
      <c r="B8980" t="s">
        <v>4011</v>
      </c>
      <c r="C8980" t="s">
        <v>4012</v>
      </c>
      <c r="D8980" t="s">
        <v>1274</v>
      </c>
      <c r="E8980" t="s">
        <v>89</v>
      </c>
      <c r="F8980">
        <v>29512</v>
      </c>
      <c r="G8980" t="s">
        <v>30</v>
      </c>
      <c r="H8980" t="s">
        <v>28</v>
      </c>
      <c r="J8980" t="s">
        <v>1370</v>
      </c>
      <c r="L8980" t="s">
        <v>30</v>
      </c>
      <c r="AF8980" t="s">
        <v>5700</v>
      </c>
    </row>
    <row r="8981" spans="1:32" x14ac:dyDescent="0.25">
      <c r="A8981">
        <v>334399</v>
      </c>
      <c r="B8981" t="s">
        <v>4717</v>
      </c>
      <c r="C8981" t="s">
        <v>730</v>
      </c>
      <c r="D8981" t="s">
        <v>228</v>
      </c>
      <c r="E8981" t="s">
        <v>89</v>
      </c>
      <c r="F8981">
        <v>34727</v>
      </c>
      <c r="G8981" t="s">
        <v>4718</v>
      </c>
      <c r="H8981" t="s">
        <v>28</v>
      </c>
      <c r="J8981" t="s">
        <v>27</v>
      </c>
      <c r="L8981" t="s">
        <v>70</v>
      </c>
      <c r="AF8981" t="s">
        <v>5700</v>
      </c>
    </row>
    <row r="8982" spans="1:32" x14ac:dyDescent="0.25">
      <c r="A8982">
        <v>334383</v>
      </c>
      <c r="B8982" t="s">
        <v>4712</v>
      </c>
      <c r="C8982" t="s">
        <v>226</v>
      </c>
      <c r="D8982" t="s">
        <v>245</v>
      </c>
      <c r="E8982" t="s">
        <v>89</v>
      </c>
      <c r="F8982">
        <v>35949</v>
      </c>
      <c r="G8982" t="s">
        <v>672</v>
      </c>
      <c r="H8982" t="s">
        <v>28</v>
      </c>
      <c r="J8982" t="s">
        <v>27</v>
      </c>
      <c r="L8982" t="s">
        <v>59</v>
      </c>
      <c r="AF8982" t="s">
        <v>5700</v>
      </c>
    </row>
    <row r="8983" spans="1:32" x14ac:dyDescent="0.25">
      <c r="A8983">
        <v>325310</v>
      </c>
      <c r="B8983" t="s">
        <v>2444</v>
      </c>
      <c r="C8983" t="s">
        <v>242</v>
      </c>
      <c r="D8983" t="s">
        <v>228</v>
      </c>
      <c r="E8983" t="s">
        <v>89</v>
      </c>
      <c r="F8983">
        <v>34612</v>
      </c>
      <c r="G8983" t="s">
        <v>1699</v>
      </c>
      <c r="H8983" t="s">
        <v>28</v>
      </c>
      <c r="J8983" t="s">
        <v>1370</v>
      </c>
      <c r="L8983" t="s">
        <v>42</v>
      </c>
      <c r="AF8983" t="s">
        <v>5700</v>
      </c>
    </row>
    <row r="8984" spans="1:32" x14ac:dyDescent="0.25">
      <c r="A8984">
        <v>323745</v>
      </c>
      <c r="B8984" t="s">
        <v>2470</v>
      </c>
      <c r="C8984" t="s">
        <v>2471</v>
      </c>
      <c r="D8984" t="s">
        <v>879</v>
      </c>
      <c r="E8984" t="s">
        <v>89</v>
      </c>
      <c r="F8984">
        <v>31844</v>
      </c>
      <c r="G8984" t="s">
        <v>225</v>
      </c>
      <c r="H8984" t="s">
        <v>28</v>
      </c>
      <c r="J8984" t="s">
        <v>1370</v>
      </c>
      <c r="L8984" t="s">
        <v>30</v>
      </c>
      <c r="AF8984" t="s">
        <v>5700</v>
      </c>
    </row>
    <row r="8985" spans="1:32" x14ac:dyDescent="0.25">
      <c r="A8985">
        <v>332518</v>
      </c>
      <c r="B8985" t="s">
        <v>4514</v>
      </c>
      <c r="C8985" t="s">
        <v>226</v>
      </c>
      <c r="D8985" t="s">
        <v>696</v>
      </c>
      <c r="E8985" t="s">
        <v>89</v>
      </c>
      <c r="F8985">
        <v>36090</v>
      </c>
      <c r="G8985" t="s">
        <v>4515</v>
      </c>
      <c r="H8985" t="s">
        <v>28</v>
      </c>
      <c r="J8985" t="s">
        <v>27</v>
      </c>
      <c r="L8985" t="s">
        <v>30</v>
      </c>
      <c r="AF8985" t="s">
        <v>5700</v>
      </c>
    </row>
    <row r="8986" spans="1:32" x14ac:dyDescent="0.25">
      <c r="A8986">
        <v>334996</v>
      </c>
      <c r="B8986" t="s">
        <v>2612</v>
      </c>
      <c r="C8986" t="s">
        <v>277</v>
      </c>
      <c r="D8986" t="s">
        <v>673</v>
      </c>
      <c r="E8986" t="s">
        <v>88</v>
      </c>
      <c r="F8986">
        <v>29400</v>
      </c>
      <c r="G8986" t="s">
        <v>30</v>
      </c>
      <c r="H8986" t="s">
        <v>28</v>
      </c>
      <c r="J8986" t="s">
        <v>1370</v>
      </c>
      <c r="L8986" t="s">
        <v>30</v>
      </c>
      <c r="AF8986" t="s">
        <v>5700</v>
      </c>
    </row>
    <row r="8987" spans="1:32" x14ac:dyDescent="0.25">
      <c r="A8987">
        <v>308862</v>
      </c>
      <c r="B8987" t="s">
        <v>2780</v>
      </c>
      <c r="C8987" t="s">
        <v>676</v>
      </c>
      <c r="D8987" t="s">
        <v>447</v>
      </c>
      <c r="E8987" t="s">
        <v>88</v>
      </c>
      <c r="F8987">
        <v>31090</v>
      </c>
      <c r="G8987" t="s">
        <v>30</v>
      </c>
      <c r="H8987" t="s">
        <v>28</v>
      </c>
      <c r="J8987" t="s">
        <v>1370</v>
      </c>
      <c r="L8987" t="s">
        <v>30</v>
      </c>
      <c r="AF8987" t="s">
        <v>5700</v>
      </c>
    </row>
    <row r="8988" spans="1:32" x14ac:dyDescent="0.25">
      <c r="A8988">
        <v>332505</v>
      </c>
      <c r="B8988" t="s">
        <v>4513</v>
      </c>
      <c r="C8988" t="s">
        <v>539</v>
      </c>
      <c r="D8988" t="s">
        <v>251</v>
      </c>
      <c r="E8988" t="s">
        <v>89</v>
      </c>
      <c r="F8988">
        <v>32463</v>
      </c>
      <c r="G8988" t="s">
        <v>240</v>
      </c>
      <c r="H8988" t="s">
        <v>28</v>
      </c>
      <c r="J8988" t="s">
        <v>27</v>
      </c>
      <c r="L8988" t="s">
        <v>42</v>
      </c>
      <c r="AF8988" t="s">
        <v>5700</v>
      </c>
    </row>
    <row r="8989" spans="1:32" x14ac:dyDescent="0.25">
      <c r="A8989">
        <v>325330</v>
      </c>
      <c r="B8989" t="s">
        <v>3136</v>
      </c>
      <c r="C8989" t="s">
        <v>1059</v>
      </c>
      <c r="D8989" t="s">
        <v>1012</v>
      </c>
      <c r="E8989" t="s">
        <v>88</v>
      </c>
      <c r="F8989">
        <v>35431</v>
      </c>
      <c r="G8989" t="s">
        <v>30</v>
      </c>
      <c r="H8989" t="s">
        <v>28</v>
      </c>
      <c r="J8989" t="s">
        <v>1370</v>
      </c>
      <c r="L8989" t="s">
        <v>30</v>
      </c>
      <c r="AF8989" t="s">
        <v>5700</v>
      </c>
    </row>
    <row r="8990" spans="1:32" x14ac:dyDescent="0.25">
      <c r="A8990">
        <v>321999</v>
      </c>
      <c r="B8990" t="s">
        <v>2460</v>
      </c>
      <c r="C8990" t="s">
        <v>402</v>
      </c>
      <c r="D8990" t="s">
        <v>332</v>
      </c>
      <c r="E8990" t="s">
        <v>88</v>
      </c>
      <c r="F8990">
        <v>34335</v>
      </c>
      <c r="G8990" t="s">
        <v>283</v>
      </c>
      <c r="H8990" t="s">
        <v>28</v>
      </c>
      <c r="J8990" t="s">
        <v>1370</v>
      </c>
      <c r="L8990" t="s">
        <v>30</v>
      </c>
      <c r="AF8990" t="s">
        <v>5700</v>
      </c>
    </row>
    <row r="8991" spans="1:32" x14ac:dyDescent="0.25">
      <c r="A8991">
        <v>327576</v>
      </c>
      <c r="B8991" t="s">
        <v>4117</v>
      </c>
      <c r="C8991" t="s">
        <v>226</v>
      </c>
      <c r="D8991" t="s">
        <v>780</v>
      </c>
      <c r="E8991" t="s">
        <v>88</v>
      </c>
      <c r="F8991">
        <v>33974</v>
      </c>
      <c r="G8991" t="s">
        <v>4118</v>
      </c>
      <c r="H8991" t="s">
        <v>28</v>
      </c>
      <c r="J8991" t="s">
        <v>27</v>
      </c>
      <c r="L8991" t="s">
        <v>42</v>
      </c>
      <c r="AF8991" t="s">
        <v>5700</v>
      </c>
    </row>
    <row r="8992" spans="1:32" x14ac:dyDescent="0.25">
      <c r="A8992">
        <v>308495</v>
      </c>
      <c r="B8992" t="s">
        <v>3864</v>
      </c>
      <c r="C8992" t="s">
        <v>547</v>
      </c>
      <c r="D8992" t="s">
        <v>2152</v>
      </c>
      <c r="E8992" t="s">
        <v>89</v>
      </c>
      <c r="F8992">
        <v>31291</v>
      </c>
      <c r="G8992" t="s">
        <v>3865</v>
      </c>
      <c r="H8992" t="s">
        <v>28</v>
      </c>
      <c r="J8992" t="s">
        <v>1370</v>
      </c>
      <c r="L8992" t="s">
        <v>42</v>
      </c>
      <c r="AF8992" t="s">
        <v>5700</v>
      </c>
    </row>
    <row r="8993" spans="1:32" x14ac:dyDescent="0.25">
      <c r="A8993">
        <v>322455</v>
      </c>
      <c r="B8993" t="s">
        <v>2343</v>
      </c>
      <c r="C8993" t="s">
        <v>406</v>
      </c>
      <c r="D8993" t="s">
        <v>2344</v>
      </c>
      <c r="E8993" t="s">
        <v>89</v>
      </c>
      <c r="F8993">
        <v>33638</v>
      </c>
      <c r="G8993" t="s">
        <v>225</v>
      </c>
      <c r="H8993" t="s">
        <v>28</v>
      </c>
      <c r="J8993" t="s">
        <v>1370</v>
      </c>
      <c r="L8993" t="s">
        <v>30</v>
      </c>
      <c r="AF8993" t="s">
        <v>5700</v>
      </c>
    </row>
    <row r="8994" spans="1:32" x14ac:dyDescent="0.25">
      <c r="A8994">
        <v>322456</v>
      </c>
      <c r="B8994" t="s">
        <v>2392</v>
      </c>
      <c r="C8994" t="s">
        <v>557</v>
      </c>
      <c r="D8994" t="s">
        <v>293</v>
      </c>
      <c r="E8994" t="s">
        <v>89</v>
      </c>
      <c r="F8994">
        <v>34213</v>
      </c>
      <c r="G8994" t="s">
        <v>30</v>
      </c>
      <c r="H8994" t="s">
        <v>28</v>
      </c>
      <c r="J8994" t="s">
        <v>1370</v>
      </c>
      <c r="L8994" t="s">
        <v>30</v>
      </c>
      <c r="AF8994" t="s">
        <v>5700</v>
      </c>
    </row>
    <row r="8995" spans="1:32" x14ac:dyDescent="0.25">
      <c r="A8995">
        <v>333521</v>
      </c>
      <c r="B8995" t="s">
        <v>2978</v>
      </c>
      <c r="C8995" t="s">
        <v>785</v>
      </c>
      <c r="D8995" t="s">
        <v>2979</v>
      </c>
      <c r="E8995" t="s">
        <v>88</v>
      </c>
      <c r="F8995">
        <v>32752</v>
      </c>
      <c r="G8995" t="s">
        <v>49</v>
      </c>
      <c r="H8995" t="s">
        <v>28</v>
      </c>
      <c r="J8995" t="s">
        <v>1370</v>
      </c>
      <c r="L8995" t="s">
        <v>49</v>
      </c>
      <c r="AF8995" t="s">
        <v>5700</v>
      </c>
    </row>
    <row r="8996" spans="1:32" x14ac:dyDescent="0.25">
      <c r="A8996">
        <v>328359</v>
      </c>
      <c r="B8996" t="s">
        <v>4174</v>
      </c>
      <c r="C8996" t="s">
        <v>647</v>
      </c>
      <c r="D8996" t="s">
        <v>1222</v>
      </c>
      <c r="E8996" t="s">
        <v>89</v>
      </c>
      <c r="F8996">
        <v>35600</v>
      </c>
      <c r="G8996" t="s">
        <v>628</v>
      </c>
      <c r="H8996" t="s">
        <v>28</v>
      </c>
      <c r="J8996" t="s">
        <v>1370</v>
      </c>
      <c r="L8996" t="s">
        <v>30</v>
      </c>
      <c r="AF8996" t="s">
        <v>5700</v>
      </c>
    </row>
    <row r="8997" spans="1:32" x14ac:dyDescent="0.25">
      <c r="A8997">
        <v>317188</v>
      </c>
      <c r="B8997" t="s">
        <v>3898</v>
      </c>
      <c r="C8997" t="s">
        <v>704</v>
      </c>
      <c r="D8997" t="s">
        <v>3899</v>
      </c>
      <c r="E8997" t="s">
        <v>89</v>
      </c>
      <c r="F8997">
        <v>32772</v>
      </c>
      <c r="G8997" t="s">
        <v>302</v>
      </c>
      <c r="H8997" t="s">
        <v>28</v>
      </c>
      <c r="J8997" t="s">
        <v>1370</v>
      </c>
      <c r="L8997" t="s">
        <v>42</v>
      </c>
      <c r="AF8997" t="s">
        <v>5700</v>
      </c>
    </row>
    <row r="8998" spans="1:32" x14ac:dyDescent="0.25">
      <c r="A8998">
        <v>334898</v>
      </c>
      <c r="B8998" t="s">
        <v>1383</v>
      </c>
      <c r="C8998" t="s">
        <v>242</v>
      </c>
      <c r="D8998" t="s">
        <v>1384</v>
      </c>
      <c r="E8998" t="s">
        <v>89</v>
      </c>
      <c r="F8998">
        <v>31999</v>
      </c>
      <c r="G8998" t="s">
        <v>1385</v>
      </c>
      <c r="H8998" t="s">
        <v>28</v>
      </c>
      <c r="J8998" t="s">
        <v>1370</v>
      </c>
      <c r="L8998" t="s">
        <v>52</v>
      </c>
      <c r="AF8998" t="s">
        <v>5700</v>
      </c>
    </row>
    <row r="8999" spans="1:32" x14ac:dyDescent="0.25">
      <c r="A8999">
        <v>327974</v>
      </c>
      <c r="B8999" t="s">
        <v>4146</v>
      </c>
      <c r="C8999" t="s">
        <v>233</v>
      </c>
      <c r="D8999" t="s">
        <v>1038</v>
      </c>
      <c r="E8999" t="s">
        <v>89</v>
      </c>
      <c r="F8999">
        <v>34814</v>
      </c>
      <c r="G8999" t="s">
        <v>30</v>
      </c>
      <c r="H8999" t="s">
        <v>28</v>
      </c>
      <c r="J8999" t="s">
        <v>1370</v>
      </c>
      <c r="L8999" t="s">
        <v>42</v>
      </c>
      <c r="AF8999" t="s">
        <v>5700</v>
      </c>
    </row>
    <row r="9000" spans="1:32" x14ac:dyDescent="0.25">
      <c r="A9000">
        <v>338237</v>
      </c>
      <c r="B9000" t="s">
        <v>2590</v>
      </c>
      <c r="C9000" t="s">
        <v>2591</v>
      </c>
      <c r="D9000" t="s">
        <v>1062</v>
      </c>
      <c r="E9000" t="s">
        <v>89</v>
      </c>
      <c r="F9000">
        <v>27056</v>
      </c>
      <c r="G9000" t="s">
        <v>39</v>
      </c>
      <c r="H9000" t="s">
        <v>28</v>
      </c>
      <c r="J9000" t="s">
        <v>1370</v>
      </c>
      <c r="L9000" t="s">
        <v>39</v>
      </c>
      <c r="AF9000" t="s">
        <v>5700</v>
      </c>
    </row>
    <row r="9001" spans="1:32" x14ac:dyDescent="0.25">
      <c r="A9001">
        <v>326190</v>
      </c>
      <c r="B9001" t="s">
        <v>2914</v>
      </c>
      <c r="C9001" t="s">
        <v>321</v>
      </c>
      <c r="D9001" t="s">
        <v>523</v>
      </c>
      <c r="E9001" t="s">
        <v>89</v>
      </c>
      <c r="F9001">
        <v>33604</v>
      </c>
      <c r="G9001" t="s">
        <v>225</v>
      </c>
      <c r="H9001" t="s">
        <v>28</v>
      </c>
      <c r="J9001" t="s">
        <v>1370</v>
      </c>
      <c r="L9001" t="s">
        <v>30</v>
      </c>
      <c r="AF9001" t="s">
        <v>5700</v>
      </c>
    </row>
    <row r="9002" spans="1:32" x14ac:dyDescent="0.25">
      <c r="A9002">
        <v>333139</v>
      </c>
      <c r="B9002" t="s">
        <v>2483</v>
      </c>
      <c r="C9002" t="s">
        <v>1753</v>
      </c>
      <c r="D9002" t="s">
        <v>2484</v>
      </c>
      <c r="E9002" t="s">
        <v>88</v>
      </c>
      <c r="F9002">
        <v>33827</v>
      </c>
      <c r="G9002" t="s">
        <v>30</v>
      </c>
      <c r="H9002" t="s">
        <v>28</v>
      </c>
      <c r="J9002" t="s">
        <v>1370</v>
      </c>
      <c r="L9002" t="s">
        <v>79</v>
      </c>
      <c r="AF9002" t="s">
        <v>5700</v>
      </c>
    </row>
    <row r="9003" spans="1:32" x14ac:dyDescent="0.25">
      <c r="A9003">
        <v>331751</v>
      </c>
      <c r="B9003" t="s">
        <v>2962</v>
      </c>
      <c r="C9003" t="s">
        <v>223</v>
      </c>
      <c r="D9003" t="s">
        <v>405</v>
      </c>
      <c r="E9003" t="s">
        <v>89</v>
      </c>
      <c r="F9003">
        <v>34312</v>
      </c>
      <c r="G9003" t="s">
        <v>240</v>
      </c>
      <c r="H9003" t="s">
        <v>28</v>
      </c>
      <c r="J9003" t="s">
        <v>27</v>
      </c>
      <c r="L9003" t="s">
        <v>42</v>
      </c>
      <c r="AF9003" t="s">
        <v>5700</v>
      </c>
    </row>
    <row r="9004" spans="1:32" x14ac:dyDescent="0.25">
      <c r="A9004">
        <v>327270</v>
      </c>
      <c r="B9004" t="s">
        <v>1955</v>
      </c>
      <c r="C9004" t="s">
        <v>668</v>
      </c>
      <c r="D9004" t="s">
        <v>431</v>
      </c>
      <c r="E9004" t="s">
        <v>89</v>
      </c>
      <c r="F9004">
        <v>34813</v>
      </c>
      <c r="G9004" t="s">
        <v>451</v>
      </c>
      <c r="H9004" t="s">
        <v>28</v>
      </c>
      <c r="J9004" t="s">
        <v>1370</v>
      </c>
      <c r="L9004" t="s">
        <v>30</v>
      </c>
      <c r="AF9004" t="s">
        <v>5700</v>
      </c>
    </row>
    <row r="9005" spans="1:32" x14ac:dyDescent="0.25">
      <c r="A9005">
        <v>335422</v>
      </c>
      <c r="B9005" t="s">
        <v>4838</v>
      </c>
      <c r="C9005" t="s">
        <v>513</v>
      </c>
      <c r="D9005" t="s">
        <v>837</v>
      </c>
      <c r="E9005" t="s">
        <v>89</v>
      </c>
      <c r="F9005">
        <v>34700</v>
      </c>
      <c r="G9005" t="s">
        <v>4839</v>
      </c>
      <c r="H9005" t="s">
        <v>28</v>
      </c>
      <c r="J9005" t="s">
        <v>1370</v>
      </c>
      <c r="L9005" t="s">
        <v>42</v>
      </c>
      <c r="AF9005" t="s">
        <v>5700</v>
      </c>
    </row>
    <row r="9006" spans="1:32" x14ac:dyDescent="0.25">
      <c r="A9006">
        <v>322009</v>
      </c>
      <c r="B9006" t="s">
        <v>2391</v>
      </c>
      <c r="C9006" t="s">
        <v>242</v>
      </c>
      <c r="D9006" t="s">
        <v>301</v>
      </c>
      <c r="E9006" t="s">
        <v>88</v>
      </c>
      <c r="F9006">
        <v>33239</v>
      </c>
      <c r="G9006" t="s">
        <v>30</v>
      </c>
      <c r="H9006" t="s">
        <v>28</v>
      </c>
      <c r="J9006" t="s">
        <v>1370</v>
      </c>
      <c r="L9006" t="s">
        <v>85</v>
      </c>
      <c r="AF9006" t="s">
        <v>5700</v>
      </c>
    </row>
    <row r="9007" spans="1:32" x14ac:dyDescent="0.25">
      <c r="A9007">
        <v>331138</v>
      </c>
      <c r="B9007" t="s">
        <v>1751</v>
      </c>
      <c r="C9007" t="s">
        <v>242</v>
      </c>
      <c r="D9007" t="s">
        <v>880</v>
      </c>
      <c r="E9007" t="s">
        <v>88</v>
      </c>
      <c r="F9007">
        <v>34762</v>
      </c>
      <c r="G9007" t="s">
        <v>30</v>
      </c>
      <c r="H9007" t="s">
        <v>28</v>
      </c>
      <c r="J9007" t="s">
        <v>27</v>
      </c>
      <c r="L9007" t="s">
        <v>42</v>
      </c>
      <c r="AF9007" t="s">
        <v>5700</v>
      </c>
    </row>
    <row r="9008" spans="1:32" x14ac:dyDescent="0.25">
      <c r="A9008">
        <v>334934</v>
      </c>
      <c r="B9008" t="s">
        <v>1378</v>
      </c>
      <c r="C9008" t="s">
        <v>844</v>
      </c>
      <c r="D9008" t="s">
        <v>526</v>
      </c>
      <c r="E9008" t="s">
        <v>88</v>
      </c>
      <c r="F9008">
        <v>19664</v>
      </c>
      <c r="G9008" t="s">
        <v>49</v>
      </c>
      <c r="H9008" t="s">
        <v>28</v>
      </c>
      <c r="J9008" t="s">
        <v>1370</v>
      </c>
      <c r="L9008" t="s">
        <v>30</v>
      </c>
      <c r="AF9008" t="s">
        <v>5700</v>
      </c>
    </row>
    <row r="9009" spans="1:32" x14ac:dyDescent="0.25">
      <c r="A9009">
        <v>304234</v>
      </c>
      <c r="B9009" t="s">
        <v>3853</v>
      </c>
      <c r="C9009" t="s">
        <v>226</v>
      </c>
      <c r="D9009" t="s">
        <v>2282</v>
      </c>
      <c r="E9009" t="s">
        <v>88</v>
      </c>
      <c r="F9009">
        <v>31597</v>
      </c>
      <c r="G9009" t="s">
        <v>710</v>
      </c>
      <c r="H9009" t="s">
        <v>28</v>
      </c>
      <c r="J9009" t="s">
        <v>1370</v>
      </c>
      <c r="L9009" t="s">
        <v>52</v>
      </c>
      <c r="AF9009" t="s">
        <v>5700</v>
      </c>
    </row>
    <row r="9010" spans="1:32" x14ac:dyDescent="0.25">
      <c r="A9010">
        <v>321484</v>
      </c>
      <c r="B9010" t="s">
        <v>2563</v>
      </c>
      <c r="C9010" t="s">
        <v>944</v>
      </c>
      <c r="D9010" t="s">
        <v>293</v>
      </c>
      <c r="E9010" t="s">
        <v>89</v>
      </c>
      <c r="F9010">
        <v>32912</v>
      </c>
      <c r="G9010" t="s">
        <v>710</v>
      </c>
      <c r="H9010" t="s">
        <v>28</v>
      </c>
      <c r="J9010" t="s">
        <v>1370</v>
      </c>
      <c r="L9010" t="s">
        <v>52</v>
      </c>
      <c r="AF9010" t="s">
        <v>5700</v>
      </c>
    </row>
    <row r="9011" spans="1:32" x14ac:dyDescent="0.25">
      <c r="A9011">
        <v>321487</v>
      </c>
      <c r="B9011" t="s">
        <v>3947</v>
      </c>
      <c r="C9011" t="s">
        <v>1047</v>
      </c>
      <c r="D9011" t="s">
        <v>366</v>
      </c>
      <c r="E9011" t="s">
        <v>89</v>
      </c>
      <c r="F9011">
        <v>32512</v>
      </c>
      <c r="G9011" t="s">
        <v>30</v>
      </c>
      <c r="H9011" t="s">
        <v>28</v>
      </c>
      <c r="J9011" t="s">
        <v>1370</v>
      </c>
      <c r="L9011" t="s">
        <v>30</v>
      </c>
      <c r="AF9011" t="s">
        <v>5700</v>
      </c>
    </row>
    <row r="9012" spans="1:32" x14ac:dyDescent="0.25">
      <c r="A9012">
        <v>336635</v>
      </c>
      <c r="B9012" t="s">
        <v>5009</v>
      </c>
      <c r="C9012" t="s">
        <v>355</v>
      </c>
      <c r="D9012" t="s">
        <v>1613</v>
      </c>
      <c r="E9012" t="s">
        <v>89</v>
      </c>
      <c r="F9012">
        <v>31324</v>
      </c>
      <c r="G9012" t="s">
        <v>67</v>
      </c>
      <c r="H9012" t="s">
        <v>28</v>
      </c>
      <c r="J9012" t="s">
        <v>1370</v>
      </c>
      <c r="L9012" t="s">
        <v>30</v>
      </c>
      <c r="AF9012" t="s">
        <v>5700</v>
      </c>
    </row>
    <row r="9013" spans="1:32" x14ac:dyDescent="0.25">
      <c r="A9013">
        <v>333698</v>
      </c>
      <c r="B9013" t="s">
        <v>4636</v>
      </c>
      <c r="C9013" t="s">
        <v>373</v>
      </c>
      <c r="D9013" t="s">
        <v>4637</v>
      </c>
      <c r="E9013" t="s">
        <v>89</v>
      </c>
      <c r="F9013">
        <v>26851</v>
      </c>
      <c r="G9013" t="s">
        <v>49</v>
      </c>
      <c r="H9013" t="s">
        <v>28</v>
      </c>
      <c r="J9013" t="s">
        <v>1370</v>
      </c>
      <c r="L9013" t="s">
        <v>49</v>
      </c>
      <c r="AF9013" t="s">
        <v>5700</v>
      </c>
    </row>
    <row r="9014" spans="1:32" x14ac:dyDescent="0.25">
      <c r="A9014">
        <v>317845</v>
      </c>
      <c r="B9014" t="s">
        <v>2570</v>
      </c>
      <c r="C9014" t="s">
        <v>2571</v>
      </c>
      <c r="D9014" t="s">
        <v>899</v>
      </c>
      <c r="E9014" t="s">
        <v>89</v>
      </c>
      <c r="F9014">
        <v>33252</v>
      </c>
      <c r="G9014" t="s">
        <v>410</v>
      </c>
      <c r="H9014" t="s">
        <v>28</v>
      </c>
      <c r="J9014" t="s">
        <v>1370</v>
      </c>
      <c r="L9014" t="s">
        <v>30</v>
      </c>
      <c r="AF9014" t="s">
        <v>5700</v>
      </c>
    </row>
    <row r="9015" spans="1:32" x14ac:dyDescent="0.25">
      <c r="A9015">
        <v>333087</v>
      </c>
      <c r="B9015" t="s">
        <v>4570</v>
      </c>
      <c r="C9015" t="s">
        <v>267</v>
      </c>
      <c r="D9015" t="s">
        <v>227</v>
      </c>
      <c r="E9015" t="s">
        <v>89</v>
      </c>
      <c r="F9015">
        <v>35805</v>
      </c>
      <c r="G9015" t="s">
        <v>30</v>
      </c>
      <c r="H9015" t="s">
        <v>28</v>
      </c>
      <c r="J9015" t="s">
        <v>1370</v>
      </c>
      <c r="L9015" t="s">
        <v>30</v>
      </c>
      <c r="AF9015" t="s">
        <v>5700</v>
      </c>
    </row>
    <row r="9016" spans="1:32" x14ac:dyDescent="0.25">
      <c r="A9016">
        <v>321486</v>
      </c>
      <c r="B9016" t="s">
        <v>2599</v>
      </c>
      <c r="C9016" t="s">
        <v>260</v>
      </c>
      <c r="D9016" t="s">
        <v>512</v>
      </c>
      <c r="E9016" t="s">
        <v>89</v>
      </c>
      <c r="F9016">
        <v>34269</v>
      </c>
      <c r="G9016" t="s">
        <v>3946</v>
      </c>
      <c r="H9016" t="s">
        <v>28</v>
      </c>
      <c r="J9016" t="s">
        <v>1370</v>
      </c>
      <c r="L9016" t="s">
        <v>30</v>
      </c>
      <c r="AF9016" t="s">
        <v>5700</v>
      </c>
    </row>
    <row r="9017" spans="1:32" x14ac:dyDescent="0.25">
      <c r="A9017">
        <v>316544</v>
      </c>
      <c r="B9017" t="s">
        <v>2708</v>
      </c>
      <c r="C9017" t="s">
        <v>764</v>
      </c>
      <c r="D9017" t="s">
        <v>434</v>
      </c>
      <c r="E9017" t="s">
        <v>89</v>
      </c>
      <c r="F9017">
        <v>32822</v>
      </c>
      <c r="G9017" t="s">
        <v>30</v>
      </c>
      <c r="H9017" t="s">
        <v>28</v>
      </c>
      <c r="J9017" t="s">
        <v>1370</v>
      </c>
      <c r="L9017" t="s">
        <v>52</v>
      </c>
      <c r="AF9017" t="s">
        <v>5700</v>
      </c>
    </row>
    <row r="9018" spans="1:32" x14ac:dyDescent="0.25">
      <c r="A9018">
        <v>336587</v>
      </c>
      <c r="B9018" t="s">
        <v>5001</v>
      </c>
      <c r="C9018" t="s">
        <v>869</v>
      </c>
      <c r="D9018" t="s">
        <v>553</v>
      </c>
      <c r="E9018" t="s">
        <v>89</v>
      </c>
      <c r="F9018">
        <v>35603</v>
      </c>
      <c r="G9018" t="s">
        <v>30</v>
      </c>
      <c r="H9018" t="s">
        <v>31</v>
      </c>
      <c r="J9018" t="s">
        <v>1370</v>
      </c>
      <c r="L9018" t="s">
        <v>42</v>
      </c>
      <c r="AF9018" t="s">
        <v>5700</v>
      </c>
    </row>
    <row r="9019" spans="1:32" x14ac:dyDescent="0.25">
      <c r="A9019">
        <v>328326</v>
      </c>
      <c r="B9019" t="s">
        <v>4170</v>
      </c>
      <c r="C9019" t="s">
        <v>794</v>
      </c>
      <c r="D9019" t="s">
        <v>286</v>
      </c>
      <c r="E9019" t="s">
        <v>89</v>
      </c>
      <c r="F9019">
        <v>35820</v>
      </c>
      <c r="G9019" t="s">
        <v>30</v>
      </c>
      <c r="H9019" t="s">
        <v>28</v>
      </c>
      <c r="J9019" t="s">
        <v>1370</v>
      </c>
      <c r="L9019" t="s">
        <v>30</v>
      </c>
      <c r="AF9019" t="s">
        <v>5700</v>
      </c>
    </row>
    <row r="9020" spans="1:32" x14ac:dyDescent="0.25">
      <c r="A9020">
        <v>329475</v>
      </c>
      <c r="B9020" t="s">
        <v>4238</v>
      </c>
      <c r="C9020" t="s">
        <v>242</v>
      </c>
      <c r="D9020" t="s">
        <v>224</v>
      </c>
      <c r="E9020" t="s">
        <v>88</v>
      </c>
      <c r="F9020">
        <v>30471</v>
      </c>
      <c r="G9020" t="s">
        <v>494</v>
      </c>
      <c r="H9020" t="s">
        <v>28</v>
      </c>
      <c r="J9020" t="s">
        <v>27</v>
      </c>
      <c r="L9020" t="s">
        <v>30</v>
      </c>
      <c r="AF9020" t="s">
        <v>5700</v>
      </c>
    </row>
    <row r="9021" spans="1:32" x14ac:dyDescent="0.25">
      <c r="A9021">
        <v>333989</v>
      </c>
      <c r="B9021" t="s">
        <v>4665</v>
      </c>
      <c r="C9021" t="s">
        <v>3598</v>
      </c>
      <c r="D9021" t="s">
        <v>245</v>
      </c>
      <c r="E9021" t="s">
        <v>88</v>
      </c>
      <c r="F9021">
        <v>31172</v>
      </c>
      <c r="G9021" t="s">
        <v>836</v>
      </c>
      <c r="H9021" t="s">
        <v>28</v>
      </c>
      <c r="J9021" t="s">
        <v>27</v>
      </c>
      <c r="L9021" t="s">
        <v>30</v>
      </c>
      <c r="AF9021" t="s">
        <v>5700</v>
      </c>
    </row>
    <row r="9022" spans="1:32" x14ac:dyDescent="0.25">
      <c r="A9022">
        <v>335396</v>
      </c>
      <c r="B9022" t="s">
        <v>4835</v>
      </c>
      <c r="C9022" t="s">
        <v>4836</v>
      </c>
      <c r="D9022" t="s">
        <v>1443</v>
      </c>
      <c r="E9022" t="s">
        <v>88</v>
      </c>
      <c r="F9022">
        <v>36161</v>
      </c>
      <c r="G9022" t="s">
        <v>30</v>
      </c>
      <c r="H9022" t="s">
        <v>28</v>
      </c>
      <c r="J9022" t="s">
        <v>1370</v>
      </c>
      <c r="L9022" t="s">
        <v>30</v>
      </c>
      <c r="AF9022" t="s">
        <v>5700</v>
      </c>
    </row>
    <row r="9023" spans="1:32" x14ac:dyDescent="0.25">
      <c r="A9023">
        <v>303115</v>
      </c>
      <c r="B9023" t="s">
        <v>3848</v>
      </c>
      <c r="C9023" t="s">
        <v>730</v>
      </c>
      <c r="D9023" t="s">
        <v>3849</v>
      </c>
      <c r="E9023" t="s">
        <v>88</v>
      </c>
      <c r="F9023">
        <v>30317</v>
      </c>
      <c r="G9023" t="s">
        <v>835</v>
      </c>
      <c r="H9023" t="s">
        <v>28</v>
      </c>
      <c r="J9023" t="s">
        <v>1370</v>
      </c>
      <c r="L9023" t="s">
        <v>79</v>
      </c>
      <c r="AF9023" t="s">
        <v>5700</v>
      </c>
    </row>
    <row r="9024" spans="1:32" x14ac:dyDescent="0.25">
      <c r="A9024">
        <v>313783</v>
      </c>
      <c r="B9024" t="s">
        <v>3875</v>
      </c>
      <c r="C9024" t="s">
        <v>577</v>
      </c>
      <c r="D9024" t="s">
        <v>1718</v>
      </c>
      <c r="E9024" t="s">
        <v>88</v>
      </c>
      <c r="F9024">
        <v>28938</v>
      </c>
      <c r="G9024" t="s">
        <v>3876</v>
      </c>
      <c r="H9024" t="s">
        <v>28</v>
      </c>
      <c r="J9024" t="s">
        <v>27</v>
      </c>
      <c r="L9024" t="s">
        <v>59</v>
      </c>
      <c r="AF9024" t="s">
        <v>5700</v>
      </c>
    </row>
    <row r="9025" spans="1:32" x14ac:dyDescent="0.25">
      <c r="A9025">
        <v>336753</v>
      </c>
      <c r="B9025" t="s">
        <v>5021</v>
      </c>
      <c r="C9025" t="s">
        <v>2348</v>
      </c>
      <c r="D9025" t="s">
        <v>245</v>
      </c>
      <c r="E9025" t="s">
        <v>89</v>
      </c>
      <c r="F9025">
        <v>32021</v>
      </c>
      <c r="G9025" t="s">
        <v>5022</v>
      </c>
      <c r="H9025" t="s">
        <v>28</v>
      </c>
      <c r="J9025" t="s">
        <v>1370</v>
      </c>
      <c r="L9025" t="s">
        <v>30</v>
      </c>
      <c r="AF9025" t="s">
        <v>5700</v>
      </c>
    </row>
    <row r="9026" spans="1:32" x14ac:dyDescent="0.25">
      <c r="A9026">
        <v>329964</v>
      </c>
      <c r="B9026" t="s">
        <v>3062</v>
      </c>
      <c r="C9026" t="s">
        <v>242</v>
      </c>
      <c r="D9026" t="s">
        <v>754</v>
      </c>
      <c r="E9026" t="s">
        <v>88</v>
      </c>
      <c r="F9026">
        <v>35440</v>
      </c>
      <c r="G9026" t="s">
        <v>1093</v>
      </c>
      <c r="H9026" t="s">
        <v>28</v>
      </c>
      <c r="J9026" t="s">
        <v>1370</v>
      </c>
      <c r="L9026" t="s">
        <v>30</v>
      </c>
      <c r="AF9026" t="s">
        <v>5700</v>
      </c>
    </row>
    <row r="9027" spans="1:32" x14ac:dyDescent="0.25">
      <c r="A9027">
        <v>323263</v>
      </c>
      <c r="B9027" t="s">
        <v>3966</v>
      </c>
      <c r="C9027" t="s">
        <v>1221</v>
      </c>
      <c r="D9027" t="s">
        <v>3967</v>
      </c>
      <c r="E9027" t="s">
        <v>88</v>
      </c>
      <c r="F9027">
        <v>34801</v>
      </c>
      <c r="G9027" t="s">
        <v>3968</v>
      </c>
      <c r="H9027" t="s">
        <v>28</v>
      </c>
      <c r="J9027" t="s">
        <v>27</v>
      </c>
      <c r="L9027" t="s">
        <v>42</v>
      </c>
      <c r="AF9027" t="s">
        <v>5700</v>
      </c>
    </row>
    <row r="9028" spans="1:32" x14ac:dyDescent="0.25">
      <c r="A9028">
        <v>333443</v>
      </c>
      <c r="B9028" t="s">
        <v>2772</v>
      </c>
      <c r="C9028" t="s">
        <v>244</v>
      </c>
      <c r="D9028" t="s">
        <v>815</v>
      </c>
      <c r="E9028" t="s">
        <v>88</v>
      </c>
      <c r="F9028">
        <v>33496</v>
      </c>
      <c r="G9028" t="s">
        <v>1187</v>
      </c>
      <c r="H9028" t="s">
        <v>28</v>
      </c>
      <c r="J9028" t="s">
        <v>1370</v>
      </c>
      <c r="L9028" t="s">
        <v>30</v>
      </c>
      <c r="AF9028" t="s">
        <v>5700</v>
      </c>
    </row>
    <row r="9029" spans="1:32" x14ac:dyDescent="0.25">
      <c r="A9029">
        <v>327097</v>
      </c>
      <c r="B9029" t="s">
        <v>2920</v>
      </c>
      <c r="C9029" t="s">
        <v>352</v>
      </c>
      <c r="D9029" t="s">
        <v>228</v>
      </c>
      <c r="E9029" t="s">
        <v>88</v>
      </c>
      <c r="F9029">
        <v>35340</v>
      </c>
      <c r="G9029" t="s">
        <v>443</v>
      </c>
      <c r="H9029" t="s">
        <v>28</v>
      </c>
      <c r="J9029" t="s">
        <v>1370</v>
      </c>
      <c r="L9029" t="s">
        <v>30</v>
      </c>
      <c r="AE9029" t="s">
        <v>5700</v>
      </c>
      <c r="AF9029" t="s">
        <v>5700</v>
      </c>
    </row>
    <row r="9030" spans="1:32" x14ac:dyDescent="0.25">
      <c r="A9030">
        <v>331692</v>
      </c>
      <c r="B9030" t="s">
        <v>4428</v>
      </c>
      <c r="C9030" t="s">
        <v>415</v>
      </c>
      <c r="D9030" t="s">
        <v>671</v>
      </c>
      <c r="E9030" t="s">
        <v>89</v>
      </c>
      <c r="F9030">
        <v>28922</v>
      </c>
      <c r="G9030" t="s">
        <v>30</v>
      </c>
      <c r="H9030" t="s">
        <v>28</v>
      </c>
      <c r="J9030" t="s">
        <v>27</v>
      </c>
      <c r="L9030" t="s">
        <v>30</v>
      </c>
      <c r="AF9030" t="s">
        <v>5700</v>
      </c>
    </row>
    <row r="9031" spans="1:32" x14ac:dyDescent="0.25">
      <c r="A9031">
        <v>327194</v>
      </c>
      <c r="B9031" t="s">
        <v>2479</v>
      </c>
      <c r="C9031" t="s">
        <v>413</v>
      </c>
      <c r="D9031" t="s">
        <v>790</v>
      </c>
      <c r="E9031" t="s">
        <v>88</v>
      </c>
      <c r="F9031">
        <v>30886</v>
      </c>
      <c r="G9031" t="s">
        <v>2480</v>
      </c>
      <c r="H9031" t="s">
        <v>28</v>
      </c>
      <c r="J9031" t="s">
        <v>27</v>
      </c>
      <c r="L9031" t="s">
        <v>30</v>
      </c>
      <c r="AF9031" t="s">
        <v>5700</v>
      </c>
    </row>
    <row r="9032" spans="1:32" x14ac:dyDescent="0.25">
      <c r="A9032">
        <v>328673</v>
      </c>
      <c r="B9032" t="s">
        <v>2558</v>
      </c>
      <c r="C9032" t="s">
        <v>2559</v>
      </c>
      <c r="D9032" t="s">
        <v>976</v>
      </c>
      <c r="E9032" t="s">
        <v>89</v>
      </c>
      <c r="F9032">
        <v>34892</v>
      </c>
      <c r="G9032" t="s">
        <v>30</v>
      </c>
      <c r="H9032" t="s">
        <v>28</v>
      </c>
      <c r="J9032" t="s">
        <v>1370</v>
      </c>
      <c r="L9032" t="s">
        <v>30</v>
      </c>
      <c r="AF9032" t="s">
        <v>5700</v>
      </c>
    </row>
    <row r="9033" spans="1:32" x14ac:dyDescent="0.25">
      <c r="A9033">
        <v>330249</v>
      </c>
      <c r="B9033" t="s">
        <v>2475</v>
      </c>
      <c r="C9033" t="s">
        <v>764</v>
      </c>
      <c r="D9033" t="s">
        <v>436</v>
      </c>
      <c r="E9033" t="s">
        <v>89</v>
      </c>
      <c r="F9033">
        <v>30518</v>
      </c>
      <c r="G9033" t="s">
        <v>240</v>
      </c>
      <c r="H9033" t="s">
        <v>28</v>
      </c>
      <c r="J9033" t="s">
        <v>1370</v>
      </c>
      <c r="L9033" t="s">
        <v>42</v>
      </c>
      <c r="AE9033" t="s">
        <v>5700</v>
      </c>
      <c r="AF9033" t="s">
        <v>5700</v>
      </c>
    </row>
    <row r="9034" spans="1:32" x14ac:dyDescent="0.25">
      <c r="A9034">
        <v>331792</v>
      </c>
      <c r="B9034" t="s">
        <v>4438</v>
      </c>
      <c r="C9034" t="s">
        <v>242</v>
      </c>
      <c r="D9034" t="s">
        <v>696</v>
      </c>
      <c r="E9034" t="s">
        <v>88</v>
      </c>
      <c r="F9034">
        <v>34786</v>
      </c>
      <c r="G9034" t="s">
        <v>622</v>
      </c>
      <c r="H9034" t="s">
        <v>28</v>
      </c>
      <c r="J9034" t="s">
        <v>1370</v>
      </c>
      <c r="L9034" t="s">
        <v>42</v>
      </c>
      <c r="AF9034" t="s">
        <v>5700</v>
      </c>
    </row>
    <row r="9035" spans="1:32" x14ac:dyDescent="0.25">
      <c r="A9035">
        <v>331798</v>
      </c>
      <c r="B9035" t="s">
        <v>4440</v>
      </c>
      <c r="C9035" t="s">
        <v>1284</v>
      </c>
      <c r="D9035" t="s">
        <v>462</v>
      </c>
      <c r="E9035" t="s">
        <v>89</v>
      </c>
      <c r="F9035">
        <v>31843</v>
      </c>
      <c r="G9035" t="s">
        <v>973</v>
      </c>
      <c r="H9035" t="s">
        <v>28</v>
      </c>
      <c r="J9035" t="s">
        <v>1370</v>
      </c>
      <c r="L9035" t="s">
        <v>73</v>
      </c>
      <c r="AF9035" t="s">
        <v>5700</v>
      </c>
    </row>
    <row r="9036" spans="1:32" x14ac:dyDescent="0.25">
      <c r="A9036">
        <v>320600</v>
      </c>
      <c r="B9036" t="s">
        <v>2422</v>
      </c>
      <c r="C9036" t="s">
        <v>363</v>
      </c>
      <c r="D9036" t="s">
        <v>282</v>
      </c>
      <c r="E9036" t="s">
        <v>89</v>
      </c>
      <c r="F9036">
        <v>34243</v>
      </c>
      <c r="G9036" t="s">
        <v>2423</v>
      </c>
      <c r="H9036" t="s">
        <v>28</v>
      </c>
      <c r="J9036" t="s">
        <v>1370</v>
      </c>
      <c r="L9036" t="s">
        <v>42</v>
      </c>
      <c r="AE9036" t="s">
        <v>5700</v>
      </c>
      <c r="AF9036" t="s">
        <v>5700</v>
      </c>
    </row>
    <row r="9037" spans="1:32" x14ac:dyDescent="0.25">
      <c r="A9037">
        <v>330222</v>
      </c>
      <c r="B9037" t="s">
        <v>2942</v>
      </c>
      <c r="C9037" t="s">
        <v>233</v>
      </c>
      <c r="D9037" t="s">
        <v>536</v>
      </c>
      <c r="E9037" t="s">
        <v>88</v>
      </c>
      <c r="F9037">
        <v>33610</v>
      </c>
      <c r="G9037" t="s">
        <v>2943</v>
      </c>
      <c r="H9037" t="s">
        <v>28</v>
      </c>
      <c r="J9037" t="s">
        <v>1370</v>
      </c>
      <c r="L9037" t="s">
        <v>67</v>
      </c>
      <c r="AF9037" t="s">
        <v>5700</v>
      </c>
    </row>
    <row r="9038" spans="1:32" x14ac:dyDescent="0.25">
      <c r="A9038">
        <v>330281</v>
      </c>
      <c r="B9038" t="s">
        <v>4298</v>
      </c>
      <c r="C9038" t="s">
        <v>559</v>
      </c>
      <c r="D9038" t="s">
        <v>258</v>
      </c>
      <c r="E9038" t="s">
        <v>89</v>
      </c>
      <c r="F9038">
        <v>35515</v>
      </c>
      <c r="G9038" t="s">
        <v>225</v>
      </c>
      <c r="H9038" t="s">
        <v>28</v>
      </c>
      <c r="J9038" t="s">
        <v>27</v>
      </c>
      <c r="L9038" t="s">
        <v>30</v>
      </c>
      <c r="AF9038" t="s">
        <v>5700</v>
      </c>
    </row>
    <row r="9039" spans="1:32" x14ac:dyDescent="0.25">
      <c r="A9039">
        <v>320646</v>
      </c>
      <c r="B9039" t="s">
        <v>3933</v>
      </c>
      <c r="C9039" t="s">
        <v>3934</v>
      </c>
      <c r="D9039" t="s">
        <v>3935</v>
      </c>
      <c r="E9039" t="s">
        <v>89</v>
      </c>
      <c r="F9039">
        <v>30673</v>
      </c>
      <c r="G9039" t="s">
        <v>30</v>
      </c>
      <c r="H9039" t="s">
        <v>28</v>
      </c>
      <c r="J9039" t="s">
        <v>1370</v>
      </c>
      <c r="L9039" t="s">
        <v>30</v>
      </c>
      <c r="AF9039" t="s">
        <v>5700</v>
      </c>
    </row>
    <row r="9040" spans="1:32" x14ac:dyDescent="0.25">
      <c r="A9040">
        <v>324465</v>
      </c>
      <c r="B9040" t="s">
        <v>3992</v>
      </c>
      <c r="C9040" t="s">
        <v>289</v>
      </c>
      <c r="D9040" t="s">
        <v>1015</v>
      </c>
      <c r="E9040" t="s">
        <v>89</v>
      </c>
      <c r="F9040">
        <v>33802</v>
      </c>
      <c r="G9040" t="s">
        <v>30</v>
      </c>
      <c r="H9040" t="s">
        <v>28</v>
      </c>
      <c r="J9040" t="s">
        <v>27</v>
      </c>
      <c r="L9040" t="s">
        <v>30</v>
      </c>
      <c r="AF9040" t="s">
        <v>5700</v>
      </c>
    </row>
    <row r="9041" spans="1:32" x14ac:dyDescent="0.25">
      <c r="A9041">
        <v>320638</v>
      </c>
      <c r="B9041" t="s">
        <v>1785</v>
      </c>
      <c r="C9041" t="s">
        <v>388</v>
      </c>
      <c r="D9041" t="s">
        <v>251</v>
      </c>
      <c r="E9041" t="s">
        <v>89</v>
      </c>
      <c r="F9041">
        <v>34130</v>
      </c>
      <c r="G9041" t="s">
        <v>30</v>
      </c>
      <c r="H9041" t="s">
        <v>28</v>
      </c>
      <c r="J9041" t="s">
        <v>27</v>
      </c>
      <c r="L9041" t="s">
        <v>30</v>
      </c>
      <c r="AF9041" t="s">
        <v>5700</v>
      </c>
    </row>
    <row r="9042" spans="1:32" x14ac:dyDescent="0.25">
      <c r="A9042">
        <v>328805</v>
      </c>
      <c r="B9042" t="s">
        <v>2540</v>
      </c>
      <c r="C9042" t="s">
        <v>260</v>
      </c>
      <c r="D9042" t="s">
        <v>408</v>
      </c>
      <c r="E9042" t="s">
        <v>89</v>
      </c>
      <c r="F9042">
        <v>33801</v>
      </c>
      <c r="G9042" t="s">
        <v>1053</v>
      </c>
      <c r="H9042" t="s">
        <v>28</v>
      </c>
      <c r="J9042" t="s">
        <v>1370</v>
      </c>
      <c r="L9042" t="s">
        <v>52</v>
      </c>
      <c r="AF9042" t="s">
        <v>5700</v>
      </c>
    </row>
    <row r="9043" spans="1:32" x14ac:dyDescent="0.25">
      <c r="A9043">
        <v>336163</v>
      </c>
      <c r="B9043" t="s">
        <v>4946</v>
      </c>
      <c r="C9043" t="s">
        <v>242</v>
      </c>
      <c r="D9043" t="s">
        <v>245</v>
      </c>
      <c r="E9043" t="s">
        <v>89</v>
      </c>
      <c r="F9043">
        <v>29787</v>
      </c>
      <c r="G9043" t="s">
        <v>1215</v>
      </c>
      <c r="H9043" t="s">
        <v>28</v>
      </c>
      <c r="J9043" t="s">
        <v>1370</v>
      </c>
      <c r="L9043" t="s">
        <v>49</v>
      </c>
      <c r="AF9043" t="s">
        <v>5700</v>
      </c>
    </row>
    <row r="9044" spans="1:32" x14ac:dyDescent="0.25">
      <c r="A9044">
        <v>330285</v>
      </c>
      <c r="B9044" t="s">
        <v>2946</v>
      </c>
      <c r="C9044" t="s">
        <v>1161</v>
      </c>
      <c r="D9044" t="s">
        <v>282</v>
      </c>
      <c r="E9044" t="s">
        <v>89</v>
      </c>
      <c r="F9044">
        <v>36161</v>
      </c>
      <c r="G9044" t="s">
        <v>30</v>
      </c>
      <c r="H9044" t="s">
        <v>28</v>
      </c>
      <c r="J9044" t="s">
        <v>27</v>
      </c>
      <c r="L9044" t="s">
        <v>30</v>
      </c>
      <c r="AF9044" t="s">
        <v>5700</v>
      </c>
    </row>
    <row r="9045" spans="1:32" x14ac:dyDescent="0.25">
      <c r="A9045">
        <v>332596</v>
      </c>
      <c r="B9045" t="s">
        <v>4522</v>
      </c>
      <c r="C9045" t="s">
        <v>244</v>
      </c>
      <c r="D9045" t="s">
        <v>398</v>
      </c>
      <c r="E9045" t="s">
        <v>89</v>
      </c>
      <c r="F9045">
        <v>29379</v>
      </c>
      <c r="G9045" t="s">
        <v>1580</v>
      </c>
      <c r="H9045" t="s">
        <v>28</v>
      </c>
      <c r="J9045" t="s">
        <v>1370</v>
      </c>
      <c r="L9045" t="s">
        <v>82</v>
      </c>
      <c r="AF9045" t="s">
        <v>5700</v>
      </c>
    </row>
    <row r="9046" spans="1:32" x14ac:dyDescent="0.25">
      <c r="A9046">
        <v>323808</v>
      </c>
      <c r="B9046" t="s">
        <v>2381</v>
      </c>
      <c r="C9046" t="s">
        <v>567</v>
      </c>
      <c r="D9046" t="s">
        <v>474</v>
      </c>
      <c r="E9046" t="s">
        <v>89</v>
      </c>
      <c r="F9046">
        <v>25750</v>
      </c>
      <c r="G9046" t="s">
        <v>302</v>
      </c>
      <c r="H9046" t="s">
        <v>28</v>
      </c>
      <c r="J9046" t="s">
        <v>1370</v>
      </c>
      <c r="L9046" t="s">
        <v>30</v>
      </c>
      <c r="AF9046" t="s">
        <v>5700</v>
      </c>
    </row>
    <row r="9047" spans="1:32" x14ac:dyDescent="0.25">
      <c r="A9047">
        <v>332600</v>
      </c>
      <c r="B9047" t="s">
        <v>4524</v>
      </c>
      <c r="C9047" t="s">
        <v>633</v>
      </c>
      <c r="D9047" t="s">
        <v>4525</v>
      </c>
      <c r="E9047" t="s">
        <v>89</v>
      </c>
      <c r="F9047">
        <v>35925</v>
      </c>
      <c r="G9047" t="s">
        <v>30</v>
      </c>
      <c r="H9047" t="s">
        <v>28</v>
      </c>
      <c r="J9047" t="s">
        <v>27</v>
      </c>
      <c r="L9047" t="s">
        <v>42</v>
      </c>
      <c r="AF9047" t="s">
        <v>5700</v>
      </c>
    </row>
    <row r="9048" spans="1:32" x14ac:dyDescent="0.25">
      <c r="A9048">
        <v>323787</v>
      </c>
      <c r="B9048" t="s">
        <v>3976</v>
      </c>
      <c r="C9048" t="s">
        <v>226</v>
      </c>
      <c r="D9048" t="s">
        <v>293</v>
      </c>
      <c r="E9048" t="s">
        <v>89</v>
      </c>
      <c r="F9048">
        <v>33604</v>
      </c>
      <c r="G9048" t="s">
        <v>225</v>
      </c>
      <c r="H9048" t="s">
        <v>28</v>
      </c>
      <c r="J9048" t="s">
        <v>1370</v>
      </c>
      <c r="L9048" t="s">
        <v>30</v>
      </c>
      <c r="AF9048" t="s">
        <v>5700</v>
      </c>
    </row>
    <row r="9049" spans="1:32" x14ac:dyDescent="0.25">
      <c r="A9049">
        <v>322526</v>
      </c>
      <c r="B9049" t="s">
        <v>3055</v>
      </c>
      <c r="C9049" t="s">
        <v>290</v>
      </c>
      <c r="D9049" t="s">
        <v>1007</v>
      </c>
      <c r="E9049" t="s">
        <v>89</v>
      </c>
      <c r="F9049">
        <v>30319</v>
      </c>
      <c r="G9049" t="s">
        <v>30</v>
      </c>
      <c r="H9049" t="s">
        <v>28</v>
      </c>
      <c r="J9049" t="s">
        <v>1370</v>
      </c>
      <c r="L9049" t="s">
        <v>30</v>
      </c>
      <c r="AF9049" t="s">
        <v>5700</v>
      </c>
    </row>
    <row r="9050" spans="1:32" x14ac:dyDescent="0.25">
      <c r="A9050">
        <v>333336</v>
      </c>
      <c r="B9050" t="s">
        <v>2825</v>
      </c>
      <c r="C9050" t="s">
        <v>554</v>
      </c>
      <c r="D9050" t="s">
        <v>449</v>
      </c>
      <c r="E9050" t="s">
        <v>89</v>
      </c>
      <c r="F9050">
        <v>33239</v>
      </c>
      <c r="G9050" t="s">
        <v>30</v>
      </c>
      <c r="H9050" t="s">
        <v>28</v>
      </c>
      <c r="J9050" t="s">
        <v>1370</v>
      </c>
      <c r="L9050" t="s">
        <v>30</v>
      </c>
      <c r="AF9050" t="s">
        <v>5700</v>
      </c>
    </row>
    <row r="9051" spans="1:32" x14ac:dyDescent="0.25">
      <c r="A9051">
        <v>333569</v>
      </c>
      <c r="B9051" t="s">
        <v>2042</v>
      </c>
      <c r="C9051" t="s">
        <v>242</v>
      </c>
      <c r="D9051" t="s">
        <v>2043</v>
      </c>
      <c r="E9051" t="s">
        <v>88</v>
      </c>
      <c r="F9051">
        <v>33833</v>
      </c>
      <c r="G9051" t="s">
        <v>59</v>
      </c>
      <c r="H9051" t="s">
        <v>28</v>
      </c>
      <c r="J9051" t="s">
        <v>1370</v>
      </c>
      <c r="L9051" t="s">
        <v>59</v>
      </c>
      <c r="AF9051" t="s">
        <v>5700</v>
      </c>
    </row>
    <row r="9052" spans="1:32" x14ac:dyDescent="0.25">
      <c r="A9052">
        <v>309696</v>
      </c>
      <c r="B9052" t="s">
        <v>1994</v>
      </c>
      <c r="C9052" t="s">
        <v>1995</v>
      </c>
      <c r="D9052" t="s">
        <v>332</v>
      </c>
      <c r="E9052" t="s">
        <v>88</v>
      </c>
      <c r="F9052">
        <v>28466</v>
      </c>
      <c r="G9052" t="s">
        <v>1996</v>
      </c>
      <c r="H9052" t="s">
        <v>28</v>
      </c>
      <c r="J9052" t="s">
        <v>27</v>
      </c>
      <c r="L9052" t="s">
        <v>49</v>
      </c>
      <c r="AF9052" t="s">
        <v>5700</v>
      </c>
    </row>
    <row r="9053" spans="1:32" x14ac:dyDescent="0.25">
      <c r="A9053">
        <v>332950</v>
      </c>
      <c r="B9053" t="s">
        <v>4551</v>
      </c>
      <c r="C9053" t="s">
        <v>246</v>
      </c>
      <c r="D9053" t="s">
        <v>255</v>
      </c>
      <c r="E9053" t="s">
        <v>89</v>
      </c>
      <c r="F9053">
        <v>34932</v>
      </c>
      <c r="G9053" t="s">
        <v>857</v>
      </c>
      <c r="H9053" t="s">
        <v>28</v>
      </c>
      <c r="J9053" t="s">
        <v>1370</v>
      </c>
      <c r="L9053" t="s">
        <v>59</v>
      </c>
      <c r="AF9053" t="s">
        <v>5700</v>
      </c>
    </row>
    <row r="9054" spans="1:32" x14ac:dyDescent="0.25">
      <c r="A9054">
        <v>336197</v>
      </c>
      <c r="B9054" t="s">
        <v>4951</v>
      </c>
      <c r="C9054" t="s">
        <v>4952</v>
      </c>
      <c r="D9054" t="s">
        <v>532</v>
      </c>
      <c r="E9054" t="s">
        <v>88</v>
      </c>
      <c r="F9054">
        <v>27308</v>
      </c>
      <c r="G9054" t="s">
        <v>30</v>
      </c>
      <c r="H9054" t="s">
        <v>28</v>
      </c>
      <c r="J9054" t="s">
        <v>1370</v>
      </c>
      <c r="L9054" t="s">
        <v>30</v>
      </c>
      <c r="AF9054" t="s">
        <v>5700</v>
      </c>
    </row>
    <row r="9055" spans="1:32" x14ac:dyDescent="0.25">
      <c r="A9055">
        <v>332958</v>
      </c>
      <c r="B9055" t="s">
        <v>4553</v>
      </c>
      <c r="C9055" t="s">
        <v>242</v>
      </c>
      <c r="D9055" t="s">
        <v>294</v>
      </c>
      <c r="E9055" t="s">
        <v>88</v>
      </c>
      <c r="F9055">
        <v>31048</v>
      </c>
      <c r="G9055" t="s">
        <v>574</v>
      </c>
      <c r="H9055" t="s">
        <v>28</v>
      </c>
      <c r="J9055" t="s">
        <v>27</v>
      </c>
      <c r="L9055" t="s">
        <v>52</v>
      </c>
      <c r="AF9055" t="s">
        <v>5700</v>
      </c>
    </row>
    <row r="9056" spans="1:32" x14ac:dyDescent="0.25">
      <c r="A9056">
        <v>334551</v>
      </c>
      <c r="B9056" t="s">
        <v>4727</v>
      </c>
      <c r="C9056" t="s">
        <v>387</v>
      </c>
      <c r="D9056" t="s">
        <v>398</v>
      </c>
      <c r="E9056" t="s">
        <v>88</v>
      </c>
      <c r="F9056">
        <v>33239</v>
      </c>
      <c r="G9056" t="s">
        <v>49</v>
      </c>
      <c r="H9056" t="s">
        <v>28</v>
      </c>
      <c r="J9056" t="s">
        <v>27</v>
      </c>
      <c r="L9056" t="s">
        <v>49</v>
      </c>
      <c r="AF9056" t="s">
        <v>5700</v>
      </c>
    </row>
    <row r="9057" spans="1:32" x14ac:dyDescent="0.25">
      <c r="A9057">
        <v>330460</v>
      </c>
      <c r="B9057" t="s">
        <v>2476</v>
      </c>
      <c r="C9057" t="s">
        <v>730</v>
      </c>
      <c r="D9057" t="s">
        <v>255</v>
      </c>
      <c r="E9057" t="s">
        <v>88</v>
      </c>
      <c r="F9057">
        <v>34791</v>
      </c>
      <c r="G9057" t="s">
        <v>494</v>
      </c>
      <c r="H9057" t="s">
        <v>28</v>
      </c>
      <c r="J9057" t="s">
        <v>27</v>
      </c>
      <c r="L9057" t="s">
        <v>30</v>
      </c>
      <c r="AF9057" t="s">
        <v>5700</v>
      </c>
    </row>
    <row r="9058" spans="1:32" x14ac:dyDescent="0.25">
      <c r="A9058">
        <v>311119</v>
      </c>
      <c r="B9058" t="s">
        <v>2435</v>
      </c>
      <c r="C9058" t="s">
        <v>1402</v>
      </c>
      <c r="D9058" t="s">
        <v>254</v>
      </c>
      <c r="E9058" t="s">
        <v>88</v>
      </c>
      <c r="F9058">
        <v>30815</v>
      </c>
      <c r="G9058" t="s">
        <v>2189</v>
      </c>
      <c r="H9058" t="s">
        <v>28</v>
      </c>
      <c r="J9058" t="s">
        <v>27</v>
      </c>
      <c r="L9058" t="s">
        <v>73</v>
      </c>
      <c r="AF9058" t="s">
        <v>5700</v>
      </c>
    </row>
    <row r="9059" spans="1:32" x14ac:dyDescent="0.25">
      <c r="A9059">
        <v>330588</v>
      </c>
      <c r="B9059" t="s">
        <v>2435</v>
      </c>
      <c r="C9059" t="s">
        <v>444</v>
      </c>
      <c r="D9059" t="s">
        <v>245</v>
      </c>
      <c r="E9059" t="s">
        <v>88</v>
      </c>
      <c r="F9059">
        <v>35401</v>
      </c>
      <c r="G9059" t="s">
        <v>30</v>
      </c>
      <c r="H9059" t="s">
        <v>28</v>
      </c>
      <c r="J9059" t="s">
        <v>1370</v>
      </c>
      <c r="L9059" t="s">
        <v>42</v>
      </c>
      <c r="AF9059" t="s">
        <v>5700</v>
      </c>
    </row>
    <row r="9060" spans="1:32" x14ac:dyDescent="0.25">
      <c r="A9060">
        <v>325619</v>
      </c>
      <c r="B9060" t="s">
        <v>4024</v>
      </c>
      <c r="C9060" t="s">
        <v>292</v>
      </c>
      <c r="D9060" t="s">
        <v>553</v>
      </c>
      <c r="E9060" t="s">
        <v>88</v>
      </c>
      <c r="F9060">
        <v>35431</v>
      </c>
      <c r="G9060" t="s">
        <v>30</v>
      </c>
      <c r="H9060" t="s">
        <v>28</v>
      </c>
      <c r="J9060" t="s">
        <v>1370</v>
      </c>
      <c r="L9060" t="s">
        <v>42</v>
      </c>
      <c r="AF9060" t="s">
        <v>5700</v>
      </c>
    </row>
    <row r="9061" spans="1:32" x14ac:dyDescent="0.25">
      <c r="A9061">
        <v>322564</v>
      </c>
      <c r="B9061" t="s">
        <v>2469</v>
      </c>
      <c r="C9061" t="s">
        <v>242</v>
      </c>
      <c r="D9061" t="s">
        <v>1079</v>
      </c>
      <c r="E9061" t="s">
        <v>88</v>
      </c>
      <c r="F9061">
        <v>34041</v>
      </c>
      <c r="G9061" t="s">
        <v>30</v>
      </c>
      <c r="H9061" t="s">
        <v>28</v>
      </c>
      <c r="J9061" t="s">
        <v>1370</v>
      </c>
      <c r="L9061" t="s">
        <v>85</v>
      </c>
      <c r="AF9061" t="s">
        <v>5700</v>
      </c>
    </row>
    <row r="9062" spans="1:32" x14ac:dyDescent="0.25">
      <c r="A9062">
        <v>334466</v>
      </c>
      <c r="B9062" t="s">
        <v>4721</v>
      </c>
      <c r="C9062" t="s">
        <v>707</v>
      </c>
      <c r="D9062" t="s">
        <v>342</v>
      </c>
      <c r="E9062" t="s">
        <v>89</v>
      </c>
      <c r="F9062">
        <v>30762</v>
      </c>
      <c r="G9062" t="s">
        <v>4382</v>
      </c>
      <c r="H9062" t="s">
        <v>28</v>
      </c>
      <c r="J9062" t="s">
        <v>27</v>
      </c>
      <c r="L9062" t="s">
        <v>42</v>
      </c>
      <c r="AF9062" t="s">
        <v>5700</v>
      </c>
    </row>
    <row r="9063" spans="1:32" x14ac:dyDescent="0.25">
      <c r="A9063">
        <v>337177</v>
      </c>
      <c r="B9063" t="s">
        <v>2520</v>
      </c>
      <c r="C9063" t="s">
        <v>226</v>
      </c>
      <c r="D9063" t="s">
        <v>2521</v>
      </c>
      <c r="E9063" t="s">
        <v>88</v>
      </c>
      <c r="F9063">
        <v>34695</v>
      </c>
      <c r="G9063" t="s">
        <v>52</v>
      </c>
      <c r="H9063" t="s">
        <v>28</v>
      </c>
      <c r="J9063" t="s">
        <v>1370</v>
      </c>
      <c r="L9063" t="s">
        <v>52</v>
      </c>
      <c r="AF9063" t="s">
        <v>5700</v>
      </c>
    </row>
    <row r="9064" spans="1:32" x14ac:dyDescent="0.25">
      <c r="A9064">
        <v>311501</v>
      </c>
      <c r="B9064" t="s">
        <v>3871</v>
      </c>
      <c r="C9064" t="s">
        <v>2829</v>
      </c>
      <c r="D9064" t="s">
        <v>1454</v>
      </c>
      <c r="E9064" t="s">
        <v>88</v>
      </c>
      <c r="F9064">
        <v>27592</v>
      </c>
      <c r="G9064" t="s">
        <v>30</v>
      </c>
      <c r="H9064" t="s">
        <v>28</v>
      </c>
      <c r="J9064" t="s">
        <v>1370</v>
      </c>
      <c r="L9064" t="s">
        <v>30</v>
      </c>
      <c r="AF9064" t="s">
        <v>5700</v>
      </c>
    </row>
    <row r="9065" spans="1:32" x14ac:dyDescent="0.25">
      <c r="A9065">
        <v>328655</v>
      </c>
      <c r="B9065" t="s">
        <v>2171</v>
      </c>
      <c r="C9065" t="s">
        <v>728</v>
      </c>
      <c r="D9065" t="s">
        <v>434</v>
      </c>
      <c r="E9065" t="s">
        <v>89</v>
      </c>
      <c r="F9065">
        <v>33069</v>
      </c>
      <c r="G9065" t="s">
        <v>39</v>
      </c>
      <c r="H9065" t="s">
        <v>28</v>
      </c>
      <c r="J9065" t="s">
        <v>1370</v>
      </c>
      <c r="L9065" t="s">
        <v>42</v>
      </c>
      <c r="AF9065" t="s">
        <v>5700</v>
      </c>
    </row>
    <row r="9066" spans="1:32" x14ac:dyDescent="0.25">
      <c r="A9066">
        <v>336372</v>
      </c>
      <c r="B9066" t="s">
        <v>4971</v>
      </c>
      <c r="C9066" t="s">
        <v>226</v>
      </c>
      <c r="D9066" t="s">
        <v>754</v>
      </c>
      <c r="E9066" t="s">
        <v>89</v>
      </c>
      <c r="F9066">
        <v>33327</v>
      </c>
      <c r="G9066" t="s">
        <v>283</v>
      </c>
      <c r="H9066" t="s">
        <v>28</v>
      </c>
      <c r="J9066" t="s">
        <v>1370</v>
      </c>
      <c r="L9066" t="s">
        <v>42</v>
      </c>
      <c r="AF9066" t="s">
        <v>5700</v>
      </c>
    </row>
    <row r="9067" spans="1:32" x14ac:dyDescent="0.25">
      <c r="A9067">
        <v>336373</v>
      </c>
      <c r="B9067" t="s">
        <v>4972</v>
      </c>
      <c r="C9067" t="s">
        <v>280</v>
      </c>
      <c r="D9067" t="s">
        <v>224</v>
      </c>
      <c r="E9067" t="s">
        <v>89</v>
      </c>
      <c r="F9067">
        <v>31875</v>
      </c>
      <c r="G9067" t="s">
        <v>30</v>
      </c>
      <c r="H9067" t="s">
        <v>28</v>
      </c>
      <c r="J9067" t="s">
        <v>1370</v>
      </c>
      <c r="L9067" t="s">
        <v>85</v>
      </c>
      <c r="AF9067" t="s">
        <v>5700</v>
      </c>
    </row>
    <row r="9068" spans="1:32" x14ac:dyDescent="0.25">
      <c r="A9068">
        <v>333572</v>
      </c>
      <c r="B9068" t="s">
        <v>2773</v>
      </c>
      <c r="C9068" t="s">
        <v>242</v>
      </c>
      <c r="D9068" t="s">
        <v>251</v>
      </c>
      <c r="E9068" t="s">
        <v>89</v>
      </c>
      <c r="F9068">
        <v>35800</v>
      </c>
      <c r="G9068" t="s">
        <v>30</v>
      </c>
      <c r="H9068" t="s">
        <v>28</v>
      </c>
      <c r="J9068" t="s">
        <v>1370</v>
      </c>
      <c r="L9068" t="s">
        <v>30</v>
      </c>
      <c r="AF9068" t="s">
        <v>5700</v>
      </c>
    </row>
    <row r="9069" spans="1:32" x14ac:dyDescent="0.25">
      <c r="A9069">
        <v>325648</v>
      </c>
      <c r="B9069" t="s">
        <v>4025</v>
      </c>
      <c r="C9069" t="s">
        <v>1110</v>
      </c>
      <c r="D9069" t="s">
        <v>1038</v>
      </c>
      <c r="E9069" t="s">
        <v>89</v>
      </c>
      <c r="F9069">
        <v>34360</v>
      </c>
      <c r="G9069" t="s">
        <v>30</v>
      </c>
      <c r="H9069" t="s">
        <v>28</v>
      </c>
      <c r="AF9069" t="s">
        <v>5700</v>
      </c>
    </row>
    <row r="9070" spans="1:32" x14ac:dyDescent="0.25">
      <c r="A9070">
        <v>326156</v>
      </c>
      <c r="B9070" t="s">
        <v>4045</v>
      </c>
      <c r="C9070" t="s">
        <v>612</v>
      </c>
      <c r="D9070" t="s">
        <v>919</v>
      </c>
      <c r="E9070" t="s">
        <v>89</v>
      </c>
      <c r="F9070">
        <v>33267</v>
      </c>
      <c r="G9070" t="s">
        <v>30</v>
      </c>
      <c r="H9070" t="s">
        <v>28</v>
      </c>
      <c r="J9070" t="s">
        <v>1370</v>
      </c>
      <c r="L9070" t="s">
        <v>30</v>
      </c>
      <c r="AF9070" t="s">
        <v>5700</v>
      </c>
    </row>
    <row r="9071" spans="1:32" x14ac:dyDescent="0.25">
      <c r="A9071">
        <v>334457</v>
      </c>
      <c r="B9071" t="s">
        <v>2598</v>
      </c>
      <c r="C9071" t="s">
        <v>404</v>
      </c>
      <c r="D9071" t="s">
        <v>2301</v>
      </c>
      <c r="E9071" t="s">
        <v>88</v>
      </c>
      <c r="F9071">
        <v>24473</v>
      </c>
      <c r="G9071" t="s">
        <v>30</v>
      </c>
      <c r="H9071" t="s">
        <v>28</v>
      </c>
      <c r="AD9071" t="s">
        <v>5700</v>
      </c>
      <c r="AE9071" t="s">
        <v>5700</v>
      </c>
      <c r="AF9071" t="s">
        <v>5700</v>
      </c>
    </row>
    <row r="9072" spans="1:32" x14ac:dyDescent="0.25">
      <c r="A9072">
        <v>327199</v>
      </c>
      <c r="B9072" t="s">
        <v>2921</v>
      </c>
      <c r="C9072" t="s">
        <v>1183</v>
      </c>
      <c r="D9072" t="s">
        <v>855</v>
      </c>
      <c r="E9072" t="s">
        <v>88</v>
      </c>
      <c r="F9072">
        <v>34335</v>
      </c>
      <c r="G9072" t="s">
        <v>2922</v>
      </c>
      <c r="H9072" t="s">
        <v>28</v>
      </c>
      <c r="J9072" t="s">
        <v>1370</v>
      </c>
      <c r="L9072" t="s">
        <v>30</v>
      </c>
      <c r="AF9072" t="s">
        <v>5700</v>
      </c>
    </row>
    <row r="9073" spans="1:32" x14ac:dyDescent="0.25">
      <c r="A9073">
        <v>311654</v>
      </c>
      <c r="B9073" t="s">
        <v>2833</v>
      </c>
      <c r="C9073" t="s">
        <v>346</v>
      </c>
      <c r="D9073" t="s">
        <v>476</v>
      </c>
      <c r="E9073" t="s">
        <v>88</v>
      </c>
      <c r="F9073">
        <v>31519</v>
      </c>
      <c r="G9073" t="s">
        <v>726</v>
      </c>
      <c r="H9073" t="s">
        <v>28</v>
      </c>
      <c r="J9073" t="s">
        <v>1370</v>
      </c>
      <c r="L9073" t="s">
        <v>30</v>
      </c>
      <c r="AF9073" t="s">
        <v>5700</v>
      </c>
    </row>
    <row r="9074" spans="1:32" x14ac:dyDescent="0.25">
      <c r="A9074">
        <v>331235</v>
      </c>
      <c r="B9074" t="s">
        <v>1503</v>
      </c>
      <c r="C9074" t="s">
        <v>374</v>
      </c>
      <c r="D9074" t="s">
        <v>1243</v>
      </c>
      <c r="E9074" t="s">
        <v>89</v>
      </c>
      <c r="F9074">
        <v>33656</v>
      </c>
      <c r="G9074" t="s">
        <v>229</v>
      </c>
      <c r="H9074" t="s">
        <v>28</v>
      </c>
      <c r="J9074" t="s">
        <v>1370</v>
      </c>
      <c r="L9074" t="s">
        <v>73</v>
      </c>
      <c r="AF9074" t="s">
        <v>5700</v>
      </c>
    </row>
    <row r="9075" spans="1:32" x14ac:dyDescent="0.25">
      <c r="A9075">
        <v>325596</v>
      </c>
      <c r="B9075" t="s">
        <v>4020</v>
      </c>
      <c r="C9075" t="s">
        <v>985</v>
      </c>
      <c r="D9075" t="s">
        <v>1191</v>
      </c>
      <c r="E9075" t="s">
        <v>88</v>
      </c>
      <c r="F9075">
        <v>35076</v>
      </c>
      <c r="G9075" t="s">
        <v>998</v>
      </c>
      <c r="H9075" t="s">
        <v>28</v>
      </c>
      <c r="J9075" t="s">
        <v>1370</v>
      </c>
      <c r="L9075" t="s">
        <v>42</v>
      </c>
      <c r="AF9075" t="s">
        <v>5700</v>
      </c>
    </row>
    <row r="9076" spans="1:32" x14ac:dyDescent="0.25">
      <c r="A9076">
        <v>332726</v>
      </c>
      <c r="B9076" t="s">
        <v>3652</v>
      </c>
      <c r="C9076" t="s">
        <v>446</v>
      </c>
      <c r="D9076" t="s">
        <v>251</v>
      </c>
      <c r="E9076" t="s">
        <v>88</v>
      </c>
      <c r="F9076">
        <v>32143</v>
      </c>
      <c r="G9076" t="s">
        <v>30</v>
      </c>
      <c r="H9076" t="s">
        <v>28</v>
      </c>
      <c r="J9076" t="s">
        <v>27</v>
      </c>
      <c r="L9076" t="s">
        <v>30</v>
      </c>
      <c r="AF9076" t="s">
        <v>5700</v>
      </c>
    </row>
    <row r="9077" spans="1:32" x14ac:dyDescent="0.25">
      <c r="A9077">
        <v>336942</v>
      </c>
      <c r="B9077" t="s">
        <v>5041</v>
      </c>
      <c r="C9077" t="s">
        <v>506</v>
      </c>
      <c r="D9077" t="s">
        <v>763</v>
      </c>
      <c r="E9077" t="s">
        <v>88</v>
      </c>
      <c r="F9077">
        <v>33080</v>
      </c>
      <c r="G9077" t="s">
        <v>30</v>
      </c>
      <c r="H9077" t="s">
        <v>28</v>
      </c>
      <c r="J9077" t="s">
        <v>1370</v>
      </c>
      <c r="L9077" t="s">
        <v>30</v>
      </c>
      <c r="AF9077" t="s">
        <v>5700</v>
      </c>
    </row>
    <row r="9078" spans="1:32" x14ac:dyDescent="0.25">
      <c r="A9078">
        <v>326864</v>
      </c>
      <c r="B9078" t="s">
        <v>4076</v>
      </c>
      <c r="C9078" t="s">
        <v>483</v>
      </c>
      <c r="D9078" t="s">
        <v>228</v>
      </c>
      <c r="E9078" t="s">
        <v>88</v>
      </c>
      <c r="F9078">
        <v>35440</v>
      </c>
      <c r="G9078" t="s">
        <v>30</v>
      </c>
      <c r="H9078" t="s">
        <v>28</v>
      </c>
      <c r="J9078" t="s">
        <v>1370</v>
      </c>
      <c r="L9078" t="s">
        <v>85</v>
      </c>
      <c r="AF9078" t="s">
        <v>5700</v>
      </c>
    </row>
    <row r="9079" spans="1:32" x14ac:dyDescent="0.25">
      <c r="A9079">
        <v>327688</v>
      </c>
      <c r="B9079" t="s">
        <v>2927</v>
      </c>
      <c r="C9079" t="s">
        <v>2928</v>
      </c>
      <c r="D9079" t="s">
        <v>2929</v>
      </c>
      <c r="E9079" t="s">
        <v>88</v>
      </c>
      <c r="F9079">
        <v>35711</v>
      </c>
      <c r="G9079" t="s">
        <v>30</v>
      </c>
      <c r="H9079" t="s">
        <v>28</v>
      </c>
      <c r="J9079" t="s">
        <v>1370</v>
      </c>
      <c r="L9079" t="s">
        <v>30</v>
      </c>
      <c r="AF9079" t="s">
        <v>5700</v>
      </c>
    </row>
    <row r="9080" spans="1:32" x14ac:dyDescent="0.25">
      <c r="A9080">
        <v>330434</v>
      </c>
      <c r="B9080" t="s">
        <v>4312</v>
      </c>
      <c r="C9080" t="s">
        <v>506</v>
      </c>
      <c r="D9080" t="s">
        <v>301</v>
      </c>
      <c r="E9080" t="s">
        <v>88</v>
      </c>
      <c r="F9080">
        <v>36164</v>
      </c>
      <c r="G9080" t="s">
        <v>30</v>
      </c>
      <c r="H9080" t="s">
        <v>28</v>
      </c>
      <c r="J9080" t="s">
        <v>1370</v>
      </c>
      <c r="L9080" t="s">
        <v>30</v>
      </c>
      <c r="AF9080" t="s">
        <v>5700</v>
      </c>
    </row>
    <row r="9081" spans="1:32" x14ac:dyDescent="0.25">
      <c r="A9081">
        <v>320663</v>
      </c>
      <c r="B9081" t="s">
        <v>3936</v>
      </c>
      <c r="C9081" t="s">
        <v>346</v>
      </c>
      <c r="D9081" t="s">
        <v>3937</v>
      </c>
      <c r="E9081" t="s">
        <v>88</v>
      </c>
      <c r="F9081">
        <v>33680</v>
      </c>
      <c r="G9081" t="s">
        <v>2618</v>
      </c>
      <c r="H9081" t="s">
        <v>28</v>
      </c>
      <c r="J9081" t="s">
        <v>1370</v>
      </c>
      <c r="L9081" t="s">
        <v>42</v>
      </c>
      <c r="AF9081" t="s">
        <v>5700</v>
      </c>
    </row>
    <row r="9082" spans="1:32" x14ac:dyDescent="0.25">
      <c r="A9082">
        <v>330698</v>
      </c>
      <c r="B9082" t="s">
        <v>3168</v>
      </c>
      <c r="C9082" t="s">
        <v>315</v>
      </c>
      <c r="D9082" t="s">
        <v>3169</v>
      </c>
      <c r="E9082" t="s">
        <v>88</v>
      </c>
      <c r="F9082">
        <v>36030</v>
      </c>
      <c r="G9082" t="s">
        <v>30</v>
      </c>
      <c r="H9082" t="s">
        <v>28</v>
      </c>
      <c r="J9082" t="s">
        <v>1370</v>
      </c>
      <c r="L9082" t="s">
        <v>30</v>
      </c>
      <c r="AF9082" t="s">
        <v>5700</v>
      </c>
    </row>
    <row r="9083" spans="1:32" x14ac:dyDescent="0.25">
      <c r="A9083">
        <v>320660</v>
      </c>
      <c r="B9083" t="s">
        <v>2906</v>
      </c>
      <c r="C9083" t="s">
        <v>437</v>
      </c>
      <c r="D9083" t="s">
        <v>2907</v>
      </c>
      <c r="E9083" t="s">
        <v>88</v>
      </c>
      <c r="F9083">
        <v>34249</v>
      </c>
      <c r="G9083" t="s">
        <v>76</v>
      </c>
      <c r="H9083" t="s">
        <v>28</v>
      </c>
      <c r="J9083" t="s">
        <v>1370</v>
      </c>
      <c r="L9083" t="s">
        <v>76</v>
      </c>
      <c r="AF9083" t="s">
        <v>5700</v>
      </c>
    </row>
    <row r="9084" spans="1:32" x14ac:dyDescent="0.25">
      <c r="A9084">
        <v>325659</v>
      </c>
      <c r="B9084" t="s">
        <v>4026</v>
      </c>
      <c r="C9084" t="s">
        <v>1517</v>
      </c>
      <c r="D9084" t="s">
        <v>951</v>
      </c>
      <c r="E9084" t="s">
        <v>88</v>
      </c>
      <c r="F9084">
        <v>35431</v>
      </c>
      <c r="G9084" t="s">
        <v>30</v>
      </c>
      <c r="H9084" t="s">
        <v>28</v>
      </c>
      <c r="J9084" t="s">
        <v>1370</v>
      </c>
      <c r="L9084" t="s">
        <v>42</v>
      </c>
      <c r="AF9084" t="s">
        <v>5700</v>
      </c>
    </row>
    <row r="9085" spans="1:32" x14ac:dyDescent="0.25">
      <c r="A9085">
        <v>328278</v>
      </c>
      <c r="B9085" t="s">
        <v>4162</v>
      </c>
      <c r="C9085" t="s">
        <v>375</v>
      </c>
      <c r="D9085" t="s">
        <v>621</v>
      </c>
      <c r="E9085" t="s">
        <v>88</v>
      </c>
      <c r="F9085">
        <v>35156</v>
      </c>
      <c r="G9085" t="s">
        <v>538</v>
      </c>
      <c r="H9085" t="s">
        <v>28</v>
      </c>
      <c r="J9085" t="s">
        <v>1370</v>
      </c>
      <c r="L9085" t="s">
        <v>85</v>
      </c>
      <c r="AF9085" t="s">
        <v>5700</v>
      </c>
    </row>
    <row r="9086" spans="1:32" x14ac:dyDescent="0.25">
      <c r="A9086">
        <v>333546</v>
      </c>
      <c r="B9086" t="s">
        <v>742</v>
      </c>
      <c r="C9086" t="s">
        <v>2107</v>
      </c>
      <c r="D9086" t="s">
        <v>458</v>
      </c>
      <c r="E9086" t="s">
        <v>88</v>
      </c>
      <c r="F9086">
        <v>33543</v>
      </c>
      <c r="G9086" t="s">
        <v>469</v>
      </c>
      <c r="H9086" t="s">
        <v>28</v>
      </c>
      <c r="J9086" t="s">
        <v>1370</v>
      </c>
      <c r="L9086" t="s">
        <v>70</v>
      </c>
      <c r="AF9086" t="s">
        <v>5700</v>
      </c>
    </row>
    <row r="9087" spans="1:32" x14ac:dyDescent="0.25">
      <c r="A9087">
        <v>330371</v>
      </c>
      <c r="B9087" t="s">
        <v>690</v>
      </c>
      <c r="C9087" t="s">
        <v>1583</v>
      </c>
      <c r="D9087" t="s">
        <v>1678</v>
      </c>
      <c r="E9087" t="s">
        <v>88</v>
      </c>
      <c r="F9087">
        <v>35431</v>
      </c>
      <c r="G9087" t="s">
        <v>2947</v>
      </c>
      <c r="H9087" t="s">
        <v>28</v>
      </c>
      <c r="J9087" t="s">
        <v>27</v>
      </c>
      <c r="L9087" t="s">
        <v>67</v>
      </c>
      <c r="AF9087" t="s">
        <v>5700</v>
      </c>
    </row>
    <row r="9088" spans="1:32" x14ac:dyDescent="0.25">
      <c r="A9088">
        <v>336336</v>
      </c>
      <c r="B9088" t="s">
        <v>4963</v>
      </c>
      <c r="C9088" t="s">
        <v>925</v>
      </c>
      <c r="D9088" t="s">
        <v>1140</v>
      </c>
      <c r="E9088" t="s">
        <v>88</v>
      </c>
      <c r="F9088">
        <v>36170</v>
      </c>
      <c r="G9088" t="s">
        <v>30</v>
      </c>
      <c r="H9088" t="s">
        <v>28</v>
      </c>
      <c r="J9088" t="s">
        <v>27</v>
      </c>
      <c r="L9088" t="s">
        <v>30</v>
      </c>
      <c r="AF9088" t="s">
        <v>5700</v>
      </c>
    </row>
    <row r="9089" spans="1:32" x14ac:dyDescent="0.25">
      <c r="A9089">
        <v>326794</v>
      </c>
      <c r="B9089" t="s">
        <v>2607</v>
      </c>
      <c r="C9089" t="s">
        <v>704</v>
      </c>
      <c r="D9089" t="s">
        <v>392</v>
      </c>
      <c r="E9089" t="s">
        <v>88</v>
      </c>
      <c r="F9089">
        <v>35168</v>
      </c>
      <c r="G9089" t="s">
        <v>30</v>
      </c>
      <c r="H9089" t="s">
        <v>28</v>
      </c>
      <c r="J9089" t="s">
        <v>1370</v>
      </c>
      <c r="L9089" t="s">
        <v>85</v>
      </c>
      <c r="AF9089" t="s">
        <v>5700</v>
      </c>
    </row>
    <row r="9090" spans="1:32" x14ac:dyDescent="0.25">
      <c r="A9090">
        <v>327481</v>
      </c>
      <c r="B9090" t="s">
        <v>4112</v>
      </c>
      <c r="C9090" t="s">
        <v>573</v>
      </c>
      <c r="D9090" t="s">
        <v>4113</v>
      </c>
      <c r="E9090" t="s">
        <v>88</v>
      </c>
      <c r="F9090">
        <v>35822</v>
      </c>
      <c r="G9090" t="s">
        <v>30</v>
      </c>
      <c r="H9090" t="s">
        <v>28</v>
      </c>
      <c r="J9090" t="s">
        <v>27</v>
      </c>
      <c r="L9090" t="s">
        <v>30</v>
      </c>
      <c r="AF9090" t="s">
        <v>5700</v>
      </c>
    </row>
    <row r="9091" spans="1:32" x14ac:dyDescent="0.25">
      <c r="A9091">
        <v>315269</v>
      </c>
      <c r="B9091" t="s">
        <v>1428</v>
      </c>
      <c r="C9091" t="s">
        <v>266</v>
      </c>
      <c r="D9091" t="s">
        <v>930</v>
      </c>
      <c r="E9091" t="s">
        <v>88</v>
      </c>
      <c r="F9091">
        <v>31608</v>
      </c>
      <c r="G9091" t="s">
        <v>73</v>
      </c>
      <c r="H9091" t="s">
        <v>28</v>
      </c>
      <c r="J9091" t="s">
        <v>27</v>
      </c>
      <c r="L9091" t="s">
        <v>73</v>
      </c>
      <c r="AF9091" t="s">
        <v>5700</v>
      </c>
    </row>
    <row r="9092" spans="1:32" x14ac:dyDescent="0.25">
      <c r="A9092">
        <v>325498</v>
      </c>
      <c r="B9092" t="s">
        <v>2400</v>
      </c>
      <c r="C9092" t="s">
        <v>944</v>
      </c>
      <c r="D9092" t="s">
        <v>294</v>
      </c>
      <c r="E9092" t="s">
        <v>88</v>
      </c>
      <c r="F9092">
        <v>35344</v>
      </c>
      <c r="G9092" t="s">
        <v>30</v>
      </c>
      <c r="H9092" t="s">
        <v>31</v>
      </c>
      <c r="J9092" t="s">
        <v>1370</v>
      </c>
      <c r="L9092" t="s">
        <v>30</v>
      </c>
      <c r="AF9092" t="s">
        <v>5700</v>
      </c>
    </row>
    <row r="9093" spans="1:32" x14ac:dyDescent="0.25">
      <c r="A9093">
        <v>330541</v>
      </c>
      <c r="B9093" t="s">
        <v>4316</v>
      </c>
      <c r="C9093" t="s">
        <v>687</v>
      </c>
      <c r="D9093" t="s">
        <v>553</v>
      </c>
      <c r="E9093" t="s">
        <v>88</v>
      </c>
      <c r="F9093">
        <v>35067</v>
      </c>
      <c r="G9093" t="s">
        <v>4317</v>
      </c>
      <c r="H9093" t="s">
        <v>28</v>
      </c>
      <c r="J9093" t="s">
        <v>1370</v>
      </c>
      <c r="L9093" t="s">
        <v>30</v>
      </c>
      <c r="AF9093" t="s">
        <v>5700</v>
      </c>
    </row>
    <row r="9094" spans="1:32" x14ac:dyDescent="0.25">
      <c r="A9094">
        <v>316737</v>
      </c>
      <c r="B9094" t="s">
        <v>2700</v>
      </c>
      <c r="C9094" t="s">
        <v>242</v>
      </c>
      <c r="D9094" t="s">
        <v>1605</v>
      </c>
      <c r="E9094" t="s">
        <v>88</v>
      </c>
      <c r="F9094">
        <v>31172</v>
      </c>
      <c r="G9094" t="s">
        <v>39</v>
      </c>
      <c r="H9094" t="s">
        <v>28</v>
      </c>
      <c r="J9094" t="s">
        <v>1370</v>
      </c>
      <c r="L9094" t="s">
        <v>39</v>
      </c>
      <c r="AF9094" t="s">
        <v>5700</v>
      </c>
    </row>
    <row r="9095" spans="1:32" x14ac:dyDescent="0.25">
      <c r="A9095">
        <v>325530</v>
      </c>
      <c r="B9095" t="s">
        <v>2430</v>
      </c>
      <c r="C9095" t="s">
        <v>709</v>
      </c>
      <c r="D9095" t="s">
        <v>880</v>
      </c>
      <c r="E9095" t="s">
        <v>88</v>
      </c>
      <c r="F9095">
        <v>35657</v>
      </c>
      <c r="G9095" t="s">
        <v>598</v>
      </c>
      <c r="H9095" t="s">
        <v>28</v>
      </c>
      <c r="J9095" t="s">
        <v>1370</v>
      </c>
      <c r="L9095" t="s">
        <v>42</v>
      </c>
      <c r="AF9095" t="s">
        <v>5700</v>
      </c>
    </row>
    <row r="9096" spans="1:32" x14ac:dyDescent="0.25">
      <c r="A9096">
        <v>333351</v>
      </c>
      <c r="B9096" t="s">
        <v>2828</v>
      </c>
      <c r="C9096" t="s">
        <v>260</v>
      </c>
      <c r="D9096" t="s">
        <v>337</v>
      </c>
      <c r="E9096" t="s">
        <v>88</v>
      </c>
      <c r="F9096">
        <v>32867</v>
      </c>
      <c r="G9096" t="s">
        <v>30</v>
      </c>
      <c r="H9096" t="s">
        <v>28</v>
      </c>
      <c r="J9096" t="s">
        <v>1370</v>
      </c>
      <c r="L9096" t="s">
        <v>30</v>
      </c>
      <c r="AF9096" t="s">
        <v>5700</v>
      </c>
    </row>
    <row r="9097" spans="1:32" x14ac:dyDescent="0.25">
      <c r="A9097">
        <v>336277</v>
      </c>
      <c r="B9097" t="s">
        <v>1594</v>
      </c>
      <c r="C9097" t="s">
        <v>413</v>
      </c>
      <c r="D9097" t="s">
        <v>351</v>
      </c>
      <c r="E9097" t="s">
        <v>88</v>
      </c>
      <c r="F9097">
        <v>29601</v>
      </c>
      <c r="G9097" t="s">
        <v>3810</v>
      </c>
      <c r="H9097" t="s">
        <v>28</v>
      </c>
      <c r="J9097" t="s">
        <v>1370</v>
      </c>
      <c r="L9097" t="s">
        <v>59</v>
      </c>
      <c r="AF9097" t="s">
        <v>5700</v>
      </c>
    </row>
    <row r="9098" spans="1:32" x14ac:dyDescent="0.25">
      <c r="A9098">
        <v>332860</v>
      </c>
      <c r="B9098" t="s">
        <v>3025</v>
      </c>
      <c r="C9098" t="s">
        <v>355</v>
      </c>
      <c r="D9098" t="s">
        <v>306</v>
      </c>
      <c r="E9098" t="s">
        <v>88</v>
      </c>
      <c r="F9098">
        <v>36069</v>
      </c>
      <c r="G9098" t="s">
        <v>30</v>
      </c>
      <c r="H9098" t="s">
        <v>28</v>
      </c>
      <c r="J9098" t="s">
        <v>27</v>
      </c>
      <c r="L9098" t="s">
        <v>30</v>
      </c>
      <c r="AF9098" t="s">
        <v>5700</v>
      </c>
    </row>
    <row r="9099" spans="1:32" x14ac:dyDescent="0.25">
      <c r="A9099">
        <v>327865</v>
      </c>
      <c r="B9099" t="s">
        <v>4140</v>
      </c>
      <c r="C9099" t="s">
        <v>373</v>
      </c>
      <c r="D9099" t="s">
        <v>976</v>
      </c>
      <c r="E9099" t="s">
        <v>88</v>
      </c>
      <c r="F9099">
        <v>29666</v>
      </c>
      <c r="G9099" t="s">
        <v>30</v>
      </c>
      <c r="H9099" t="s">
        <v>28</v>
      </c>
      <c r="J9099" t="s">
        <v>1370</v>
      </c>
      <c r="L9099" t="s">
        <v>30</v>
      </c>
      <c r="AF9099" t="s">
        <v>5700</v>
      </c>
    </row>
    <row r="9100" spans="1:32" x14ac:dyDescent="0.25">
      <c r="A9100">
        <v>330391</v>
      </c>
      <c r="B9100" t="s">
        <v>4307</v>
      </c>
      <c r="C9100" t="s">
        <v>4308</v>
      </c>
      <c r="D9100" t="s">
        <v>337</v>
      </c>
      <c r="E9100" t="s">
        <v>88</v>
      </c>
      <c r="F9100">
        <v>32509</v>
      </c>
      <c r="G9100" t="s">
        <v>30</v>
      </c>
      <c r="H9100" t="s">
        <v>28</v>
      </c>
      <c r="J9100" t="s">
        <v>27</v>
      </c>
      <c r="L9100" t="s">
        <v>30</v>
      </c>
      <c r="AF9100" t="s">
        <v>5700</v>
      </c>
    </row>
    <row r="9101" spans="1:32" x14ac:dyDescent="0.25">
      <c r="A9101">
        <v>337109</v>
      </c>
      <c r="B9101" t="s">
        <v>2056</v>
      </c>
      <c r="C9101" t="s">
        <v>233</v>
      </c>
      <c r="D9101" t="s">
        <v>564</v>
      </c>
      <c r="E9101" t="s">
        <v>88</v>
      </c>
      <c r="F9101">
        <v>34806</v>
      </c>
      <c r="G9101" t="s">
        <v>79</v>
      </c>
      <c r="H9101" t="s">
        <v>28</v>
      </c>
      <c r="J9101" t="s">
        <v>1370</v>
      </c>
      <c r="L9101" t="s">
        <v>30</v>
      </c>
      <c r="AF9101" t="s">
        <v>5700</v>
      </c>
    </row>
    <row r="9102" spans="1:32" x14ac:dyDescent="0.25">
      <c r="A9102">
        <v>328730</v>
      </c>
      <c r="B9102" t="s">
        <v>2776</v>
      </c>
      <c r="C9102" t="s">
        <v>226</v>
      </c>
      <c r="D9102" t="s">
        <v>2777</v>
      </c>
      <c r="E9102" t="s">
        <v>88</v>
      </c>
      <c r="F9102">
        <v>33352</v>
      </c>
      <c r="G9102" t="s">
        <v>39</v>
      </c>
      <c r="H9102" t="s">
        <v>28</v>
      </c>
      <c r="J9102" t="s">
        <v>1370</v>
      </c>
      <c r="L9102" t="s">
        <v>39</v>
      </c>
      <c r="AF9102" t="s">
        <v>5700</v>
      </c>
    </row>
    <row r="9103" spans="1:32" x14ac:dyDescent="0.25">
      <c r="A9103">
        <v>337115</v>
      </c>
      <c r="B9103" t="s">
        <v>2524</v>
      </c>
      <c r="C9103" t="s">
        <v>374</v>
      </c>
      <c r="D9103" t="s">
        <v>339</v>
      </c>
      <c r="E9103" t="s">
        <v>88</v>
      </c>
      <c r="F9103">
        <v>35431</v>
      </c>
      <c r="G9103" t="s">
        <v>225</v>
      </c>
      <c r="H9103" t="s">
        <v>28</v>
      </c>
      <c r="J9103" t="s">
        <v>1370</v>
      </c>
      <c r="L9103" t="s">
        <v>42</v>
      </c>
      <c r="AF9103" t="s">
        <v>5700</v>
      </c>
    </row>
    <row r="9104" spans="1:32" x14ac:dyDescent="0.25">
      <c r="A9104">
        <v>328896</v>
      </c>
      <c r="B9104" t="s">
        <v>946</v>
      </c>
      <c r="C9104" t="s">
        <v>363</v>
      </c>
      <c r="D9104" t="s">
        <v>251</v>
      </c>
      <c r="E9104" t="s">
        <v>88</v>
      </c>
      <c r="F9104">
        <v>34865</v>
      </c>
      <c r="G9104" t="s">
        <v>30</v>
      </c>
      <c r="H9104" t="s">
        <v>28</v>
      </c>
      <c r="J9104" t="s">
        <v>1370</v>
      </c>
      <c r="L9104" t="s">
        <v>30</v>
      </c>
      <c r="AF9104" t="s">
        <v>5700</v>
      </c>
    </row>
    <row r="9105" spans="1:32" x14ac:dyDescent="0.25">
      <c r="A9105">
        <v>330474</v>
      </c>
      <c r="B9105" t="s">
        <v>3063</v>
      </c>
      <c r="C9105" t="s">
        <v>391</v>
      </c>
      <c r="D9105" t="s">
        <v>432</v>
      </c>
      <c r="E9105" t="s">
        <v>88</v>
      </c>
      <c r="F9105">
        <v>35957</v>
      </c>
      <c r="G9105" t="s">
        <v>30</v>
      </c>
      <c r="H9105" t="s">
        <v>28</v>
      </c>
      <c r="J9105" t="s">
        <v>27</v>
      </c>
      <c r="L9105" t="s">
        <v>30</v>
      </c>
      <c r="AF9105" t="s">
        <v>5700</v>
      </c>
    </row>
    <row r="9106" spans="1:32" x14ac:dyDescent="0.25">
      <c r="A9106">
        <v>330465</v>
      </c>
      <c r="B9106" t="s">
        <v>2949</v>
      </c>
      <c r="C9106" t="s">
        <v>439</v>
      </c>
      <c r="D9106" t="s">
        <v>294</v>
      </c>
      <c r="E9106" t="s">
        <v>88</v>
      </c>
      <c r="F9106">
        <v>36030</v>
      </c>
      <c r="G9106" t="s">
        <v>30</v>
      </c>
      <c r="H9106" t="s">
        <v>28</v>
      </c>
      <c r="J9106" t="s">
        <v>1370</v>
      </c>
      <c r="L9106" t="s">
        <v>85</v>
      </c>
      <c r="AF9106" t="s">
        <v>5700</v>
      </c>
    </row>
    <row r="9107" spans="1:32" x14ac:dyDescent="0.25">
      <c r="A9107">
        <v>327990</v>
      </c>
      <c r="B9107" t="s">
        <v>4147</v>
      </c>
      <c r="C9107" t="s">
        <v>1644</v>
      </c>
      <c r="D9107" t="s">
        <v>588</v>
      </c>
      <c r="E9107" t="s">
        <v>88</v>
      </c>
      <c r="F9107">
        <v>33616</v>
      </c>
      <c r="G9107" t="s">
        <v>59</v>
      </c>
      <c r="H9107" t="s">
        <v>28</v>
      </c>
      <c r="J9107" t="s">
        <v>1370</v>
      </c>
      <c r="L9107" t="s">
        <v>59</v>
      </c>
      <c r="AF9107" t="s">
        <v>5700</v>
      </c>
    </row>
    <row r="9108" spans="1:32" x14ac:dyDescent="0.25">
      <c r="A9108">
        <v>301233</v>
      </c>
      <c r="B9108" t="s">
        <v>1656</v>
      </c>
      <c r="C9108" t="s">
        <v>577</v>
      </c>
      <c r="D9108" t="s">
        <v>477</v>
      </c>
      <c r="E9108" t="s">
        <v>88</v>
      </c>
      <c r="F9108">
        <v>29203</v>
      </c>
      <c r="G9108" t="s">
        <v>49</v>
      </c>
      <c r="H9108" t="s">
        <v>28</v>
      </c>
      <c r="J9108" t="s">
        <v>1370</v>
      </c>
      <c r="L9108" t="s">
        <v>49</v>
      </c>
      <c r="AF9108" t="s">
        <v>5700</v>
      </c>
    </row>
    <row r="9109" spans="1:32" x14ac:dyDescent="0.25">
      <c r="A9109">
        <v>321265</v>
      </c>
      <c r="B9109" t="s">
        <v>2550</v>
      </c>
      <c r="C9109" t="s">
        <v>441</v>
      </c>
      <c r="D9109" t="s">
        <v>282</v>
      </c>
      <c r="E9109" t="s">
        <v>88</v>
      </c>
      <c r="F9109">
        <v>33848</v>
      </c>
      <c r="G9109" t="s">
        <v>356</v>
      </c>
      <c r="H9109" t="s">
        <v>28</v>
      </c>
      <c r="J9109" t="s">
        <v>1370</v>
      </c>
      <c r="L9109" t="s">
        <v>42</v>
      </c>
      <c r="AF9109" t="s">
        <v>5700</v>
      </c>
    </row>
    <row r="9110" spans="1:32" x14ac:dyDescent="0.25">
      <c r="A9110">
        <v>332945</v>
      </c>
      <c r="B9110" t="s">
        <v>4550</v>
      </c>
      <c r="C9110" t="s">
        <v>488</v>
      </c>
      <c r="D9110" t="s">
        <v>651</v>
      </c>
      <c r="E9110" t="s">
        <v>89</v>
      </c>
      <c r="F9110">
        <v>33471</v>
      </c>
      <c r="G9110" t="s">
        <v>30</v>
      </c>
      <c r="H9110" t="s">
        <v>28</v>
      </c>
      <c r="J9110" t="s">
        <v>27</v>
      </c>
      <c r="L9110" t="s">
        <v>30</v>
      </c>
      <c r="AF9110" t="s">
        <v>5700</v>
      </c>
    </row>
    <row r="9111" spans="1:32" x14ac:dyDescent="0.25">
      <c r="A9111">
        <v>319196</v>
      </c>
      <c r="B9111" t="s">
        <v>2905</v>
      </c>
      <c r="C9111" t="s">
        <v>226</v>
      </c>
      <c r="D9111" t="s">
        <v>245</v>
      </c>
      <c r="E9111" t="s">
        <v>88</v>
      </c>
      <c r="F9111">
        <v>26925</v>
      </c>
      <c r="G9111" t="s">
        <v>30</v>
      </c>
      <c r="H9111" t="s">
        <v>28</v>
      </c>
      <c r="J9111" t="s">
        <v>1370</v>
      </c>
      <c r="L9111" t="s">
        <v>30</v>
      </c>
      <c r="AF9111" t="s">
        <v>5700</v>
      </c>
    </row>
    <row r="9112" spans="1:32" x14ac:dyDescent="0.25">
      <c r="A9112">
        <v>334557</v>
      </c>
      <c r="B9112" t="s">
        <v>4728</v>
      </c>
      <c r="C9112" t="s">
        <v>242</v>
      </c>
      <c r="D9112" t="s">
        <v>399</v>
      </c>
      <c r="E9112" t="s">
        <v>88</v>
      </c>
      <c r="F9112">
        <v>27448</v>
      </c>
      <c r="G9112" t="s">
        <v>30</v>
      </c>
      <c r="H9112" t="s">
        <v>31</v>
      </c>
      <c r="J9112" t="s">
        <v>27</v>
      </c>
      <c r="L9112" t="s">
        <v>30</v>
      </c>
      <c r="AF9112" t="s">
        <v>5700</v>
      </c>
    </row>
    <row r="9113" spans="1:32" x14ac:dyDescent="0.25">
      <c r="A9113">
        <v>336420</v>
      </c>
      <c r="B9113" t="s">
        <v>4977</v>
      </c>
      <c r="C9113" t="s">
        <v>260</v>
      </c>
      <c r="D9113" t="s">
        <v>817</v>
      </c>
      <c r="E9113" t="s">
        <v>88</v>
      </c>
      <c r="F9113">
        <v>31414</v>
      </c>
      <c r="G9113" t="s">
        <v>52</v>
      </c>
      <c r="H9113" t="s">
        <v>28</v>
      </c>
      <c r="J9113" t="s">
        <v>27</v>
      </c>
      <c r="L9113" t="s">
        <v>52</v>
      </c>
      <c r="AF9113" t="s">
        <v>5700</v>
      </c>
    </row>
    <row r="9114" spans="1:32" x14ac:dyDescent="0.25">
      <c r="A9114">
        <v>330691</v>
      </c>
      <c r="B9114" t="s">
        <v>2507</v>
      </c>
      <c r="C9114" t="s">
        <v>223</v>
      </c>
      <c r="D9114" t="s">
        <v>254</v>
      </c>
      <c r="E9114" t="s">
        <v>88</v>
      </c>
      <c r="F9114">
        <v>35431</v>
      </c>
      <c r="G9114" t="s">
        <v>42</v>
      </c>
      <c r="H9114" t="s">
        <v>28</v>
      </c>
      <c r="J9114" t="s">
        <v>1370</v>
      </c>
      <c r="L9114" t="s">
        <v>85</v>
      </c>
      <c r="AF9114" t="s">
        <v>5700</v>
      </c>
    </row>
    <row r="9115" spans="1:32" x14ac:dyDescent="0.25">
      <c r="A9115">
        <v>330329</v>
      </c>
      <c r="B9115" t="s">
        <v>4302</v>
      </c>
      <c r="C9115" t="s">
        <v>887</v>
      </c>
      <c r="D9115" t="s">
        <v>564</v>
      </c>
      <c r="E9115" t="s">
        <v>88</v>
      </c>
      <c r="F9115">
        <v>35340</v>
      </c>
      <c r="G9115" t="s">
        <v>494</v>
      </c>
      <c r="H9115" t="s">
        <v>28</v>
      </c>
      <c r="J9115" t="s">
        <v>1370</v>
      </c>
      <c r="L9115" t="s">
        <v>42</v>
      </c>
      <c r="AF9115" t="s">
        <v>5700</v>
      </c>
    </row>
    <row r="9116" spans="1:32" x14ac:dyDescent="0.25">
      <c r="A9116">
        <v>330728</v>
      </c>
      <c r="B9116" t="s">
        <v>2953</v>
      </c>
      <c r="C9116" t="s">
        <v>391</v>
      </c>
      <c r="D9116" t="s">
        <v>540</v>
      </c>
      <c r="E9116" t="s">
        <v>89</v>
      </c>
      <c r="F9116">
        <v>32910</v>
      </c>
      <c r="G9116" t="s">
        <v>30</v>
      </c>
      <c r="H9116" t="s">
        <v>28</v>
      </c>
      <c r="J9116" t="s">
        <v>1370</v>
      </c>
      <c r="L9116" t="s">
        <v>30</v>
      </c>
      <c r="AF9116" t="s">
        <v>5700</v>
      </c>
    </row>
    <row r="9117" spans="1:32" x14ac:dyDescent="0.25">
      <c r="A9117">
        <v>330734</v>
      </c>
      <c r="B9117" t="s">
        <v>4331</v>
      </c>
      <c r="C9117" t="s">
        <v>226</v>
      </c>
      <c r="D9117" t="s">
        <v>224</v>
      </c>
      <c r="E9117" t="s">
        <v>88</v>
      </c>
      <c r="F9117">
        <v>35796</v>
      </c>
      <c r="G9117" t="s">
        <v>4332</v>
      </c>
      <c r="H9117" t="s">
        <v>28</v>
      </c>
      <c r="J9117" t="s">
        <v>1370</v>
      </c>
      <c r="L9117" t="s">
        <v>30</v>
      </c>
      <c r="AF9117" t="s">
        <v>5700</v>
      </c>
    </row>
    <row r="9118" spans="1:32" x14ac:dyDescent="0.25">
      <c r="A9118">
        <v>333378</v>
      </c>
      <c r="B9118" t="s">
        <v>2826</v>
      </c>
      <c r="C9118" t="s">
        <v>812</v>
      </c>
      <c r="D9118" t="s">
        <v>568</v>
      </c>
      <c r="E9118" t="s">
        <v>89</v>
      </c>
      <c r="F9118">
        <v>35062</v>
      </c>
      <c r="G9118" t="s">
        <v>456</v>
      </c>
      <c r="H9118" t="s">
        <v>28</v>
      </c>
      <c r="J9118" t="s">
        <v>1370</v>
      </c>
      <c r="L9118" t="s">
        <v>42</v>
      </c>
      <c r="AF9118" t="s">
        <v>5700</v>
      </c>
    </row>
    <row r="9119" spans="1:32" x14ac:dyDescent="0.25">
      <c r="A9119">
        <v>333001</v>
      </c>
      <c r="B9119" t="s">
        <v>4557</v>
      </c>
      <c r="C9119" t="s">
        <v>277</v>
      </c>
      <c r="D9119" t="s">
        <v>294</v>
      </c>
      <c r="E9119" t="s">
        <v>89</v>
      </c>
      <c r="F9119">
        <v>33267</v>
      </c>
      <c r="G9119" t="s">
        <v>30</v>
      </c>
      <c r="H9119" t="s">
        <v>28</v>
      </c>
      <c r="J9119" t="s">
        <v>1370</v>
      </c>
      <c r="L9119" t="s">
        <v>39</v>
      </c>
      <c r="AF9119" t="s">
        <v>5700</v>
      </c>
    </row>
    <row r="9120" spans="1:32" x14ac:dyDescent="0.25">
      <c r="A9120">
        <v>327635</v>
      </c>
      <c r="B9120" t="s">
        <v>4123</v>
      </c>
      <c r="C9120" t="s">
        <v>226</v>
      </c>
      <c r="D9120" t="s">
        <v>565</v>
      </c>
      <c r="E9120" t="s">
        <v>89</v>
      </c>
      <c r="F9120">
        <v>29981</v>
      </c>
      <c r="G9120" t="s">
        <v>225</v>
      </c>
      <c r="H9120" t="s">
        <v>28</v>
      </c>
      <c r="J9120" t="s">
        <v>1370</v>
      </c>
      <c r="L9120" t="s">
        <v>42</v>
      </c>
      <c r="AF9120" t="s">
        <v>5700</v>
      </c>
    </row>
    <row r="9121" spans="1:32" x14ac:dyDescent="0.25">
      <c r="A9121">
        <v>336479</v>
      </c>
      <c r="B9121" t="s">
        <v>4988</v>
      </c>
      <c r="C9121" t="s">
        <v>4989</v>
      </c>
      <c r="D9121" t="s">
        <v>553</v>
      </c>
      <c r="E9121" t="s">
        <v>88</v>
      </c>
      <c r="F9121">
        <v>34081</v>
      </c>
      <c r="G9121" t="s">
        <v>1168</v>
      </c>
      <c r="H9121" t="s">
        <v>28</v>
      </c>
      <c r="J9121" t="s">
        <v>1370</v>
      </c>
      <c r="L9121" t="s">
        <v>85</v>
      </c>
      <c r="AF9121" t="s">
        <v>5700</v>
      </c>
    </row>
    <row r="9122" spans="1:32" x14ac:dyDescent="0.25">
      <c r="A9122">
        <v>312364</v>
      </c>
      <c r="B9122" t="s">
        <v>2352</v>
      </c>
      <c r="C9122" t="s">
        <v>242</v>
      </c>
      <c r="D9122" t="s">
        <v>228</v>
      </c>
      <c r="E9122" t="s">
        <v>88</v>
      </c>
      <c r="F9122">
        <v>31959</v>
      </c>
      <c r="G9122" t="s">
        <v>920</v>
      </c>
      <c r="H9122" t="s">
        <v>28</v>
      </c>
      <c r="J9122" t="s">
        <v>27</v>
      </c>
      <c r="L9122" t="s">
        <v>59</v>
      </c>
      <c r="AF9122" t="s">
        <v>5700</v>
      </c>
    </row>
    <row r="9123" spans="1:32" x14ac:dyDescent="0.25">
      <c r="A9123">
        <v>313521</v>
      </c>
      <c r="B9123" t="s">
        <v>2902</v>
      </c>
      <c r="C9123" t="s">
        <v>355</v>
      </c>
      <c r="D9123" t="s">
        <v>2903</v>
      </c>
      <c r="E9123" t="s">
        <v>88</v>
      </c>
      <c r="F9123">
        <v>29225</v>
      </c>
      <c r="G9123" t="s">
        <v>2066</v>
      </c>
      <c r="H9123" t="s">
        <v>28</v>
      </c>
      <c r="J9123" t="s">
        <v>1370</v>
      </c>
      <c r="L9123" t="s">
        <v>30</v>
      </c>
      <c r="AF9123" t="s">
        <v>5700</v>
      </c>
    </row>
    <row r="9124" spans="1:32" x14ac:dyDescent="0.25">
      <c r="A9124">
        <v>312090</v>
      </c>
      <c r="B9124" t="s">
        <v>2707</v>
      </c>
      <c r="C9124" t="s">
        <v>1504</v>
      </c>
      <c r="D9124" t="s">
        <v>553</v>
      </c>
      <c r="E9124" t="s">
        <v>89</v>
      </c>
      <c r="F9124">
        <v>29315</v>
      </c>
      <c r="G9124" t="s">
        <v>30</v>
      </c>
      <c r="H9124" t="s">
        <v>28</v>
      </c>
      <c r="J9124" t="s">
        <v>27</v>
      </c>
      <c r="L9124" t="s">
        <v>30</v>
      </c>
      <c r="AF9124" t="s">
        <v>5700</v>
      </c>
    </row>
    <row r="9125" spans="1:32" x14ac:dyDescent="0.25">
      <c r="A9125">
        <v>333064</v>
      </c>
      <c r="B9125" t="s">
        <v>4561</v>
      </c>
      <c r="C9125" t="s">
        <v>4562</v>
      </c>
      <c r="D9125" t="s">
        <v>3243</v>
      </c>
      <c r="E9125" t="s">
        <v>89</v>
      </c>
      <c r="F9125">
        <v>35028</v>
      </c>
      <c r="G9125" t="s">
        <v>79</v>
      </c>
      <c r="H9125" t="s">
        <v>28</v>
      </c>
      <c r="J9125" t="s">
        <v>1370</v>
      </c>
      <c r="L9125" t="s">
        <v>79</v>
      </c>
      <c r="AF9125" t="s">
        <v>5700</v>
      </c>
    </row>
    <row r="9126" spans="1:32" x14ac:dyDescent="0.25">
      <c r="A9126">
        <v>326846</v>
      </c>
      <c r="B9126" t="s">
        <v>2916</v>
      </c>
      <c r="C9126" t="s">
        <v>865</v>
      </c>
      <c r="D9126" t="s">
        <v>405</v>
      </c>
      <c r="E9126" t="s">
        <v>88</v>
      </c>
      <c r="F9126">
        <v>35800</v>
      </c>
      <c r="G9126" t="s">
        <v>710</v>
      </c>
      <c r="H9126" t="s">
        <v>28</v>
      </c>
      <c r="J9126" t="s">
        <v>1370</v>
      </c>
      <c r="L9126" t="s">
        <v>30</v>
      </c>
      <c r="AF9126" t="s">
        <v>5700</v>
      </c>
    </row>
    <row r="9127" spans="1:32" x14ac:dyDescent="0.25">
      <c r="A9127">
        <v>333060</v>
      </c>
      <c r="B9127" t="s">
        <v>4559</v>
      </c>
      <c r="C9127" t="s">
        <v>260</v>
      </c>
      <c r="D9127" t="s">
        <v>245</v>
      </c>
      <c r="E9127" t="s">
        <v>89</v>
      </c>
      <c r="F9127">
        <v>35466</v>
      </c>
      <c r="G9127" t="s">
        <v>30</v>
      </c>
      <c r="H9127" t="s">
        <v>28</v>
      </c>
      <c r="J9127" t="s">
        <v>27</v>
      </c>
      <c r="L9127" t="s">
        <v>85</v>
      </c>
      <c r="AF9127" t="s">
        <v>5700</v>
      </c>
    </row>
    <row r="9128" spans="1:32" x14ac:dyDescent="0.25">
      <c r="A9128">
        <v>326354</v>
      </c>
      <c r="B9128" t="s">
        <v>4055</v>
      </c>
      <c r="C9128" t="s">
        <v>873</v>
      </c>
      <c r="D9128" t="s">
        <v>294</v>
      </c>
      <c r="E9128" t="s">
        <v>88</v>
      </c>
      <c r="F9128">
        <v>35659</v>
      </c>
      <c r="G9128" t="s">
        <v>30</v>
      </c>
      <c r="H9128" t="s">
        <v>31</v>
      </c>
      <c r="J9128" t="s">
        <v>1370</v>
      </c>
      <c r="L9128" t="s">
        <v>30</v>
      </c>
      <c r="AF9128" t="s">
        <v>5700</v>
      </c>
    </row>
    <row r="9129" spans="1:32" x14ac:dyDescent="0.25">
      <c r="A9129">
        <v>336550</v>
      </c>
      <c r="B9129" t="s">
        <v>4997</v>
      </c>
      <c r="C9129" t="s">
        <v>297</v>
      </c>
      <c r="D9129" t="s">
        <v>837</v>
      </c>
      <c r="E9129" t="s">
        <v>89</v>
      </c>
      <c r="F9129">
        <v>36161</v>
      </c>
      <c r="G9129" t="s">
        <v>1021</v>
      </c>
      <c r="H9129" t="s">
        <v>28</v>
      </c>
      <c r="J9129" t="s">
        <v>1418</v>
      </c>
      <c r="L9129" t="s">
        <v>42</v>
      </c>
      <c r="AF9129" t="s">
        <v>5700</v>
      </c>
    </row>
    <row r="9130" spans="1:32" x14ac:dyDescent="0.25">
      <c r="A9130">
        <v>312407</v>
      </c>
      <c r="B9130" t="s">
        <v>3873</v>
      </c>
      <c r="C9130" t="s">
        <v>373</v>
      </c>
      <c r="D9130" t="s">
        <v>698</v>
      </c>
      <c r="E9130" t="s">
        <v>89</v>
      </c>
      <c r="F9130">
        <v>32162</v>
      </c>
      <c r="G9130" t="s">
        <v>30</v>
      </c>
      <c r="H9130" t="s">
        <v>28</v>
      </c>
      <c r="AD9130" t="s">
        <v>5700</v>
      </c>
      <c r="AE9130" t="s">
        <v>5700</v>
      </c>
      <c r="AF9130" t="s">
        <v>5700</v>
      </c>
    </row>
    <row r="9131" spans="1:32" x14ac:dyDescent="0.25">
      <c r="A9131">
        <v>325759</v>
      </c>
      <c r="B9131" t="s">
        <v>4030</v>
      </c>
      <c r="C9131" t="s">
        <v>247</v>
      </c>
      <c r="D9131" t="s">
        <v>4031</v>
      </c>
      <c r="E9131" t="s">
        <v>89</v>
      </c>
      <c r="F9131">
        <v>34578</v>
      </c>
      <c r="G9131" t="s">
        <v>30</v>
      </c>
      <c r="H9131" t="s">
        <v>28</v>
      </c>
      <c r="J9131" t="s">
        <v>1370</v>
      </c>
      <c r="L9131" t="s">
        <v>30</v>
      </c>
      <c r="AF9131" t="s">
        <v>5700</v>
      </c>
    </row>
    <row r="9132" spans="1:32" x14ac:dyDescent="0.25">
      <c r="A9132">
        <v>333042</v>
      </c>
      <c r="B9132" t="s">
        <v>4558</v>
      </c>
      <c r="C9132" t="s">
        <v>365</v>
      </c>
      <c r="D9132" t="s">
        <v>293</v>
      </c>
      <c r="E9132" t="s">
        <v>89</v>
      </c>
      <c r="F9132">
        <v>33322</v>
      </c>
      <c r="G9132" t="s">
        <v>30</v>
      </c>
      <c r="H9132" t="s">
        <v>28</v>
      </c>
      <c r="J9132" t="s">
        <v>1370</v>
      </c>
      <c r="L9132" t="s">
        <v>30</v>
      </c>
      <c r="AF9132" t="s">
        <v>5700</v>
      </c>
    </row>
    <row r="9133" spans="1:32" x14ac:dyDescent="0.25">
      <c r="A9133">
        <v>330766</v>
      </c>
      <c r="B9133" t="s">
        <v>4338</v>
      </c>
      <c r="C9133" t="s">
        <v>522</v>
      </c>
      <c r="D9133" t="s">
        <v>481</v>
      </c>
      <c r="E9133" t="s">
        <v>89</v>
      </c>
      <c r="F9133">
        <v>31265</v>
      </c>
      <c r="G9133" t="s">
        <v>30</v>
      </c>
      <c r="H9133" t="s">
        <v>28</v>
      </c>
      <c r="J9133" t="s">
        <v>1370</v>
      </c>
      <c r="L9133" t="s">
        <v>30</v>
      </c>
      <c r="AF9133" t="s">
        <v>5700</v>
      </c>
    </row>
    <row r="9134" spans="1:32" x14ac:dyDescent="0.25">
      <c r="A9134">
        <v>329974</v>
      </c>
      <c r="B9134" t="s">
        <v>4282</v>
      </c>
      <c r="C9134" t="s">
        <v>268</v>
      </c>
      <c r="D9134" t="s">
        <v>231</v>
      </c>
      <c r="E9134" t="s">
        <v>89</v>
      </c>
      <c r="F9134">
        <v>34344</v>
      </c>
      <c r="G9134" t="s">
        <v>30</v>
      </c>
      <c r="H9134" t="s">
        <v>28</v>
      </c>
      <c r="J9134" t="s">
        <v>1370</v>
      </c>
      <c r="L9134" t="s">
        <v>85</v>
      </c>
      <c r="AF9134" t="s">
        <v>5700</v>
      </c>
    </row>
    <row r="9135" spans="1:32" x14ac:dyDescent="0.25">
      <c r="A9135">
        <v>333625</v>
      </c>
      <c r="B9135" t="s">
        <v>2542</v>
      </c>
      <c r="C9135" t="s">
        <v>730</v>
      </c>
      <c r="D9135" t="s">
        <v>255</v>
      </c>
      <c r="E9135" t="s">
        <v>89</v>
      </c>
      <c r="F9135">
        <v>32965</v>
      </c>
      <c r="G9135" t="s">
        <v>30</v>
      </c>
      <c r="H9135" t="s">
        <v>28</v>
      </c>
      <c r="J9135" t="s">
        <v>1370</v>
      </c>
      <c r="L9135" t="s">
        <v>30</v>
      </c>
      <c r="AF9135" t="s">
        <v>5700</v>
      </c>
    </row>
    <row r="9136" spans="1:32" x14ac:dyDescent="0.25">
      <c r="A9136">
        <v>337092</v>
      </c>
      <c r="B9136" t="s">
        <v>1710</v>
      </c>
      <c r="C9136" t="s">
        <v>223</v>
      </c>
      <c r="D9136" t="s">
        <v>817</v>
      </c>
      <c r="E9136" t="s">
        <v>88</v>
      </c>
      <c r="F9136">
        <v>35535</v>
      </c>
      <c r="G9136" t="s">
        <v>1167</v>
      </c>
      <c r="H9136" t="s">
        <v>28</v>
      </c>
      <c r="J9136" t="s">
        <v>1370</v>
      </c>
      <c r="L9136" t="s">
        <v>30</v>
      </c>
      <c r="AF9136" t="s">
        <v>5700</v>
      </c>
    </row>
    <row r="9137" spans="1:32" x14ac:dyDescent="0.25">
      <c r="A9137">
        <v>337096</v>
      </c>
      <c r="B9137" t="s">
        <v>2774</v>
      </c>
      <c r="C9137" t="s">
        <v>719</v>
      </c>
      <c r="D9137" t="s">
        <v>293</v>
      </c>
      <c r="E9137" t="s">
        <v>88</v>
      </c>
      <c r="F9137">
        <v>36892</v>
      </c>
      <c r="G9137" t="s">
        <v>957</v>
      </c>
      <c r="H9137" t="s">
        <v>28</v>
      </c>
      <c r="J9137" t="s">
        <v>1418</v>
      </c>
      <c r="L9137" t="s">
        <v>42</v>
      </c>
      <c r="AF9137" t="s">
        <v>5700</v>
      </c>
    </row>
    <row r="9138" spans="1:32" x14ac:dyDescent="0.25">
      <c r="A9138">
        <v>316793</v>
      </c>
      <c r="B9138" t="s">
        <v>2488</v>
      </c>
      <c r="C9138" t="s">
        <v>1194</v>
      </c>
      <c r="D9138" t="s">
        <v>2489</v>
      </c>
      <c r="E9138" t="s">
        <v>88</v>
      </c>
      <c r="F9138">
        <v>31595</v>
      </c>
      <c r="G9138" t="s">
        <v>225</v>
      </c>
      <c r="H9138" t="s">
        <v>31</v>
      </c>
      <c r="J9138" t="s">
        <v>1370</v>
      </c>
      <c r="L9138" t="s">
        <v>30</v>
      </c>
      <c r="AF9138" t="s">
        <v>5700</v>
      </c>
    </row>
    <row r="9139" spans="1:32" x14ac:dyDescent="0.25">
      <c r="A9139">
        <v>331458</v>
      </c>
      <c r="B9139" t="s">
        <v>4397</v>
      </c>
      <c r="C9139" t="s">
        <v>544</v>
      </c>
      <c r="D9139" t="s">
        <v>575</v>
      </c>
      <c r="E9139" t="s">
        <v>88</v>
      </c>
      <c r="F9139">
        <v>36304</v>
      </c>
      <c r="G9139" t="s">
        <v>30</v>
      </c>
      <c r="H9139" t="s">
        <v>28</v>
      </c>
      <c r="J9139" t="s">
        <v>1370</v>
      </c>
      <c r="L9139" t="s">
        <v>42</v>
      </c>
      <c r="AF9139" t="s">
        <v>5700</v>
      </c>
    </row>
    <row r="9140" spans="1:32" x14ac:dyDescent="0.25">
      <c r="A9140">
        <v>337169</v>
      </c>
      <c r="B9140" t="s">
        <v>2515</v>
      </c>
      <c r="C9140" t="s">
        <v>260</v>
      </c>
      <c r="D9140" t="s">
        <v>432</v>
      </c>
      <c r="E9140" t="s">
        <v>88</v>
      </c>
      <c r="F9140">
        <v>32752</v>
      </c>
      <c r="G9140" t="s">
        <v>2516</v>
      </c>
      <c r="H9140" t="s">
        <v>28</v>
      </c>
      <c r="J9140" t="s">
        <v>1370</v>
      </c>
      <c r="L9140" t="s">
        <v>30</v>
      </c>
      <c r="AF9140" t="s">
        <v>5700</v>
      </c>
    </row>
    <row r="9141" spans="1:32" x14ac:dyDescent="0.25">
      <c r="A9141">
        <v>331935</v>
      </c>
      <c r="B9141" t="s">
        <v>4449</v>
      </c>
      <c r="C9141" t="s">
        <v>396</v>
      </c>
      <c r="D9141" t="s">
        <v>4450</v>
      </c>
      <c r="E9141" t="s">
        <v>89</v>
      </c>
      <c r="F9141">
        <v>34712</v>
      </c>
      <c r="G9141" t="s">
        <v>30</v>
      </c>
      <c r="H9141" t="s">
        <v>28</v>
      </c>
      <c r="J9141" t="s">
        <v>1370</v>
      </c>
      <c r="L9141" t="s">
        <v>82</v>
      </c>
      <c r="AF9141" t="s">
        <v>5700</v>
      </c>
    </row>
    <row r="9142" spans="1:32" x14ac:dyDescent="0.25">
      <c r="A9142">
        <v>334119</v>
      </c>
      <c r="B9142" t="s">
        <v>4678</v>
      </c>
      <c r="C9142" t="s">
        <v>2797</v>
      </c>
      <c r="D9142" t="s">
        <v>1869</v>
      </c>
      <c r="E9142" t="s">
        <v>89</v>
      </c>
      <c r="F9142">
        <v>35065</v>
      </c>
      <c r="G9142" t="s">
        <v>1014</v>
      </c>
      <c r="H9142" t="s">
        <v>28</v>
      </c>
      <c r="AD9142" t="s">
        <v>5700</v>
      </c>
      <c r="AE9142" t="s">
        <v>5700</v>
      </c>
      <c r="AF9142" t="s">
        <v>5700</v>
      </c>
    </row>
    <row r="9143" spans="1:32" x14ac:dyDescent="0.25">
      <c r="A9143">
        <v>329629</v>
      </c>
      <c r="B9143" t="s">
        <v>4255</v>
      </c>
      <c r="C9143" t="s">
        <v>652</v>
      </c>
      <c r="D9143" t="s">
        <v>293</v>
      </c>
      <c r="E9143" t="s">
        <v>89</v>
      </c>
      <c r="F9143">
        <v>34419</v>
      </c>
      <c r="G9143" t="s">
        <v>240</v>
      </c>
      <c r="H9143" t="s">
        <v>28</v>
      </c>
      <c r="J9143" t="s">
        <v>27</v>
      </c>
      <c r="L9143" t="s">
        <v>42</v>
      </c>
      <c r="AF9143" t="s">
        <v>5700</v>
      </c>
    </row>
    <row r="9144" spans="1:32" x14ac:dyDescent="0.25">
      <c r="A9144">
        <v>322978</v>
      </c>
      <c r="B9144" t="s">
        <v>2840</v>
      </c>
      <c r="C9144" t="s">
        <v>638</v>
      </c>
      <c r="D9144" t="s">
        <v>288</v>
      </c>
      <c r="E9144" t="s">
        <v>88</v>
      </c>
      <c r="F9144">
        <v>32919</v>
      </c>
      <c r="G9144" t="s">
        <v>70</v>
      </c>
      <c r="H9144" t="s">
        <v>28</v>
      </c>
      <c r="J9144" t="s">
        <v>27</v>
      </c>
      <c r="L9144" t="s">
        <v>70</v>
      </c>
      <c r="AF9144" t="s">
        <v>5700</v>
      </c>
    </row>
    <row r="9145" spans="1:32" x14ac:dyDescent="0.25">
      <c r="A9145">
        <v>335491</v>
      </c>
      <c r="B9145" t="s">
        <v>4848</v>
      </c>
      <c r="C9145" t="s">
        <v>266</v>
      </c>
      <c r="D9145" t="s">
        <v>583</v>
      </c>
      <c r="E9145" t="s">
        <v>89</v>
      </c>
      <c r="F9145">
        <v>34080</v>
      </c>
      <c r="G9145" t="s">
        <v>225</v>
      </c>
      <c r="H9145" t="s">
        <v>28</v>
      </c>
      <c r="J9145" t="s">
        <v>1370</v>
      </c>
      <c r="L9145" t="s">
        <v>30</v>
      </c>
      <c r="AF9145" t="s">
        <v>5700</v>
      </c>
    </row>
    <row r="9146" spans="1:32" x14ac:dyDescent="0.25">
      <c r="A9146">
        <v>331871</v>
      </c>
      <c r="B9146" t="s">
        <v>4446</v>
      </c>
      <c r="C9146" t="s">
        <v>226</v>
      </c>
      <c r="D9146" t="s">
        <v>335</v>
      </c>
      <c r="E9146" t="s">
        <v>89</v>
      </c>
      <c r="F9146">
        <v>35839</v>
      </c>
      <c r="G9146" t="s">
        <v>225</v>
      </c>
      <c r="H9146" t="s">
        <v>28</v>
      </c>
      <c r="J9146" t="s">
        <v>1370</v>
      </c>
      <c r="L9146" t="s">
        <v>30</v>
      </c>
      <c r="AF9146" t="s">
        <v>5700</v>
      </c>
    </row>
    <row r="9147" spans="1:32" x14ac:dyDescent="0.25">
      <c r="A9147">
        <v>324868</v>
      </c>
      <c r="B9147" t="s">
        <v>3998</v>
      </c>
      <c r="C9147" t="s">
        <v>311</v>
      </c>
      <c r="D9147" t="s">
        <v>749</v>
      </c>
      <c r="E9147" t="s">
        <v>89</v>
      </c>
      <c r="F9147">
        <v>34043</v>
      </c>
      <c r="G9147" t="s">
        <v>82</v>
      </c>
      <c r="H9147" t="s">
        <v>28</v>
      </c>
      <c r="J9147" t="s">
        <v>1370</v>
      </c>
      <c r="L9147" t="s">
        <v>82</v>
      </c>
      <c r="AF9147" t="s">
        <v>5700</v>
      </c>
    </row>
    <row r="9148" spans="1:32" x14ac:dyDescent="0.25">
      <c r="A9148">
        <v>327383</v>
      </c>
      <c r="B9148" t="s">
        <v>4109</v>
      </c>
      <c r="C9148" t="s">
        <v>346</v>
      </c>
      <c r="D9148" t="s">
        <v>4110</v>
      </c>
      <c r="E9148" t="s">
        <v>89</v>
      </c>
      <c r="F9148">
        <v>34766</v>
      </c>
      <c r="G9148" t="s">
        <v>30</v>
      </c>
      <c r="H9148" t="s">
        <v>28</v>
      </c>
      <c r="J9148" t="s">
        <v>1370</v>
      </c>
      <c r="L9148" t="s">
        <v>30</v>
      </c>
      <c r="AF9148" t="s">
        <v>5700</v>
      </c>
    </row>
    <row r="9149" spans="1:32" x14ac:dyDescent="0.25">
      <c r="A9149">
        <v>335497</v>
      </c>
      <c r="B9149" t="s">
        <v>4851</v>
      </c>
      <c r="C9149" t="s">
        <v>1081</v>
      </c>
      <c r="D9149" t="s">
        <v>837</v>
      </c>
      <c r="E9149" t="s">
        <v>88</v>
      </c>
      <c r="F9149">
        <v>34736</v>
      </c>
      <c r="G9149" t="s">
        <v>835</v>
      </c>
      <c r="H9149" t="s">
        <v>28</v>
      </c>
      <c r="J9149" t="s">
        <v>1370</v>
      </c>
      <c r="L9149" t="s">
        <v>85</v>
      </c>
      <c r="AF9149" t="s">
        <v>5700</v>
      </c>
    </row>
    <row r="9150" spans="1:32" x14ac:dyDescent="0.25">
      <c r="A9150">
        <v>335499</v>
      </c>
      <c r="B9150" t="s">
        <v>4852</v>
      </c>
      <c r="C9150" t="s">
        <v>242</v>
      </c>
      <c r="D9150" t="s">
        <v>588</v>
      </c>
      <c r="E9150" t="s">
        <v>88</v>
      </c>
      <c r="F9150">
        <v>31433</v>
      </c>
      <c r="G9150" t="s">
        <v>30</v>
      </c>
      <c r="H9150" t="s">
        <v>28</v>
      </c>
      <c r="J9150" t="s">
        <v>1370</v>
      </c>
      <c r="L9150" t="s">
        <v>30</v>
      </c>
      <c r="AF9150" t="s">
        <v>5700</v>
      </c>
    </row>
    <row r="9151" spans="1:32" x14ac:dyDescent="0.25">
      <c r="A9151">
        <v>331950</v>
      </c>
      <c r="B9151" t="s">
        <v>4452</v>
      </c>
      <c r="C9151" t="s">
        <v>1619</v>
      </c>
      <c r="D9151" t="s">
        <v>429</v>
      </c>
      <c r="E9151" t="s">
        <v>89</v>
      </c>
      <c r="F9151">
        <v>33086</v>
      </c>
      <c r="G9151" t="s">
        <v>30</v>
      </c>
      <c r="H9151" t="s">
        <v>28</v>
      </c>
      <c r="J9151" t="s">
        <v>1370</v>
      </c>
      <c r="L9151" t="s">
        <v>30</v>
      </c>
      <c r="AE9151" t="s">
        <v>5700</v>
      </c>
      <c r="AF9151" t="s">
        <v>5700</v>
      </c>
    </row>
    <row r="9152" spans="1:32" x14ac:dyDescent="0.25">
      <c r="A9152">
        <v>329601</v>
      </c>
      <c r="B9152" t="s">
        <v>3349</v>
      </c>
      <c r="C9152" t="s">
        <v>242</v>
      </c>
      <c r="D9152" t="s">
        <v>570</v>
      </c>
      <c r="E9152" t="s">
        <v>89</v>
      </c>
      <c r="F9152">
        <v>35476</v>
      </c>
      <c r="G9152" t="s">
        <v>30</v>
      </c>
      <c r="H9152" t="s">
        <v>28</v>
      </c>
      <c r="J9152" t="s">
        <v>1370</v>
      </c>
      <c r="L9152" t="s">
        <v>30</v>
      </c>
      <c r="AF9152" t="s">
        <v>5700</v>
      </c>
    </row>
    <row r="9153" spans="1:32" x14ac:dyDescent="0.25">
      <c r="A9153">
        <v>328748</v>
      </c>
      <c r="B9153" t="s">
        <v>2578</v>
      </c>
      <c r="C9153" t="s">
        <v>223</v>
      </c>
      <c r="D9153" t="s">
        <v>366</v>
      </c>
      <c r="E9153" t="s">
        <v>89</v>
      </c>
      <c r="F9153">
        <v>35210</v>
      </c>
      <c r="G9153" t="s">
        <v>302</v>
      </c>
      <c r="H9153" t="s">
        <v>31</v>
      </c>
      <c r="J9153" t="s">
        <v>1370</v>
      </c>
      <c r="L9153" t="s">
        <v>42</v>
      </c>
      <c r="AF9153" t="s">
        <v>5700</v>
      </c>
    </row>
    <row r="9154" spans="1:32" x14ac:dyDescent="0.25">
      <c r="A9154">
        <v>335580</v>
      </c>
      <c r="B9154" t="s">
        <v>4867</v>
      </c>
      <c r="C9154" t="s">
        <v>803</v>
      </c>
      <c r="D9154" t="s">
        <v>558</v>
      </c>
      <c r="E9154" t="s">
        <v>89</v>
      </c>
      <c r="F9154">
        <v>33466</v>
      </c>
      <c r="G9154" t="s">
        <v>30</v>
      </c>
      <c r="H9154" t="s">
        <v>28</v>
      </c>
      <c r="J9154" t="s">
        <v>1370</v>
      </c>
      <c r="L9154" t="s">
        <v>30</v>
      </c>
      <c r="AF9154" t="s">
        <v>5700</v>
      </c>
    </row>
    <row r="9155" spans="1:32" x14ac:dyDescent="0.25">
      <c r="A9155">
        <v>329602</v>
      </c>
      <c r="B9155" t="s">
        <v>4251</v>
      </c>
      <c r="C9155" t="s">
        <v>244</v>
      </c>
      <c r="D9155" t="s">
        <v>627</v>
      </c>
      <c r="E9155" t="s">
        <v>89</v>
      </c>
      <c r="F9155">
        <v>32082</v>
      </c>
      <c r="G9155" t="s">
        <v>1975</v>
      </c>
      <c r="H9155" t="s">
        <v>28</v>
      </c>
      <c r="J9155" t="s">
        <v>1370</v>
      </c>
      <c r="L9155" t="s">
        <v>52</v>
      </c>
      <c r="AF9155" t="s">
        <v>5700</v>
      </c>
    </row>
    <row r="9156" spans="1:32" x14ac:dyDescent="0.25">
      <c r="A9156">
        <v>331923</v>
      </c>
      <c r="B9156" t="s">
        <v>4448</v>
      </c>
      <c r="C9156" t="s">
        <v>2032</v>
      </c>
      <c r="D9156" t="s">
        <v>330</v>
      </c>
      <c r="E9156" t="s">
        <v>89</v>
      </c>
      <c r="F9156">
        <v>31326</v>
      </c>
      <c r="G9156" t="s">
        <v>30</v>
      </c>
      <c r="H9156" t="s">
        <v>28</v>
      </c>
      <c r="J9156" t="s">
        <v>27</v>
      </c>
      <c r="L9156" t="s">
        <v>30</v>
      </c>
      <c r="AF9156" t="s">
        <v>5700</v>
      </c>
    </row>
    <row r="9157" spans="1:32" x14ac:dyDescent="0.25">
      <c r="A9157">
        <v>318144</v>
      </c>
      <c r="B9157" t="s">
        <v>2436</v>
      </c>
      <c r="C9157" t="s">
        <v>384</v>
      </c>
      <c r="D9157" t="s">
        <v>1636</v>
      </c>
      <c r="E9157" t="s">
        <v>89</v>
      </c>
      <c r="F9157">
        <v>32694</v>
      </c>
      <c r="G9157" t="s">
        <v>445</v>
      </c>
      <c r="H9157" t="s">
        <v>28</v>
      </c>
      <c r="J9157" t="s">
        <v>1370</v>
      </c>
      <c r="L9157" t="s">
        <v>42</v>
      </c>
      <c r="AF9157" t="s">
        <v>5700</v>
      </c>
    </row>
    <row r="9158" spans="1:32" x14ac:dyDescent="0.25">
      <c r="A9158">
        <v>324206</v>
      </c>
      <c r="B9158" t="s">
        <v>3987</v>
      </c>
      <c r="C9158" t="s">
        <v>308</v>
      </c>
      <c r="D9158" t="s">
        <v>520</v>
      </c>
      <c r="E9158" t="s">
        <v>88</v>
      </c>
      <c r="F9158">
        <v>30195</v>
      </c>
      <c r="G9158" t="s">
        <v>30</v>
      </c>
      <c r="H9158" t="s">
        <v>28</v>
      </c>
      <c r="J9158" t="s">
        <v>1370</v>
      </c>
      <c r="L9158" t="s">
        <v>30</v>
      </c>
      <c r="AF9158" t="s">
        <v>5700</v>
      </c>
    </row>
    <row r="9159" spans="1:32" x14ac:dyDescent="0.25">
      <c r="A9159">
        <v>305267</v>
      </c>
      <c r="B9159" t="s">
        <v>2485</v>
      </c>
      <c r="C9159" t="s">
        <v>741</v>
      </c>
      <c r="D9159" t="s">
        <v>1697</v>
      </c>
      <c r="E9159" t="s">
        <v>88</v>
      </c>
      <c r="F9159">
        <v>31899</v>
      </c>
      <c r="G9159" t="s">
        <v>2486</v>
      </c>
      <c r="H9159" t="s">
        <v>28</v>
      </c>
      <c r="J9159" t="s">
        <v>1370</v>
      </c>
      <c r="L9159" t="s">
        <v>82</v>
      </c>
      <c r="AF9159" t="s">
        <v>5700</v>
      </c>
    </row>
    <row r="9160" spans="1:32" x14ac:dyDescent="0.25">
      <c r="A9160">
        <v>328783</v>
      </c>
      <c r="B9160" t="s">
        <v>1749</v>
      </c>
      <c r="C9160" t="s">
        <v>997</v>
      </c>
      <c r="D9160" t="s">
        <v>1750</v>
      </c>
      <c r="E9160" t="s">
        <v>89</v>
      </c>
      <c r="F9160">
        <v>35065</v>
      </c>
      <c r="G9160" t="s">
        <v>225</v>
      </c>
      <c r="H9160" t="s">
        <v>28</v>
      </c>
      <c r="J9160" t="s">
        <v>1370</v>
      </c>
      <c r="L9160" t="s">
        <v>30</v>
      </c>
      <c r="AF9160" t="s">
        <v>5700</v>
      </c>
    </row>
    <row r="9161" spans="1:32" x14ac:dyDescent="0.25">
      <c r="A9161">
        <v>335607</v>
      </c>
      <c r="B9161" t="s">
        <v>4875</v>
      </c>
      <c r="C9161" t="s">
        <v>358</v>
      </c>
      <c r="D9161" t="s">
        <v>405</v>
      </c>
      <c r="E9161" t="s">
        <v>89</v>
      </c>
      <c r="F9161">
        <v>34639</v>
      </c>
      <c r="G9161" t="s">
        <v>1178</v>
      </c>
      <c r="H9161" t="s">
        <v>28</v>
      </c>
      <c r="J9161" t="s">
        <v>1370</v>
      </c>
      <c r="L9161" t="s">
        <v>79</v>
      </c>
      <c r="AF9161" t="s">
        <v>5700</v>
      </c>
    </row>
    <row r="9162" spans="1:32" x14ac:dyDescent="0.25">
      <c r="A9162">
        <v>328255</v>
      </c>
      <c r="B9162" t="s">
        <v>4159</v>
      </c>
      <c r="C9162" t="s">
        <v>315</v>
      </c>
      <c r="D9162" t="s">
        <v>974</v>
      </c>
      <c r="E9162" t="s">
        <v>89</v>
      </c>
      <c r="F9162">
        <v>28260</v>
      </c>
      <c r="G9162" t="s">
        <v>30</v>
      </c>
      <c r="H9162" t="s">
        <v>28</v>
      </c>
      <c r="J9162" t="s">
        <v>1370</v>
      </c>
      <c r="L9162" t="s">
        <v>30</v>
      </c>
      <c r="AF9162" t="s">
        <v>5700</v>
      </c>
    </row>
    <row r="9163" spans="1:32" x14ac:dyDescent="0.25">
      <c r="A9163">
        <v>334081</v>
      </c>
      <c r="B9163" t="s">
        <v>4675</v>
      </c>
      <c r="C9163" t="s">
        <v>1623</v>
      </c>
      <c r="D9163" t="s">
        <v>553</v>
      </c>
      <c r="E9163" t="s">
        <v>89</v>
      </c>
      <c r="F9163">
        <v>35918</v>
      </c>
      <c r="G9163" t="s">
        <v>30</v>
      </c>
      <c r="H9163" t="s">
        <v>28</v>
      </c>
      <c r="J9163" t="s">
        <v>27</v>
      </c>
      <c r="L9163" t="s">
        <v>30</v>
      </c>
      <c r="AF9163" t="s">
        <v>5700</v>
      </c>
    </row>
    <row r="9164" spans="1:32" x14ac:dyDescent="0.25">
      <c r="A9164">
        <v>335516</v>
      </c>
      <c r="B9164" t="s">
        <v>4857</v>
      </c>
      <c r="C9164" t="s">
        <v>226</v>
      </c>
      <c r="D9164" t="s">
        <v>859</v>
      </c>
      <c r="E9164" t="s">
        <v>88</v>
      </c>
      <c r="F9164">
        <v>31814</v>
      </c>
      <c r="G9164" t="s">
        <v>4858</v>
      </c>
      <c r="H9164" t="s">
        <v>28</v>
      </c>
      <c r="J9164" t="s">
        <v>1370</v>
      </c>
      <c r="L9164" t="s">
        <v>42</v>
      </c>
      <c r="AF9164" t="s">
        <v>5700</v>
      </c>
    </row>
    <row r="9165" spans="1:32" x14ac:dyDescent="0.25">
      <c r="A9165">
        <v>332037</v>
      </c>
      <c r="B9165" t="s">
        <v>2963</v>
      </c>
      <c r="C9165" t="s">
        <v>226</v>
      </c>
      <c r="D9165" t="s">
        <v>755</v>
      </c>
      <c r="E9165" t="s">
        <v>89</v>
      </c>
      <c r="F9165">
        <v>36127</v>
      </c>
      <c r="G9165" t="s">
        <v>30</v>
      </c>
      <c r="H9165" t="s">
        <v>28</v>
      </c>
      <c r="J9165" t="s">
        <v>27</v>
      </c>
      <c r="L9165" t="s">
        <v>30</v>
      </c>
      <c r="AF9165" t="s">
        <v>5700</v>
      </c>
    </row>
    <row r="9166" spans="1:32" x14ac:dyDescent="0.25">
      <c r="A9166">
        <v>323438</v>
      </c>
      <c r="B9166" t="s">
        <v>2495</v>
      </c>
      <c r="C9166" t="s">
        <v>266</v>
      </c>
      <c r="D9166" t="s">
        <v>899</v>
      </c>
      <c r="E9166" t="s">
        <v>89</v>
      </c>
      <c r="F9166">
        <v>34354</v>
      </c>
      <c r="G9166" t="s">
        <v>30</v>
      </c>
      <c r="H9166" t="s">
        <v>31</v>
      </c>
      <c r="J9166" t="s">
        <v>1370</v>
      </c>
      <c r="L9166" t="s">
        <v>30</v>
      </c>
      <c r="AF9166" t="s">
        <v>5700</v>
      </c>
    </row>
    <row r="9167" spans="1:32" x14ac:dyDescent="0.25">
      <c r="A9167">
        <v>326696</v>
      </c>
      <c r="B9167" t="s">
        <v>4066</v>
      </c>
      <c r="C9167" t="s">
        <v>600</v>
      </c>
      <c r="D9167" t="s">
        <v>823</v>
      </c>
      <c r="E9167" t="s">
        <v>89</v>
      </c>
      <c r="F9167">
        <v>35088</v>
      </c>
      <c r="G9167" t="s">
        <v>30</v>
      </c>
      <c r="H9167" t="s">
        <v>28</v>
      </c>
      <c r="J9167" t="s">
        <v>1370</v>
      </c>
      <c r="L9167" t="s">
        <v>30</v>
      </c>
      <c r="AF9167" t="s">
        <v>5700</v>
      </c>
    </row>
    <row r="9168" spans="1:32" x14ac:dyDescent="0.25">
      <c r="A9168">
        <v>305416</v>
      </c>
      <c r="B9168" t="s">
        <v>3858</v>
      </c>
      <c r="C9168" t="s">
        <v>1259</v>
      </c>
      <c r="D9168" t="s">
        <v>342</v>
      </c>
      <c r="E9168" t="s">
        <v>89</v>
      </c>
      <c r="F9168">
        <v>31994</v>
      </c>
      <c r="G9168" t="s">
        <v>30</v>
      </c>
      <c r="H9168" t="s">
        <v>28</v>
      </c>
      <c r="J9168" t="s">
        <v>1370</v>
      </c>
      <c r="L9168" t="s">
        <v>30</v>
      </c>
      <c r="AF9168" t="s">
        <v>5700</v>
      </c>
    </row>
    <row r="9169" spans="1:32" x14ac:dyDescent="0.25">
      <c r="A9169">
        <v>324932</v>
      </c>
      <c r="B9169" t="s">
        <v>3057</v>
      </c>
      <c r="C9169" t="s">
        <v>266</v>
      </c>
      <c r="D9169" t="s">
        <v>339</v>
      </c>
      <c r="E9169" t="s">
        <v>89</v>
      </c>
      <c r="F9169">
        <v>32875</v>
      </c>
      <c r="G9169" t="s">
        <v>443</v>
      </c>
      <c r="H9169" t="s">
        <v>28</v>
      </c>
      <c r="J9169" t="s">
        <v>1370</v>
      </c>
      <c r="L9169" t="s">
        <v>42</v>
      </c>
      <c r="AF9169" t="s">
        <v>5700</v>
      </c>
    </row>
    <row r="9170" spans="1:32" x14ac:dyDescent="0.25">
      <c r="A9170">
        <v>325890</v>
      </c>
      <c r="B9170" t="s">
        <v>2557</v>
      </c>
      <c r="C9170" t="s">
        <v>368</v>
      </c>
      <c r="D9170" t="s">
        <v>1017</v>
      </c>
      <c r="E9170" t="s">
        <v>89</v>
      </c>
      <c r="F9170">
        <v>34614</v>
      </c>
      <c r="G9170" t="s">
        <v>30</v>
      </c>
      <c r="H9170" t="s">
        <v>28</v>
      </c>
      <c r="J9170" t="s">
        <v>1370</v>
      </c>
      <c r="L9170" t="s">
        <v>42</v>
      </c>
      <c r="AF9170" t="s">
        <v>5700</v>
      </c>
    </row>
    <row r="9171" spans="1:32" x14ac:dyDescent="0.25">
      <c r="A9171">
        <v>333480</v>
      </c>
      <c r="B9171" t="s">
        <v>2541</v>
      </c>
      <c r="C9171" t="s">
        <v>586</v>
      </c>
      <c r="D9171" t="s">
        <v>294</v>
      </c>
      <c r="E9171" t="s">
        <v>89</v>
      </c>
      <c r="F9171">
        <v>36172</v>
      </c>
      <c r="G9171" t="s">
        <v>30</v>
      </c>
      <c r="H9171" t="s">
        <v>28</v>
      </c>
      <c r="J9171" t="s">
        <v>1370</v>
      </c>
      <c r="L9171" t="s">
        <v>30</v>
      </c>
      <c r="AF9171" t="s">
        <v>5700</v>
      </c>
    </row>
    <row r="9172" spans="1:32" x14ac:dyDescent="0.25">
      <c r="A9172">
        <v>326440</v>
      </c>
      <c r="B9172" t="s">
        <v>4058</v>
      </c>
      <c r="C9172" t="s">
        <v>513</v>
      </c>
      <c r="D9172" t="s">
        <v>523</v>
      </c>
      <c r="E9172" t="s">
        <v>89</v>
      </c>
      <c r="F9172">
        <v>35092</v>
      </c>
      <c r="G9172" t="s">
        <v>225</v>
      </c>
      <c r="H9172" t="s">
        <v>28</v>
      </c>
      <c r="J9172" t="s">
        <v>1370</v>
      </c>
      <c r="L9172" t="s">
        <v>30</v>
      </c>
      <c r="AF9172" t="s">
        <v>5700</v>
      </c>
    </row>
    <row r="9173" spans="1:32" x14ac:dyDescent="0.25">
      <c r="A9173">
        <v>326909</v>
      </c>
      <c r="B9173" t="s">
        <v>4079</v>
      </c>
      <c r="C9173" t="s">
        <v>280</v>
      </c>
      <c r="D9173" t="s">
        <v>245</v>
      </c>
      <c r="E9173" t="s">
        <v>89</v>
      </c>
      <c r="F9173">
        <v>33810</v>
      </c>
      <c r="G9173" t="s">
        <v>30</v>
      </c>
      <c r="H9173" t="s">
        <v>28</v>
      </c>
      <c r="J9173" t="s">
        <v>1370</v>
      </c>
      <c r="L9173" t="s">
        <v>42</v>
      </c>
      <c r="AF9173" t="s">
        <v>5700</v>
      </c>
    </row>
    <row r="9174" spans="1:32" x14ac:dyDescent="0.25">
      <c r="A9174">
        <v>334135</v>
      </c>
      <c r="B9174" t="s">
        <v>4679</v>
      </c>
      <c r="C9174" t="s">
        <v>4680</v>
      </c>
      <c r="D9174" t="s">
        <v>1193</v>
      </c>
      <c r="E9174" t="s">
        <v>89</v>
      </c>
      <c r="F9174">
        <v>30817</v>
      </c>
      <c r="G9174" t="s">
        <v>1748</v>
      </c>
      <c r="H9174" t="s">
        <v>28</v>
      </c>
      <c r="J9174" t="s">
        <v>27</v>
      </c>
      <c r="L9174" t="s">
        <v>82</v>
      </c>
      <c r="AF9174" t="s">
        <v>5700</v>
      </c>
    </row>
    <row r="9175" spans="1:32" x14ac:dyDescent="0.25">
      <c r="A9175">
        <v>329656</v>
      </c>
      <c r="B9175" t="s">
        <v>4259</v>
      </c>
      <c r="C9175" t="s">
        <v>266</v>
      </c>
      <c r="D9175" t="s">
        <v>968</v>
      </c>
      <c r="E9175" t="s">
        <v>89</v>
      </c>
      <c r="F9175">
        <v>26033</v>
      </c>
      <c r="G9175" t="s">
        <v>30</v>
      </c>
      <c r="H9175" t="s">
        <v>31</v>
      </c>
      <c r="AD9175" t="s">
        <v>5700</v>
      </c>
      <c r="AE9175" t="s">
        <v>5700</v>
      </c>
      <c r="AF9175" t="s">
        <v>5700</v>
      </c>
    </row>
    <row r="9176" spans="1:32" x14ac:dyDescent="0.25">
      <c r="A9176">
        <v>338337</v>
      </c>
      <c r="B9176" t="s">
        <v>2525</v>
      </c>
      <c r="C9176" t="s">
        <v>522</v>
      </c>
      <c r="D9176" t="s">
        <v>2526</v>
      </c>
      <c r="E9176" t="s">
        <v>89</v>
      </c>
      <c r="F9176">
        <v>31170</v>
      </c>
      <c r="G9176" t="s">
        <v>30</v>
      </c>
      <c r="H9176" t="s">
        <v>28</v>
      </c>
      <c r="J9176" t="s">
        <v>1370</v>
      </c>
      <c r="L9176" t="s">
        <v>30</v>
      </c>
      <c r="AF9176" t="s">
        <v>5700</v>
      </c>
    </row>
    <row r="9177" spans="1:32" x14ac:dyDescent="0.25">
      <c r="A9177">
        <v>315031</v>
      </c>
      <c r="B9177" t="s">
        <v>5689</v>
      </c>
      <c r="C9177" t="s">
        <v>242</v>
      </c>
      <c r="D9177" t="s">
        <v>5690</v>
      </c>
      <c r="E9177" t="s">
        <v>88</v>
      </c>
      <c r="F9177">
        <v>31440</v>
      </c>
      <c r="G9177" t="s">
        <v>5310</v>
      </c>
      <c r="H9177" t="s">
        <v>28</v>
      </c>
      <c r="J9177" t="s">
        <v>1370</v>
      </c>
      <c r="L9177" t="s">
        <v>73</v>
      </c>
      <c r="AF9177" t="s">
        <v>5700</v>
      </c>
    </row>
    <row r="9178" spans="1:32" x14ac:dyDescent="0.25">
      <c r="A9178">
        <v>334237</v>
      </c>
      <c r="B9178" t="s">
        <v>4695</v>
      </c>
      <c r="C9178" t="s">
        <v>1169</v>
      </c>
      <c r="D9178" t="s">
        <v>312</v>
      </c>
      <c r="E9178" t="s">
        <v>89</v>
      </c>
      <c r="F9178">
        <v>31665</v>
      </c>
      <c r="G9178" t="s">
        <v>4696</v>
      </c>
      <c r="H9178" t="s">
        <v>28</v>
      </c>
      <c r="J9178" t="s">
        <v>1370</v>
      </c>
      <c r="L9178" t="s">
        <v>30</v>
      </c>
      <c r="AF9178" t="s">
        <v>5700</v>
      </c>
    </row>
    <row r="9179" spans="1:32" x14ac:dyDescent="0.25">
      <c r="A9179">
        <v>335805</v>
      </c>
      <c r="B9179" t="s">
        <v>4908</v>
      </c>
      <c r="C9179" t="s">
        <v>3880</v>
      </c>
      <c r="D9179" t="s">
        <v>1606</v>
      </c>
      <c r="E9179" t="s">
        <v>89</v>
      </c>
      <c r="F9179">
        <v>35065</v>
      </c>
      <c r="G9179" t="s">
        <v>30</v>
      </c>
      <c r="H9179" t="s">
        <v>28</v>
      </c>
      <c r="J9179" t="s">
        <v>1370</v>
      </c>
      <c r="L9179" t="s">
        <v>42</v>
      </c>
      <c r="AF9179" t="s">
        <v>5700</v>
      </c>
    </row>
    <row r="9180" spans="1:32" x14ac:dyDescent="0.25">
      <c r="A9180">
        <v>325070</v>
      </c>
      <c r="B9180" t="s">
        <v>2463</v>
      </c>
      <c r="C9180" t="s">
        <v>238</v>
      </c>
      <c r="D9180" t="s">
        <v>312</v>
      </c>
      <c r="E9180" t="s">
        <v>88</v>
      </c>
      <c r="F9180">
        <v>29952</v>
      </c>
      <c r="G9180" t="s">
        <v>30</v>
      </c>
      <c r="H9180" t="s">
        <v>28</v>
      </c>
      <c r="AF9180" t="s">
        <v>5700</v>
      </c>
    </row>
    <row r="9181" spans="1:32" x14ac:dyDescent="0.25">
      <c r="A9181">
        <v>334189</v>
      </c>
      <c r="B9181" t="s">
        <v>4686</v>
      </c>
      <c r="C9181" t="s">
        <v>355</v>
      </c>
      <c r="D9181" t="s">
        <v>473</v>
      </c>
      <c r="E9181" t="s">
        <v>89</v>
      </c>
      <c r="F9181">
        <v>31191</v>
      </c>
      <c r="G9181" t="s">
        <v>30</v>
      </c>
      <c r="H9181" t="s">
        <v>28</v>
      </c>
      <c r="J9181" t="s">
        <v>27</v>
      </c>
      <c r="L9181" t="s">
        <v>42</v>
      </c>
      <c r="AF9181" t="s">
        <v>5700</v>
      </c>
    </row>
    <row r="9182" spans="1:32" x14ac:dyDescent="0.25">
      <c r="A9182">
        <v>338308</v>
      </c>
      <c r="B9182" t="s">
        <v>2549</v>
      </c>
      <c r="C9182" t="s">
        <v>226</v>
      </c>
      <c r="D9182" t="s">
        <v>988</v>
      </c>
      <c r="E9182" t="s">
        <v>88</v>
      </c>
      <c r="F9182">
        <v>35431</v>
      </c>
      <c r="G9182" t="s">
        <v>39</v>
      </c>
      <c r="H9182" t="s">
        <v>28</v>
      </c>
      <c r="J9182" t="s">
        <v>1370</v>
      </c>
      <c r="L9182" t="s">
        <v>39</v>
      </c>
      <c r="AF9182" t="s">
        <v>5700</v>
      </c>
    </row>
    <row r="9183" spans="1:32" x14ac:dyDescent="0.25">
      <c r="A9183">
        <v>335682</v>
      </c>
      <c r="B9183" t="s">
        <v>4887</v>
      </c>
      <c r="C9183" t="s">
        <v>814</v>
      </c>
      <c r="D9183" t="s">
        <v>681</v>
      </c>
      <c r="E9183" t="s">
        <v>89</v>
      </c>
      <c r="F9183">
        <v>35176</v>
      </c>
      <c r="G9183" t="s">
        <v>30</v>
      </c>
      <c r="H9183" t="s">
        <v>28</v>
      </c>
      <c r="J9183" t="s">
        <v>1370</v>
      </c>
      <c r="L9183" t="s">
        <v>30</v>
      </c>
      <c r="AF9183" t="s">
        <v>5700</v>
      </c>
    </row>
    <row r="9184" spans="1:32" x14ac:dyDescent="0.25">
      <c r="A9184">
        <v>319933</v>
      </c>
      <c r="B9184" t="s">
        <v>2561</v>
      </c>
      <c r="C9184" t="s">
        <v>647</v>
      </c>
      <c r="D9184" t="s">
        <v>414</v>
      </c>
      <c r="E9184" t="s">
        <v>89</v>
      </c>
      <c r="F9184">
        <v>32509</v>
      </c>
      <c r="G9184" t="s">
        <v>283</v>
      </c>
      <c r="H9184" t="s">
        <v>28</v>
      </c>
      <c r="J9184" t="s">
        <v>1370</v>
      </c>
      <c r="L9184" t="s">
        <v>42</v>
      </c>
      <c r="AF9184" t="s">
        <v>5700</v>
      </c>
    </row>
    <row r="9185" spans="1:32" x14ac:dyDescent="0.25">
      <c r="A9185">
        <v>325032</v>
      </c>
      <c r="B9185" t="s">
        <v>4008</v>
      </c>
      <c r="C9185" t="s">
        <v>678</v>
      </c>
      <c r="D9185" t="s">
        <v>1509</v>
      </c>
      <c r="E9185" t="s">
        <v>89</v>
      </c>
      <c r="F9185">
        <v>34547</v>
      </c>
      <c r="G9185" t="s">
        <v>572</v>
      </c>
      <c r="H9185" t="s">
        <v>31</v>
      </c>
      <c r="AD9185" t="s">
        <v>5700</v>
      </c>
      <c r="AE9185" t="s">
        <v>5700</v>
      </c>
      <c r="AF9185" t="s">
        <v>5700</v>
      </c>
    </row>
    <row r="9186" spans="1:32" x14ac:dyDescent="0.25">
      <c r="A9186">
        <v>324342</v>
      </c>
      <c r="B9186" t="s">
        <v>2911</v>
      </c>
      <c r="C9186" t="s">
        <v>260</v>
      </c>
      <c r="D9186" t="s">
        <v>2912</v>
      </c>
      <c r="E9186" t="s">
        <v>89</v>
      </c>
      <c r="F9186">
        <v>28856</v>
      </c>
      <c r="G9186" t="s">
        <v>229</v>
      </c>
      <c r="H9186" t="s">
        <v>28</v>
      </c>
      <c r="J9186" t="s">
        <v>1370</v>
      </c>
      <c r="L9186" t="s">
        <v>30</v>
      </c>
      <c r="AF9186" t="s">
        <v>5700</v>
      </c>
    </row>
    <row r="9187" spans="1:32" x14ac:dyDescent="0.25">
      <c r="A9187">
        <v>334203</v>
      </c>
      <c r="B9187" t="s">
        <v>4690</v>
      </c>
      <c r="C9187" t="s">
        <v>2793</v>
      </c>
      <c r="D9187" t="s">
        <v>588</v>
      </c>
      <c r="E9187" t="s">
        <v>89</v>
      </c>
      <c r="F9187">
        <v>34600</v>
      </c>
      <c r="G9187" t="s">
        <v>4173</v>
      </c>
      <c r="H9187" t="s">
        <v>28</v>
      </c>
      <c r="J9187" t="s">
        <v>1370</v>
      </c>
      <c r="L9187" t="s">
        <v>30</v>
      </c>
      <c r="AF9187" t="s">
        <v>5700</v>
      </c>
    </row>
    <row r="9188" spans="1:32" x14ac:dyDescent="0.25">
      <c r="A9188">
        <v>336828</v>
      </c>
      <c r="B9188" t="s">
        <v>5030</v>
      </c>
      <c r="C9188" t="s">
        <v>238</v>
      </c>
      <c r="D9188" t="s">
        <v>5031</v>
      </c>
      <c r="E9188" t="s">
        <v>88</v>
      </c>
      <c r="F9188">
        <v>27460</v>
      </c>
      <c r="G9188" t="s">
        <v>451</v>
      </c>
      <c r="H9188" t="s">
        <v>28</v>
      </c>
      <c r="J9188" t="s">
        <v>27</v>
      </c>
      <c r="L9188" t="s">
        <v>30</v>
      </c>
      <c r="AF9188" t="s">
        <v>5700</v>
      </c>
    </row>
    <row r="9189" spans="1:32" x14ac:dyDescent="0.25">
      <c r="A9189">
        <v>328808</v>
      </c>
      <c r="B9189" t="s">
        <v>2546</v>
      </c>
      <c r="C9189" t="s">
        <v>242</v>
      </c>
      <c r="D9189" t="s">
        <v>956</v>
      </c>
      <c r="E9189" t="s">
        <v>88</v>
      </c>
      <c r="F9189">
        <v>35004</v>
      </c>
      <c r="G9189" t="s">
        <v>49</v>
      </c>
      <c r="H9189" t="s">
        <v>28</v>
      </c>
      <c r="J9189" t="s">
        <v>1370</v>
      </c>
      <c r="L9189" t="s">
        <v>49</v>
      </c>
      <c r="AF9189" t="s">
        <v>5700</v>
      </c>
    </row>
    <row r="9190" spans="1:32" x14ac:dyDescent="0.25">
      <c r="A9190">
        <v>335691</v>
      </c>
      <c r="B9190" t="s">
        <v>4888</v>
      </c>
      <c r="C9190" t="s">
        <v>404</v>
      </c>
      <c r="D9190" t="s">
        <v>393</v>
      </c>
      <c r="E9190" t="s">
        <v>88</v>
      </c>
      <c r="F9190">
        <v>31954</v>
      </c>
      <c r="G9190" t="s">
        <v>30</v>
      </c>
      <c r="H9190" t="s">
        <v>31</v>
      </c>
      <c r="J9190" t="s">
        <v>1370</v>
      </c>
      <c r="L9190" t="s">
        <v>30</v>
      </c>
      <c r="AF9190" t="s">
        <v>5700</v>
      </c>
    </row>
    <row r="9191" spans="1:32" x14ac:dyDescent="0.25">
      <c r="A9191">
        <v>338333</v>
      </c>
      <c r="B9191" t="s">
        <v>2518</v>
      </c>
      <c r="C9191" t="s">
        <v>289</v>
      </c>
      <c r="D9191" t="s">
        <v>801</v>
      </c>
      <c r="E9191" t="s">
        <v>88</v>
      </c>
      <c r="F9191">
        <v>30323</v>
      </c>
      <c r="G9191" t="s">
        <v>2519</v>
      </c>
      <c r="H9191" t="s">
        <v>28</v>
      </c>
      <c r="J9191" t="s">
        <v>27</v>
      </c>
      <c r="L9191" t="s">
        <v>52</v>
      </c>
      <c r="AF9191" t="s">
        <v>5700</v>
      </c>
    </row>
    <row r="9192" spans="1:32" x14ac:dyDescent="0.25">
      <c r="A9192">
        <v>329770</v>
      </c>
      <c r="B9192" t="s">
        <v>4265</v>
      </c>
      <c r="C9192" t="s">
        <v>297</v>
      </c>
      <c r="D9192" t="s">
        <v>1007</v>
      </c>
      <c r="E9192" t="s">
        <v>89</v>
      </c>
      <c r="F9192">
        <v>33309</v>
      </c>
      <c r="G9192" t="s">
        <v>256</v>
      </c>
      <c r="H9192" t="s">
        <v>28</v>
      </c>
      <c r="J9192" t="s">
        <v>1370</v>
      </c>
      <c r="L9192" t="s">
        <v>79</v>
      </c>
      <c r="AF9192" t="s">
        <v>5700</v>
      </c>
    </row>
    <row r="9193" spans="1:32" x14ac:dyDescent="0.25">
      <c r="A9193">
        <v>333483</v>
      </c>
      <c r="B9193" t="s">
        <v>1954</v>
      </c>
      <c r="C9193" t="s">
        <v>277</v>
      </c>
      <c r="D9193" t="s">
        <v>248</v>
      </c>
      <c r="E9193" t="s">
        <v>89</v>
      </c>
      <c r="F9193">
        <v>35080</v>
      </c>
      <c r="G9193" t="s">
        <v>225</v>
      </c>
      <c r="H9193" t="s">
        <v>28</v>
      </c>
      <c r="J9193" t="s">
        <v>1370</v>
      </c>
      <c r="L9193" t="s">
        <v>30</v>
      </c>
      <c r="AF9193" t="s">
        <v>5700</v>
      </c>
    </row>
    <row r="9194" spans="1:32" x14ac:dyDescent="0.25">
      <c r="A9194">
        <v>334174</v>
      </c>
      <c r="B9194" t="s">
        <v>4685</v>
      </c>
      <c r="C9194" t="s">
        <v>349</v>
      </c>
      <c r="D9194" t="s">
        <v>499</v>
      </c>
      <c r="E9194" t="s">
        <v>89</v>
      </c>
      <c r="F9194">
        <v>27046</v>
      </c>
      <c r="G9194" t="s">
        <v>59</v>
      </c>
      <c r="H9194" t="s">
        <v>28</v>
      </c>
      <c r="J9194" t="s">
        <v>1370</v>
      </c>
      <c r="K9194">
        <v>2013</v>
      </c>
      <c r="L9194" t="s">
        <v>30</v>
      </c>
      <c r="AF9194" t="s">
        <v>5700</v>
      </c>
    </row>
    <row r="9195" spans="1:32" x14ac:dyDescent="0.25">
      <c r="A9195">
        <v>335702</v>
      </c>
      <c r="B9195" t="s">
        <v>4890</v>
      </c>
      <c r="C9195" t="s">
        <v>1188</v>
      </c>
      <c r="D9195" t="s">
        <v>956</v>
      </c>
      <c r="E9195" t="s">
        <v>89</v>
      </c>
      <c r="F9195">
        <v>32383</v>
      </c>
      <c r="G9195" t="s">
        <v>4891</v>
      </c>
      <c r="H9195" t="s">
        <v>28</v>
      </c>
      <c r="J9195" t="s">
        <v>1370</v>
      </c>
      <c r="L9195" t="s">
        <v>30</v>
      </c>
      <c r="AF9195" t="s">
        <v>5700</v>
      </c>
    </row>
    <row r="9196" spans="1:32" x14ac:dyDescent="0.25">
      <c r="A9196">
        <v>329707</v>
      </c>
      <c r="B9196" t="s">
        <v>2936</v>
      </c>
      <c r="C9196" t="s">
        <v>266</v>
      </c>
      <c r="D9196" t="s">
        <v>255</v>
      </c>
      <c r="E9196" t="s">
        <v>89</v>
      </c>
      <c r="F9196">
        <v>36186</v>
      </c>
      <c r="G9196" t="s">
        <v>42</v>
      </c>
      <c r="H9196" t="s">
        <v>28</v>
      </c>
      <c r="J9196" t="s">
        <v>27</v>
      </c>
      <c r="L9196" t="s">
        <v>30</v>
      </c>
      <c r="AF9196" t="s">
        <v>5700</v>
      </c>
    </row>
    <row r="9197" spans="1:32" x14ac:dyDescent="0.25">
      <c r="A9197">
        <v>306165</v>
      </c>
      <c r="B9197" t="s">
        <v>2838</v>
      </c>
      <c r="C9197" t="s">
        <v>542</v>
      </c>
      <c r="D9197" t="s">
        <v>1612</v>
      </c>
      <c r="E9197" t="s">
        <v>89</v>
      </c>
      <c r="F9197">
        <v>28126</v>
      </c>
      <c r="G9197" t="s">
        <v>1093</v>
      </c>
      <c r="H9197" t="s">
        <v>28</v>
      </c>
      <c r="J9197" t="s">
        <v>1370</v>
      </c>
      <c r="L9197" t="s">
        <v>30</v>
      </c>
      <c r="AF9197" t="s">
        <v>5700</v>
      </c>
    </row>
    <row r="9198" spans="1:32" x14ac:dyDescent="0.25">
      <c r="A9198">
        <v>335768</v>
      </c>
      <c r="B9198" t="s">
        <v>4903</v>
      </c>
      <c r="C9198" t="s">
        <v>242</v>
      </c>
      <c r="D9198" t="s">
        <v>3383</v>
      </c>
      <c r="E9198" t="s">
        <v>89</v>
      </c>
      <c r="F9198">
        <v>31850</v>
      </c>
      <c r="G9198" t="s">
        <v>49</v>
      </c>
      <c r="H9198" t="s">
        <v>28</v>
      </c>
      <c r="J9198" t="s">
        <v>1370</v>
      </c>
      <c r="L9198" t="s">
        <v>49</v>
      </c>
      <c r="AF9198" t="s">
        <v>5700</v>
      </c>
    </row>
    <row r="9199" spans="1:32" x14ac:dyDescent="0.25">
      <c r="A9199">
        <v>336838</v>
      </c>
      <c r="B9199" t="s">
        <v>5032</v>
      </c>
      <c r="C9199" t="s">
        <v>242</v>
      </c>
      <c r="D9199" t="s">
        <v>806</v>
      </c>
      <c r="E9199" t="s">
        <v>89</v>
      </c>
      <c r="F9199">
        <v>36904</v>
      </c>
      <c r="G9199" t="s">
        <v>229</v>
      </c>
      <c r="H9199" t="s">
        <v>28</v>
      </c>
      <c r="J9199" t="s">
        <v>27</v>
      </c>
      <c r="L9199" t="s">
        <v>30</v>
      </c>
      <c r="AF9199" t="s">
        <v>5700</v>
      </c>
    </row>
    <row r="9200" spans="1:32" x14ac:dyDescent="0.25">
      <c r="A9200">
        <v>316067</v>
      </c>
      <c r="B9200" t="s">
        <v>3887</v>
      </c>
      <c r="C9200" t="s">
        <v>674</v>
      </c>
      <c r="D9200" t="s">
        <v>3888</v>
      </c>
      <c r="E9200" t="s">
        <v>88</v>
      </c>
      <c r="F9200">
        <v>32220</v>
      </c>
      <c r="G9200" t="s">
        <v>998</v>
      </c>
      <c r="H9200" t="s">
        <v>28</v>
      </c>
      <c r="J9200" t="s">
        <v>1370</v>
      </c>
      <c r="L9200" t="s">
        <v>62</v>
      </c>
      <c r="AF9200" t="s">
        <v>5700</v>
      </c>
    </row>
    <row r="9201" spans="1:32" x14ac:dyDescent="0.25">
      <c r="A9201">
        <v>329814</v>
      </c>
      <c r="B9201" t="s">
        <v>4270</v>
      </c>
      <c r="C9201" t="s">
        <v>4271</v>
      </c>
      <c r="D9201" t="s">
        <v>517</v>
      </c>
      <c r="E9201" t="s">
        <v>89</v>
      </c>
      <c r="F9201">
        <v>35963</v>
      </c>
      <c r="G9201" t="s">
        <v>4272</v>
      </c>
      <c r="H9201" t="s">
        <v>28</v>
      </c>
      <c r="J9201" t="s">
        <v>1370</v>
      </c>
      <c r="L9201" t="s">
        <v>42</v>
      </c>
      <c r="AF9201" t="s">
        <v>5700</v>
      </c>
    </row>
    <row r="9202" spans="1:32" x14ac:dyDescent="0.25">
      <c r="A9202">
        <v>335763</v>
      </c>
      <c r="B9202" t="s">
        <v>4902</v>
      </c>
      <c r="C9202" t="s">
        <v>778</v>
      </c>
      <c r="D9202" t="s">
        <v>399</v>
      </c>
      <c r="E9202" t="s">
        <v>88</v>
      </c>
      <c r="F9202">
        <v>31420</v>
      </c>
      <c r="G9202" t="s">
        <v>59</v>
      </c>
      <c r="H9202" t="s">
        <v>28</v>
      </c>
      <c r="J9202" t="s">
        <v>1370</v>
      </c>
      <c r="L9202" t="s">
        <v>59</v>
      </c>
      <c r="AF9202" t="s">
        <v>5700</v>
      </c>
    </row>
    <row r="9203" spans="1:32" x14ac:dyDescent="0.25">
      <c r="A9203">
        <v>332144</v>
      </c>
      <c r="B9203" t="s">
        <v>4473</v>
      </c>
      <c r="C9203" t="s">
        <v>416</v>
      </c>
      <c r="D9203" t="s">
        <v>500</v>
      </c>
      <c r="E9203" t="s">
        <v>89</v>
      </c>
      <c r="F9203">
        <v>32146</v>
      </c>
      <c r="G9203" t="s">
        <v>30</v>
      </c>
      <c r="H9203" t="s">
        <v>28</v>
      </c>
      <c r="J9203" t="s">
        <v>1370</v>
      </c>
      <c r="L9203" t="s">
        <v>30</v>
      </c>
      <c r="AF9203" t="s">
        <v>5700</v>
      </c>
    </row>
    <row r="9204" spans="1:32" x14ac:dyDescent="0.25">
      <c r="A9204">
        <v>305974</v>
      </c>
      <c r="B9204" t="s">
        <v>2693</v>
      </c>
      <c r="C9204" t="s">
        <v>226</v>
      </c>
      <c r="D9204" t="s">
        <v>458</v>
      </c>
      <c r="E9204" t="s">
        <v>88</v>
      </c>
      <c r="F9204">
        <v>30179</v>
      </c>
      <c r="G9204" t="s">
        <v>30</v>
      </c>
      <c r="H9204" t="s">
        <v>28</v>
      </c>
      <c r="AD9204" t="s">
        <v>5700</v>
      </c>
      <c r="AE9204" t="s">
        <v>5700</v>
      </c>
      <c r="AF9204" t="s">
        <v>5700</v>
      </c>
    </row>
    <row r="9205" spans="1:32" x14ac:dyDescent="0.25">
      <c r="A9205">
        <v>327581</v>
      </c>
      <c r="B9205" t="s">
        <v>2499</v>
      </c>
      <c r="C9205" t="s">
        <v>242</v>
      </c>
      <c r="D9205" t="s">
        <v>228</v>
      </c>
      <c r="E9205" t="s">
        <v>89</v>
      </c>
      <c r="F9205">
        <v>35434</v>
      </c>
      <c r="G9205" t="s">
        <v>30</v>
      </c>
      <c r="H9205" t="s">
        <v>28</v>
      </c>
      <c r="J9205" t="s">
        <v>1370</v>
      </c>
      <c r="L9205" t="s">
        <v>42</v>
      </c>
      <c r="AF9205" t="s">
        <v>5700</v>
      </c>
    </row>
    <row r="9206" spans="1:32" x14ac:dyDescent="0.25">
      <c r="A9206">
        <v>333494</v>
      </c>
      <c r="B9206" t="s">
        <v>2576</v>
      </c>
      <c r="C9206" t="s">
        <v>359</v>
      </c>
      <c r="D9206" t="s">
        <v>360</v>
      </c>
      <c r="E9206" t="s">
        <v>88</v>
      </c>
      <c r="F9206">
        <v>34349</v>
      </c>
      <c r="G9206" t="s">
        <v>30</v>
      </c>
      <c r="H9206" t="s">
        <v>43</v>
      </c>
      <c r="J9206" t="s">
        <v>1370</v>
      </c>
      <c r="L9206" t="s">
        <v>30</v>
      </c>
      <c r="AF9206" t="s">
        <v>5700</v>
      </c>
    </row>
    <row r="9207" spans="1:32" x14ac:dyDescent="0.25">
      <c r="A9207">
        <v>337044</v>
      </c>
      <c r="B9207" t="s">
        <v>2588</v>
      </c>
      <c r="C9207" t="s">
        <v>851</v>
      </c>
      <c r="D9207" t="s">
        <v>1637</v>
      </c>
      <c r="E9207" t="s">
        <v>88</v>
      </c>
      <c r="F9207">
        <v>28879</v>
      </c>
      <c r="G9207" t="s">
        <v>2589</v>
      </c>
      <c r="H9207" t="s">
        <v>28</v>
      </c>
      <c r="J9207" t="s">
        <v>1370</v>
      </c>
      <c r="L9207" t="s">
        <v>67</v>
      </c>
      <c r="AF9207" t="s">
        <v>5700</v>
      </c>
    </row>
    <row r="9208" spans="1:32" x14ac:dyDescent="0.25">
      <c r="A9208">
        <v>326173</v>
      </c>
      <c r="B9208" t="s">
        <v>2428</v>
      </c>
      <c r="C9208" t="s">
        <v>997</v>
      </c>
      <c r="D9208" t="s">
        <v>342</v>
      </c>
      <c r="E9208" t="s">
        <v>88</v>
      </c>
      <c r="F9208">
        <v>35309</v>
      </c>
      <c r="G9208" t="s">
        <v>30</v>
      </c>
      <c r="H9208" t="s">
        <v>28</v>
      </c>
      <c r="J9208" t="s">
        <v>1370</v>
      </c>
      <c r="L9208" t="s">
        <v>30</v>
      </c>
      <c r="AF9208" t="s">
        <v>5700</v>
      </c>
    </row>
    <row r="9209" spans="1:32" x14ac:dyDescent="0.25">
      <c r="A9209">
        <v>333620</v>
      </c>
      <c r="B9209" t="s">
        <v>2528</v>
      </c>
      <c r="C9209" t="s">
        <v>266</v>
      </c>
      <c r="D9209" t="s">
        <v>318</v>
      </c>
      <c r="E9209" t="s">
        <v>88</v>
      </c>
      <c r="F9209">
        <v>35432</v>
      </c>
      <c r="G9209" t="s">
        <v>30</v>
      </c>
      <c r="H9209" t="s">
        <v>28</v>
      </c>
      <c r="J9209" t="s">
        <v>1370</v>
      </c>
      <c r="L9209" t="s">
        <v>30</v>
      </c>
      <c r="AF9209" t="s">
        <v>5700</v>
      </c>
    </row>
    <row r="9210" spans="1:32" x14ac:dyDescent="0.25">
      <c r="A9210">
        <v>333166</v>
      </c>
      <c r="B9210" t="s">
        <v>4580</v>
      </c>
      <c r="C9210" t="s">
        <v>396</v>
      </c>
      <c r="D9210" t="s">
        <v>723</v>
      </c>
      <c r="E9210" t="s">
        <v>89</v>
      </c>
      <c r="F9210">
        <v>30240</v>
      </c>
      <c r="G9210" t="s">
        <v>1024</v>
      </c>
      <c r="H9210" t="s">
        <v>28</v>
      </c>
      <c r="J9210" t="s">
        <v>27</v>
      </c>
      <c r="L9210" t="s">
        <v>82</v>
      </c>
      <c r="AF9210" t="s">
        <v>5700</v>
      </c>
    </row>
    <row r="9211" spans="1:32" x14ac:dyDescent="0.25">
      <c r="A9211">
        <v>334739</v>
      </c>
      <c r="B9211" t="s">
        <v>4751</v>
      </c>
      <c r="C9211" t="s">
        <v>233</v>
      </c>
      <c r="D9211" t="s">
        <v>1067</v>
      </c>
      <c r="E9211" t="s">
        <v>89</v>
      </c>
      <c r="F9211">
        <v>35805</v>
      </c>
      <c r="G9211" t="s">
        <v>4752</v>
      </c>
      <c r="H9211" t="s">
        <v>28</v>
      </c>
      <c r="J9211" t="s">
        <v>1370</v>
      </c>
      <c r="L9211" t="s">
        <v>42</v>
      </c>
      <c r="AF9211" t="s">
        <v>5700</v>
      </c>
    </row>
    <row r="9212" spans="1:32" x14ac:dyDescent="0.25">
      <c r="A9212">
        <v>326455</v>
      </c>
      <c r="B9212" t="s">
        <v>2915</v>
      </c>
      <c r="C9212" t="s">
        <v>1411</v>
      </c>
      <c r="D9212" t="s">
        <v>1867</v>
      </c>
      <c r="E9212" t="s">
        <v>88</v>
      </c>
      <c r="F9212">
        <v>33693</v>
      </c>
      <c r="G9212" t="s">
        <v>278</v>
      </c>
      <c r="H9212" t="s">
        <v>28</v>
      </c>
      <c r="J9212" t="s">
        <v>1370</v>
      </c>
      <c r="L9212" t="s">
        <v>30</v>
      </c>
      <c r="AF9212" t="s">
        <v>5700</v>
      </c>
    </row>
    <row r="9213" spans="1:32" x14ac:dyDescent="0.25">
      <c r="A9213">
        <v>328460</v>
      </c>
      <c r="B9213" t="s">
        <v>2930</v>
      </c>
      <c r="C9213" t="s">
        <v>2775</v>
      </c>
      <c r="D9213" t="s">
        <v>409</v>
      </c>
      <c r="E9213" t="s">
        <v>89</v>
      </c>
      <c r="F9213">
        <v>34054</v>
      </c>
      <c r="G9213" t="s">
        <v>30</v>
      </c>
      <c r="H9213" t="s">
        <v>28</v>
      </c>
      <c r="J9213" t="s">
        <v>1370</v>
      </c>
      <c r="L9213" t="s">
        <v>30</v>
      </c>
      <c r="AF9213" t="s">
        <v>5700</v>
      </c>
    </row>
    <row r="9214" spans="1:32" x14ac:dyDescent="0.25">
      <c r="A9214">
        <v>334747</v>
      </c>
      <c r="B9214" t="s">
        <v>4753</v>
      </c>
      <c r="C9214" t="s">
        <v>1045</v>
      </c>
      <c r="D9214" t="s">
        <v>837</v>
      </c>
      <c r="E9214" t="s">
        <v>89</v>
      </c>
      <c r="F9214">
        <v>34881</v>
      </c>
      <c r="G9214" t="s">
        <v>2811</v>
      </c>
      <c r="H9214" t="s">
        <v>28</v>
      </c>
      <c r="J9214" t="s">
        <v>1370</v>
      </c>
      <c r="L9214" t="s">
        <v>42</v>
      </c>
      <c r="AF9214" t="s">
        <v>5700</v>
      </c>
    </row>
    <row r="9215" spans="1:32" x14ac:dyDescent="0.25">
      <c r="A9215">
        <v>330895</v>
      </c>
      <c r="B9215" t="s">
        <v>4345</v>
      </c>
      <c r="C9215" t="s">
        <v>266</v>
      </c>
      <c r="D9215" t="s">
        <v>1539</v>
      </c>
      <c r="E9215" t="s">
        <v>89</v>
      </c>
      <c r="F9215">
        <v>34099</v>
      </c>
      <c r="G9215" t="s">
        <v>30</v>
      </c>
      <c r="H9215" t="s">
        <v>28</v>
      </c>
      <c r="J9215" t="s">
        <v>27</v>
      </c>
      <c r="L9215" t="s">
        <v>30</v>
      </c>
      <c r="AF9215" t="s">
        <v>5700</v>
      </c>
    </row>
    <row r="9216" spans="1:32" x14ac:dyDescent="0.25">
      <c r="A9216">
        <v>336683</v>
      </c>
      <c r="B9216" t="s">
        <v>5015</v>
      </c>
      <c r="C9216" t="s">
        <v>547</v>
      </c>
      <c r="D9216" t="s">
        <v>234</v>
      </c>
      <c r="E9216" t="s">
        <v>88</v>
      </c>
      <c r="F9216">
        <v>35949</v>
      </c>
      <c r="G9216" t="s">
        <v>30</v>
      </c>
      <c r="H9216" t="s">
        <v>28</v>
      </c>
      <c r="J9216" t="s">
        <v>27</v>
      </c>
      <c r="L9216" t="s">
        <v>49</v>
      </c>
      <c r="AF9216" t="s">
        <v>5700</v>
      </c>
    </row>
    <row r="9217" spans="1:32" x14ac:dyDescent="0.25">
      <c r="A9217">
        <v>321569</v>
      </c>
      <c r="B9217" t="s">
        <v>2349</v>
      </c>
      <c r="C9217" t="s">
        <v>614</v>
      </c>
      <c r="D9217" t="s">
        <v>2350</v>
      </c>
      <c r="E9217" t="s">
        <v>88</v>
      </c>
      <c r="F9217">
        <v>31533</v>
      </c>
      <c r="G9217" t="s">
        <v>278</v>
      </c>
      <c r="H9217" t="s">
        <v>28</v>
      </c>
      <c r="J9217" t="s">
        <v>27</v>
      </c>
      <c r="L9217" t="s">
        <v>30</v>
      </c>
      <c r="AF9217" t="s">
        <v>5700</v>
      </c>
    </row>
    <row r="9218" spans="1:32" x14ac:dyDescent="0.25">
      <c r="A9218">
        <v>330937</v>
      </c>
      <c r="B9218" t="s">
        <v>4348</v>
      </c>
      <c r="C9218" t="s">
        <v>580</v>
      </c>
      <c r="D9218" t="s">
        <v>627</v>
      </c>
      <c r="E9218" t="s">
        <v>89</v>
      </c>
      <c r="F9218">
        <v>33900</v>
      </c>
      <c r="G9218" t="s">
        <v>30</v>
      </c>
      <c r="H9218" t="s">
        <v>28</v>
      </c>
      <c r="J9218" t="s">
        <v>1370</v>
      </c>
      <c r="L9218" t="s">
        <v>30</v>
      </c>
      <c r="AF9218" t="s">
        <v>5700</v>
      </c>
    </row>
    <row r="9219" spans="1:32" x14ac:dyDescent="0.25">
      <c r="A9219">
        <v>326160</v>
      </c>
      <c r="B9219" t="s">
        <v>2667</v>
      </c>
      <c r="C9219" t="s">
        <v>361</v>
      </c>
      <c r="D9219" t="s">
        <v>298</v>
      </c>
      <c r="E9219" t="s">
        <v>89</v>
      </c>
      <c r="F9219">
        <v>34124</v>
      </c>
      <c r="G9219" t="s">
        <v>2668</v>
      </c>
      <c r="H9219" t="s">
        <v>28</v>
      </c>
      <c r="J9219" t="s">
        <v>1370</v>
      </c>
      <c r="L9219" t="s">
        <v>52</v>
      </c>
      <c r="AF9219" t="s">
        <v>5700</v>
      </c>
    </row>
    <row r="9220" spans="1:32" x14ac:dyDescent="0.25">
      <c r="A9220">
        <v>331259</v>
      </c>
      <c r="B9220" t="s">
        <v>2543</v>
      </c>
      <c r="C9220" t="s">
        <v>257</v>
      </c>
      <c r="D9220" t="s">
        <v>1015</v>
      </c>
      <c r="E9220" t="s">
        <v>89</v>
      </c>
      <c r="F9220">
        <v>32391</v>
      </c>
      <c r="G9220" t="s">
        <v>30</v>
      </c>
      <c r="H9220" t="s">
        <v>28</v>
      </c>
      <c r="J9220" t="s">
        <v>1370</v>
      </c>
      <c r="L9220" t="s">
        <v>30</v>
      </c>
      <c r="AF9220" t="s">
        <v>5700</v>
      </c>
    </row>
    <row r="9221" spans="1:32" x14ac:dyDescent="0.25">
      <c r="A9221">
        <v>330939</v>
      </c>
      <c r="B9221" t="s">
        <v>1424</v>
      </c>
      <c r="C9221" t="s">
        <v>242</v>
      </c>
      <c r="D9221" t="s">
        <v>879</v>
      </c>
      <c r="E9221" t="s">
        <v>88</v>
      </c>
      <c r="F9221">
        <v>35445</v>
      </c>
      <c r="G9221" t="s">
        <v>2508</v>
      </c>
      <c r="H9221" t="s">
        <v>28</v>
      </c>
      <c r="J9221" t="s">
        <v>27</v>
      </c>
      <c r="L9221" t="s">
        <v>52</v>
      </c>
      <c r="AF9221" t="s">
        <v>5700</v>
      </c>
    </row>
    <row r="9222" spans="1:32" x14ac:dyDescent="0.25">
      <c r="A9222">
        <v>328687</v>
      </c>
      <c r="B9222" t="s">
        <v>2705</v>
      </c>
      <c r="C9222" t="s">
        <v>652</v>
      </c>
      <c r="D9222" t="s">
        <v>2704</v>
      </c>
      <c r="E9222" t="s">
        <v>89</v>
      </c>
      <c r="F9222">
        <v>32281</v>
      </c>
      <c r="G9222" t="s">
        <v>30</v>
      </c>
      <c r="H9222" t="s">
        <v>28</v>
      </c>
      <c r="J9222" t="s">
        <v>1370</v>
      </c>
      <c r="L9222" t="s">
        <v>30</v>
      </c>
      <c r="AF9222" t="s">
        <v>5700</v>
      </c>
    </row>
    <row r="9223" spans="1:32" x14ac:dyDescent="0.25">
      <c r="A9223">
        <v>328698</v>
      </c>
      <c r="B9223" t="s">
        <v>2577</v>
      </c>
      <c r="C9223" t="s">
        <v>1086</v>
      </c>
      <c r="D9223" t="s">
        <v>913</v>
      </c>
      <c r="E9223" t="s">
        <v>88</v>
      </c>
      <c r="F9223">
        <v>34548</v>
      </c>
      <c r="G9223" t="s">
        <v>386</v>
      </c>
      <c r="H9223" t="s">
        <v>28</v>
      </c>
      <c r="J9223" t="s">
        <v>1370</v>
      </c>
      <c r="L9223" t="s">
        <v>30</v>
      </c>
      <c r="AF9223" t="s">
        <v>5700</v>
      </c>
    </row>
    <row r="9224" spans="1:32" x14ac:dyDescent="0.25">
      <c r="A9224">
        <v>330986</v>
      </c>
      <c r="B9224" t="s">
        <v>4353</v>
      </c>
      <c r="C9224" t="s">
        <v>242</v>
      </c>
      <c r="D9224" t="s">
        <v>245</v>
      </c>
      <c r="E9224" t="s">
        <v>88</v>
      </c>
      <c r="F9224">
        <v>32791</v>
      </c>
      <c r="G9224" t="s">
        <v>30</v>
      </c>
      <c r="H9224" t="s">
        <v>28</v>
      </c>
      <c r="J9224" t="s">
        <v>1370</v>
      </c>
      <c r="L9224" t="s">
        <v>30</v>
      </c>
      <c r="AF9224" t="s">
        <v>5700</v>
      </c>
    </row>
    <row r="9225" spans="1:32" x14ac:dyDescent="0.25">
      <c r="A9225">
        <v>328155</v>
      </c>
      <c r="B9225" t="s">
        <v>2473</v>
      </c>
      <c r="C9225" t="s">
        <v>849</v>
      </c>
      <c r="D9225" t="s">
        <v>254</v>
      </c>
      <c r="E9225" t="s">
        <v>88</v>
      </c>
      <c r="F9225">
        <v>35217</v>
      </c>
      <c r="G9225" t="s">
        <v>1253</v>
      </c>
      <c r="H9225" t="s">
        <v>28</v>
      </c>
      <c r="J9225" t="s">
        <v>1370</v>
      </c>
      <c r="L9225" t="s">
        <v>42</v>
      </c>
      <c r="AF9225" t="s">
        <v>5700</v>
      </c>
    </row>
    <row r="9226" spans="1:32" x14ac:dyDescent="0.25">
      <c r="A9226">
        <v>331106</v>
      </c>
      <c r="B9226" t="s">
        <v>2172</v>
      </c>
      <c r="C9226" t="s">
        <v>242</v>
      </c>
      <c r="D9226" t="s">
        <v>549</v>
      </c>
      <c r="E9226" t="s">
        <v>88</v>
      </c>
      <c r="F9226">
        <v>33244</v>
      </c>
      <c r="G9226" t="s">
        <v>2173</v>
      </c>
      <c r="H9226" t="s">
        <v>28</v>
      </c>
      <c r="J9226" t="s">
        <v>1370</v>
      </c>
      <c r="L9226" t="s">
        <v>30</v>
      </c>
      <c r="AF9226" t="s">
        <v>5700</v>
      </c>
    </row>
    <row r="9227" spans="1:32" x14ac:dyDescent="0.25">
      <c r="A9227">
        <v>332052</v>
      </c>
      <c r="B9227" t="s">
        <v>4459</v>
      </c>
      <c r="C9227" t="s">
        <v>355</v>
      </c>
      <c r="D9227" t="s">
        <v>961</v>
      </c>
      <c r="E9227" t="s">
        <v>89</v>
      </c>
      <c r="F9227">
        <v>34700</v>
      </c>
      <c r="G9227" t="s">
        <v>2361</v>
      </c>
      <c r="H9227" t="s">
        <v>28</v>
      </c>
      <c r="J9227" t="s">
        <v>1370</v>
      </c>
      <c r="L9227" t="s">
        <v>30</v>
      </c>
      <c r="AF9227" t="s">
        <v>5700</v>
      </c>
    </row>
    <row r="9228" spans="1:32" x14ac:dyDescent="0.25">
      <c r="A9228">
        <v>324983</v>
      </c>
      <c r="B9228" t="s">
        <v>4004</v>
      </c>
      <c r="C9228" t="s">
        <v>260</v>
      </c>
      <c r="D9228" t="s">
        <v>1078</v>
      </c>
      <c r="E9228" t="s">
        <v>88</v>
      </c>
      <c r="F9228">
        <v>35431</v>
      </c>
      <c r="G9228" t="s">
        <v>30</v>
      </c>
      <c r="H9228" t="s">
        <v>28</v>
      </c>
      <c r="J9228" t="s">
        <v>1370</v>
      </c>
      <c r="L9228" t="s">
        <v>42</v>
      </c>
      <c r="AF9228" t="s">
        <v>5700</v>
      </c>
    </row>
    <row r="9229" spans="1:32" x14ac:dyDescent="0.25">
      <c r="A9229">
        <v>335657</v>
      </c>
      <c r="B9229" t="s">
        <v>4883</v>
      </c>
      <c r="C9229" t="s">
        <v>242</v>
      </c>
      <c r="D9229" t="s">
        <v>436</v>
      </c>
      <c r="E9229" t="s">
        <v>89</v>
      </c>
      <c r="F9229">
        <v>34184</v>
      </c>
      <c r="G9229" t="s">
        <v>578</v>
      </c>
      <c r="H9229" t="s">
        <v>28</v>
      </c>
      <c r="J9229" t="s">
        <v>1370</v>
      </c>
      <c r="L9229" t="s">
        <v>42</v>
      </c>
      <c r="AF9229" t="s">
        <v>5700</v>
      </c>
    </row>
    <row r="9230" spans="1:32" x14ac:dyDescent="0.25">
      <c r="A9230">
        <v>335675</v>
      </c>
      <c r="B9230" t="s">
        <v>4886</v>
      </c>
      <c r="C9230" t="s">
        <v>242</v>
      </c>
      <c r="D9230" t="s">
        <v>821</v>
      </c>
      <c r="E9230" t="s">
        <v>89</v>
      </c>
      <c r="F9230">
        <v>30775</v>
      </c>
      <c r="G9230" t="s">
        <v>30</v>
      </c>
      <c r="H9230" t="s">
        <v>28</v>
      </c>
      <c r="J9230" t="s">
        <v>1370</v>
      </c>
      <c r="L9230" t="s">
        <v>30</v>
      </c>
      <c r="AF9230" t="s">
        <v>5700</v>
      </c>
    </row>
    <row r="9231" spans="1:32" x14ac:dyDescent="0.25">
      <c r="A9231">
        <v>314797</v>
      </c>
      <c r="B9231" t="s">
        <v>1368</v>
      </c>
      <c r="C9231" t="s">
        <v>498</v>
      </c>
      <c r="D9231" t="s">
        <v>1369</v>
      </c>
      <c r="E9231" t="s">
        <v>88</v>
      </c>
      <c r="F9231">
        <v>25994</v>
      </c>
      <c r="G9231" t="s">
        <v>30</v>
      </c>
      <c r="H9231" t="s">
        <v>28</v>
      </c>
      <c r="J9231" t="s">
        <v>27</v>
      </c>
      <c r="L9231" t="s">
        <v>30</v>
      </c>
      <c r="AF9231" t="s">
        <v>5700</v>
      </c>
    </row>
    <row r="9232" spans="1:32" x14ac:dyDescent="0.25">
      <c r="A9232">
        <v>303082</v>
      </c>
      <c r="B9232" t="s">
        <v>2446</v>
      </c>
      <c r="C9232" t="s">
        <v>1099</v>
      </c>
      <c r="D9232" t="s">
        <v>2447</v>
      </c>
      <c r="E9232" t="s">
        <v>89</v>
      </c>
      <c r="F9232">
        <v>29221</v>
      </c>
      <c r="G9232" t="s">
        <v>39</v>
      </c>
      <c r="H9232" t="s">
        <v>28</v>
      </c>
      <c r="J9232" t="s">
        <v>27</v>
      </c>
      <c r="L9232" t="s">
        <v>39</v>
      </c>
      <c r="AF9232" t="s">
        <v>5700</v>
      </c>
    </row>
    <row r="9233" spans="1:32" x14ac:dyDescent="0.25">
      <c r="A9233">
        <v>318486</v>
      </c>
      <c r="B9233" t="s">
        <v>1984</v>
      </c>
      <c r="C9233" t="s">
        <v>963</v>
      </c>
      <c r="D9233" t="s">
        <v>255</v>
      </c>
      <c r="E9233" t="s">
        <v>88</v>
      </c>
      <c r="F9233">
        <v>33239</v>
      </c>
      <c r="G9233" t="s">
        <v>70</v>
      </c>
      <c r="H9233" t="s">
        <v>28</v>
      </c>
      <c r="J9233" t="s">
        <v>1370</v>
      </c>
      <c r="L9233" t="s">
        <v>70</v>
      </c>
      <c r="AF9233" t="s">
        <v>5700</v>
      </c>
    </row>
    <row r="9234" spans="1:32" x14ac:dyDescent="0.25">
      <c r="A9234">
        <v>320593</v>
      </c>
      <c r="B9234" t="s">
        <v>2067</v>
      </c>
      <c r="C9234" t="s">
        <v>387</v>
      </c>
      <c r="D9234" t="s">
        <v>1396</v>
      </c>
      <c r="E9234" t="s">
        <v>88</v>
      </c>
      <c r="H9234" t="s">
        <v>28</v>
      </c>
      <c r="Z9234" t="s">
        <v>5700</v>
      </c>
      <c r="AA9234" t="s">
        <v>5700</v>
      </c>
      <c r="AB9234" t="s">
        <v>5700</v>
      </c>
      <c r="AC9234" t="s">
        <v>5700</v>
      </c>
      <c r="AD9234" t="s">
        <v>5700</v>
      </c>
      <c r="AE9234" t="s">
        <v>5700</v>
      </c>
      <c r="AF9234" t="s">
        <v>5700</v>
      </c>
    </row>
    <row r="9235" spans="1:32" x14ac:dyDescent="0.25">
      <c r="A9235">
        <v>324706</v>
      </c>
      <c r="B9235" t="s">
        <v>2367</v>
      </c>
      <c r="C9235" t="s">
        <v>373</v>
      </c>
      <c r="D9235" t="s">
        <v>770</v>
      </c>
      <c r="E9235" t="s">
        <v>89</v>
      </c>
      <c r="H9235" t="s">
        <v>28</v>
      </c>
      <c r="AC9235" t="s">
        <v>5700</v>
      </c>
      <c r="AD9235" t="s">
        <v>5700</v>
      </c>
      <c r="AE9235" t="s">
        <v>5700</v>
      </c>
      <c r="AF9235" t="s">
        <v>5700</v>
      </c>
    </row>
    <row r="9236" spans="1:32" x14ac:dyDescent="0.25">
      <c r="A9236">
        <v>300594</v>
      </c>
      <c r="B9236" t="s">
        <v>1379</v>
      </c>
      <c r="C9236" t="s">
        <v>266</v>
      </c>
      <c r="D9236" t="s">
        <v>1380</v>
      </c>
      <c r="E9236" t="s">
        <v>88</v>
      </c>
      <c r="F9236">
        <v>30771</v>
      </c>
      <c r="G9236" t="s">
        <v>1381</v>
      </c>
      <c r="H9236" t="s">
        <v>28</v>
      </c>
      <c r="J9236" t="s">
        <v>1370</v>
      </c>
      <c r="L9236" t="s">
        <v>73</v>
      </c>
      <c r="AF9236" t="s">
        <v>5700</v>
      </c>
    </row>
    <row r="9237" spans="1:32" x14ac:dyDescent="0.25">
      <c r="A9237">
        <v>305510</v>
      </c>
      <c r="B9237" t="s">
        <v>1873</v>
      </c>
      <c r="C9237" t="s">
        <v>266</v>
      </c>
      <c r="D9237" t="s">
        <v>802</v>
      </c>
      <c r="E9237" t="s">
        <v>88</v>
      </c>
      <c r="F9237">
        <v>30872</v>
      </c>
      <c r="G9237" t="s">
        <v>1874</v>
      </c>
      <c r="H9237" t="s">
        <v>28</v>
      </c>
      <c r="J9237" t="s">
        <v>27</v>
      </c>
      <c r="L9237" t="s">
        <v>30</v>
      </c>
      <c r="AF9237" t="s">
        <v>5700</v>
      </c>
    </row>
    <row r="9238" spans="1:32" x14ac:dyDescent="0.25">
      <c r="A9238">
        <v>328910</v>
      </c>
      <c r="B9238" t="s">
        <v>2453</v>
      </c>
      <c r="C9238" t="s">
        <v>2454</v>
      </c>
      <c r="D9238" t="s">
        <v>553</v>
      </c>
      <c r="E9238" t="s">
        <v>88</v>
      </c>
      <c r="F9238">
        <v>30591</v>
      </c>
      <c r="G9238" t="s">
        <v>2455</v>
      </c>
      <c r="H9238" t="s">
        <v>28</v>
      </c>
      <c r="J9238" t="s">
        <v>1370</v>
      </c>
      <c r="L9238" t="s">
        <v>59</v>
      </c>
      <c r="AF9238" t="s">
        <v>5700</v>
      </c>
    </row>
    <row r="9239" spans="1:32" x14ac:dyDescent="0.25">
      <c r="A9239">
        <v>333513</v>
      </c>
      <c r="B9239" t="s">
        <v>1386</v>
      </c>
      <c r="C9239" t="s">
        <v>346</v>
      </c>
      <c r="D9239" t="s">
        <v>1387</v>
      </c>
      <c r="E9239" t="s">
        <v>88</v>
      </c>
      <c r="F9239">
        <v>29166</v>
      </c>
      <c r="G9239" t="s">
        <v>59</v>
      </c>
      <c r="H9239" t="s">
        <v>28</v>
      </c>
      <c r="AB9239" t="s">
        <v>5700</v>
      </c>
      <c r="AC9239" t="s">
        <v>5700</v>
      </c>
      <c r="AD9239" t="s">
        <v>5700</v>
      </c>
      <c r="AE9239" t="s">
        <v>5700</v>
      </c>
      <c r="AF9239" t="s">
        <v>5700</v>
      </c>
    </row>
    <row r="9240" spans="1:32" x14ac:dyDescent="0.25">
      <c r="A9240">
        <v>311387</v>
      </c>
      <c r="B9240" t="s">
        <v>2339</v>
      </c>
      <c r="C9240" t="s">
        <v>260</v>
      </c>
      <c r="D9240" t="s">
        <v>2340</v>
      </c>
      <c r="E9240" t="s">
        <v>88</v>
      </c>
      <c r="F9240">
        <v>31386</v>
      </c>
      <c r="G9240" t="s">
        <v>49</v>
      </c>
      <c r="H9240" t="s">
        <v>28</v>
      </c>
      <c r="J9240" t="s">
        <v>1370</v>
      </c>
      <c r="L9240" t="s">
        <v>49</v>
      </c>
      <c r="AF9240" t="s">
        <v>5700</v>
      </c>
    </row>
    <row r="9241" spans="1:32" x14ac:dyDescent="0.25">
      <c r="A9241">
        <v>312827</v>
      </c>
      <c r="B9241" t="s">
        <v>2013</v>
      </c>
      <c r="C9241" t="s">
        <v>1071</v>
      </c>
      <c r="D9241" t="s">
        <v>2014</v>
      </c>
      <c r="E9241" t="s">
        <v>88</v>
      </c>
      <c r="F9241">
        <v>31048</v>
      </c>
      <c r="G9241" t="s">
        <v>2015</v>
      </c>
      <c r="H9241" t="s">
        <v>28</v>
      </c>
      <c r="J9241" t="s">
        <v>1370</v>
      </c>
      <c r="L9241" t="s">
        <v>52</v>
      </c>
      <c r="AF9241" t="s">
        <v>5700</v>
      </c>
    </row>
    <row r="9242" spans="1:32" x14ac:dyDescent="0.25">
      <c r="A9242">
        <v>325956</v>
      </c>
      <c r="B9242" t="s">
        <v>2155</v>
      </c>
      <c r="C9242" t="s">
        <v>297</v>
      </c>
      <c r="D9242" t="s">
        <v>1209</v>
      </c>
      <c r="E9242" t="s">
        <v>89</v>
      </c>
      <c r="F9242">
        <v>32696</v>
      </c>
      <c r="G9242" t="s">
        <v>30</v>
      </c>
      <c r="H9242" t="s">
        <v>28</v>
      </c>
      <c r="J9242" t="s">
        <v>1370</v>
      </c>
      <c r="L9242" t="s">
        <v>30</v>
      </c>
      <c r="AF9242" t="s">
        <v>5700</v>
      </c>
    </row>
    <row r="9243" spans="1:32" x14ac:dyDescent="0.25">
      <c r="A9243">
        <v>309802</v>
      </c>
      <c r="B9243" t="s">
        <v>2297</v>
      </c>
      <c r="C9243" t="s">
        <v>260</v>
      </c>
      <c r="D9243" t="s">
        <v>351</v>
      </c>
      <c r="E9243" t="s">
        <v>88</v>
      </c>
      <c r="F9243">
        <v>30847</v>
      </c>
      <c r="G9243" t="s">
        <v>73</v>
      </c>
      <c r="H9243" t="s">
        <v>28</v>
      </c>
      <c r="J9243" t="s">
        <v>27</v>
      </c>
      <c r="L9243" t="s">
        <v>30</v>
      </c>
      <c r="AF9243" t="s">
        <v>5700</v>
      </c>
    </row>
    <row r="9244" spans="1:32" x14ac:dyDescent="0.25">
      <c r="A9244">
        <v>325637</v>
      </c>
      <c r="B9244" t="s">
        <v>2438</v>
      </c>
      <c r="C9244" t="s">
        <v>358</v>
      </c>
      <c r="D9244" t="s">
        <v>1718</v>
      </c>
      <c r="E9244" t="s">
        <v>88</v>
      </c>
      <c r="H9244" t="s">
        <v>28</v>
      </c>
      <c r="AF9244" t="s">
        <v>5700</v>
      </c>
    </row>
    <row r="9245" spans="1:32" x14ac:dyDescent="0.25">
      <c r="A9245">
        <v>326939</v>
      </c>
      <c r="B9245" t="s">
        <v>2497</v>
      </c>
      <c r="C9245" t="s">
        <v>647</v>
      </c>
      <c r="D9245" t="s">
        <v>1250</v>
      </c>
      <c r="E9245" t="s">
        <v>88</v>
      </c>
      <c r="F9245">
        <v>32396</v>
      </c>
      <c r="G9245" t="s">
        <v>2498</v>
      </c>
      <c r="H9245" t="s">
        <v>28</v>
      </c>
      <c r="J9245" t="s">
        <v>1370</v>
      </c>
      <c r="L9245" t="s">
        <v>42</v>
      </c>
      <c r="AF9245" t="s">
        <v>5700</v>
      </c>
    </row>
    <row r="9246" spans="1:32" x14ac:dyDescent="0.25">
      <c r="A9246">
        <v>328525</v>
      </c>
      <c r="B9246" t="s">
        <v>2481</v>
      </c>
      <c r="C9246" t="s">
        <v>1433</v>
      </c>
      <c r="D9246" t="s">
        <v>398</v>
      </c>
      <c r="E9246" t="s">
        <v>88</v>
      </c>
      <c r="F9246">
        <v>27973</v>
      </c>
      <c r="G9246" t="s">
        <v>2482</v>
      </c>
      <c r="H9246" t="s">
        <v>28</v>
      </c>
      <c r="J9246" t="s">
        <v>1370</v>
      </c>
      <c r="L9246" t="s">
        <v>52</v>
      </c>
      <c r="AF9246" t="s">
        <v>5700</v>
      </c>
    </row>
    <row r="9247" spans="1:32" x14ac:dyDescent="0.25">
      <c r="A9247">
        <v>329434</v>
      </c>
      <c r="B9247" t="s">
        <v>2501</v>
      </c>
      <c r="C9247" t="s">
        <v>2502</v>
      </c>
      <c r="D9247" t="s">
        <v>1798</v>
      </c>
      <c r="E9247" t="s">
        <v>88</v>
      </c>
      <c r="F9247">
        <v>32323</v>
      </c>
      <c r="G9247" t="s">
        <v>870</v>
      </c>
      <c r="H9247" t="s">
        <v>28</v>
      </c>
      <c r="J9247" t="s">
        <v>1370</v>
      </c>
      <c r="L9247" t="s">
        <v>30</v>
      </c>
      <c r="AF9247" t="s">
        <v>5700</v>
      </c>
    </row>
    <row r="9248" spans="1:32" x14ac:dyDescent="0.25">
      <c r="A9248">
        <v>331841</v>
      </c>
      <c r="B9248" t="s">
        <v>2510</v>
      </c>
      <c r="C9248" t="s">
        <v>338</v>
      </c>
      <c r="D9248" t="s">
        <v>2511</v>
      </c>
      <c r="E9248" t="s">
        <v>89</v>
      </c>
      <c r="F9248">
        <v>36340</v>
      </c>
      <c r="G9248" t="s">
        <v>302</v>
      </c>
      <c r="H9248" t="s">
        <v>28</v>
      </c>
      <c r="AD9248" t="s">
        <v>5700</v>
      </c>
      <c r="AE9248" t="s">
        <v>5700</v>
      </c>
      <c r="AF9248" t="s">
        <v>5700</v>
      </c>
    </row>
    <row r="9249" spans="1:32" x14ac:dyDescent="0.25">
      <c r="A9249">
        <v>333692</v>
      </c>
      <c r="B9249" t="s">
        <v>2443</v>
      </c>
      <c r="C9249" t="s">
        <v>396</v>
      </c>
      <c r="D9249" t="s">
        <v>1227</v>
      </c>
      <c r="E9249" t="s">
        <v>89</v>
      </c>
      <c r="F9249">
        <v>32499</v>
      </c>
      <c r="G9249" t="s">
        <v>73</v>
      </c>
      <c r="H9249" t="s">
        <v>28</v>
      </c>
      <c r="J9249" t="s">
        <v>27</v>
      </c>
      <c r="L9249" t="s">
        <v>30</v>
      </c>
      <c r="AE9249" t="s">
        <v>5700</v>
      </c>
      <c r="AF9249" t="s">
        <v>5700</v>
      </c>
    </row>
    <row r="9250" spans="1:32" x14ac:dyDescent="0.25">
      <c r="A9250">
        <v>334860</v>
      </c>
      <c r="B9250" t="s">
        <v>1425</v>
      </c>
      <c r="C9250" t="s">
        <v>346</v>
      </c>
      <c r="D9250" t="s">
        <v>621</v>
      </c>
      <c r="E9250" t="s">
        <v>88</v>
      </c>
      <c r="F9250">
        <v>29952</v>
      </c>
      <c r="G9250" t="s">
        <v>30</v>
      </c>
      <c r="H9250" t="s">
        <v>28</v>
      </c>
      <c r="J9250" t="s">
        <v>1370</v>
      </c>
      <c r="L9250" t="s">
        <v>30</v>
      </c>
      <c r="AF9250" t="s">
        <v>5700</v>
      </c>
    </row>
    <row r="9251" spans="1:32" x14ac:dyDescent="0.25">
      <c r="A9251">
        <v>334884</v>
      </c>
      <c r="B9251" t="s">
        <v>1568</v>
      </c>
      <c r="C9251" t="s">
        <v>381</v>
      </c>
      <c r="D9251" t="s">
        <v>1569</v>
      </c>
      <c r="E9251" t="s">
        <v>89</v>
      </c>
      <c r="F9251">
        <v>33630</v>
      </c>
      <c r="G9251" t="s">
        <v>59</v>
      </c>
      <c r="H9251" t="s">
        <v>28</v>
      </c>
      <c r="J9251" t="s">
        <v>1370</v>
      </c>
      <c r="L9251" t="s">
        <v>59</v>
      </c>
      <c r="AF9251" t="s">
        <v>5700</v>
      </c>
    </row>
    <row r="9252" spans="1:32" x14ac:dyDescent="0.25">
      <c r="A9252">
        <v>334885</v>
      </c>
      <c r="B9252" t="s">
        <v>2038</v>
      </c>
      <c r="C9252" t="s">
        <v>266</v>
      </c>
      <c r="D9252" t="s">
        <v>1614</v>
      </c>
      <c r="E9252" t="s">
        <v>89</v>
      </c>
      <c r="F9252">
        <v>29403</v>
      </c>
      <c r="G9252" t="s">
        <v>30</v>
      </c>
      <c r="H9252" t="s">
        <v>28</v>
      </c>
      <c r="AB9252" t="s">
        <v>5700</v>
      </c>
      <c r="AC9252" t="s">
        <v>5700</v>
      </c>
      <c r="AD9252" t="s">
        <v>5700</v>
      </c>
      <c r="AE9252" t="s">
        <v>5700</v>
      </c>
      <c r="AF9252" t="s">
        <v>5700</v>
      </c>
    </row>
    <row r="9253" spans="1:32" x14ac:dyDescent="0.25">
      <c r="A9253">
        <v>334887</v>
      </c>
      <c r="B9253" t="s">
        <v>1458</v>
      </c>
      <c r="C9253" t="s">
        <v>384</v>
      </c>
      <c r="D9253" t="s">
        <v>351</v>
      </c>
      <c r="E9253" t="s">
        <v>88</v>
      </c>
      <c r="F9253">
        <v>35952</v>
      </c>
      <c r="G9253" t="s">
        <v>30</v>
      </c>
      <c r="H9253" t="s">
        <v>31</v>
      </c>
      <c r="J9253" t="s">
        <v>1370</v>
      </c>
      <c r="L9253" t="s">
        <v>30</v>
      </c>
      <c r="AF9253" t="s">
        <v>5700</v>
      </c>
    </row>
    <row r="9254" spans="1:32" x14ac:dyDescent="0.25">
      <c r="A9254">
        <v>300766</v>
      </c>
      <c r="B9254" t="s">
        <v>1467</v>
      </c>
      <c r="C9254" t="s">
        <v>577</v>
      </c>
      <c r="D9254" t="s">
        <v>1434</v>
      </c>
      <c r="E9254" t="s">
        <v>89</v>
      </c>
      <c r="F9254">
        <v>27235</v>
      </c>
      <c r="G9254" t="s">
        <v>30</v>
      </c>
      <c r="H9254" t="s">
        <v>28</v>
      </c>
      <c r="J9254" t="s">
        <v>1370</v>
      </c>
      <c r="L9254" t="s">
        <v>30</v>
      </c>
      <c r="AF9254" t="s">
        <v>5700</v>
      </c>
    </row>
    <row r="9255" spans="1:32" x14ac:dyDescent="0.25">
      <c r="A9255">
        <v>337187</v>
      </c>
      <c r="B9255" t="s">
        <v>1366</v>
      </c>
      <c r="C9255" t="s">
        <v>363</v>
      </c>
      <c r="D9255" t="s">
        <v>910</v>
      </c>
      <c r="E9255" t="s">
        <v>88</v>
      </c>
      <c r="H9255" t="s">
        <v>28</v>
      </c>
      <c r="AA9255" t="s">
        <v>5700</v>
      </c>
      <c r="AB9255" t="s">
        <v>5700</v>
      </c>
      <c r="AC9255" t="s">
        <v>5700</v>
      </c>
      <c r="AD9255" t="s">
        <v>5700</v>
      </c>
      <c r="AE9255" t="s">
        <v>5700</v>
      </c>
      <c r="AF9255" t="s">
        <v>5700</v>
      </c>
    </row>
    <row r="9256" spans="1:32" x14ac:dyDescent="0.25">
      <c r="A9256">
        <v>309394</v>
      </c>
      <c r="B9256" t="s">
        <v>2901</v>
      </c>
      <c r="C9256" t="s">
        <v>1980</v>
      </c>
      <c r="D9256" t="s">
        <v>476</v>
      </c>
      <c r="E9256" t="s">
        <v>89</v>
      </c>
      <c r="F9256">
        <v>30047</v>
      </c>
      <c r="G9256" t="s">
        <v>82</v>
      </c>
      <c r="H9256" t="s">
        <v>28</v>
      </c>
      <c r="J9256" t="s">
        <v>27</v>
      </c>
      <c r="L9256" t="s">
        <v>82</v>
      </c>
      <c r="AF9256" t="s">
        <v>5700</v>
      </c>
    </row>
    <row r="9257" spans="1:32" x14ac:dyDescent="0.25">
      <c r="A9257">
        <v>313374</v>
      </c>
      <c r="B9257" t="s">
        <v>5697</v>
      </c>
      <c r="C9257" t="s">
        <v>2348</v>
      </c>
      <c r="D9257" t="s">
        <v>318</v>
      </c>
      <c r="AA9257" t="s">
        <v>5700</v>
      </c>
      <c r="AB9257" t="s">
        <v>5700</v>
      </c>
      <c r="AC9257" t="s">
        <v>5700</v>
      </c>
      <c r="AD9257" t="s">
        <v>5700</v>
      </c>
      <c r="AE9257" t="s">
        <v>5700</v>
      </c>
      <c r="AF9257" t="s">
        <v>5700</v>
      </c>
    </row>
    <row r="9258" spans="1:32" x14ac:dyDescent="0.25">
      <c r="A9258">
        <v>317976</v>
      </c>
      <c r="B9258" t="s">
        <v>3904</v>
      </c>
      <c r="C9258" t="s">
        <v>284</v>
      </c>
      <c r="D9258" t="s">
        <v>495</v>
      </c>
      <c r="E9258" t="s">
        <v>88</v>
      </c>
      <c r="F9258">
        <v>29747</v>
      </c>
      <c r="G9258" t="s">
        <v>2168</v>
      </c>
      <c r="H9258" t="s">
        <v>28</v>
      </c>
      <c r="J9258" t="s">
        <v>27</v>
      </c>
      <c r="L9258" t="s">
        <v>82</v>
      </c>
      <c r="AF9258" t="s">
        <v>5700</v>
      </c>
    </row>
    <row r="9259" spans="1:32" x14ac:dyDescent="0.25">
      <c r="A9259">
        <v>320464</v>
      </c>
      <c r="B9259" t="s">
        <v>2864</v>
      </c>
      <c r="C9259" t="s">
        <v>786</v>
      </c>
      <c r="D9259" t="s">
        <v>802</v>
      </c>
      <c r="E9259" t="s">
        <v>89</v>
      </c>
      <c r="F9259">
        <v>34249</v>
      </c>
      <c r="G9259" t="s">
        <v>30</v>
      </c>
      <c r="H9259" t="s">
        <v>28</v>
      </c>
      <c r="J9259" t="s">
        <v>1370</v>
      </c>
      <c r="L9259" t="s">
        <v>30</v>
      </c>
      <c r="AF9259" t="s">
        <v>5700</v>
      </c>
    </row>
    <row r="9260" spans="1:32" x14ac:dyDescent="0.25">
      <c r="A9260">
        <v>320888</v>
      </c>
      <c r="B9260" t="s">
        <v>3940</v>
      </c>
      <c r="C9260" t="s">
        <v>1849</v>
      </c>
      <c r="D9260" t="s">
        <v>1565</v>
      </c>
      <c r="E9260" t="s">
        <v>88</v>
      </c>
      <c r="F9260">
        <v>31558</v>
      </c>
      <c r="G9260" t="s">
        <v>30</v>
      </c>
      <c r="H9260" t="s">
        <v>28</v>
      </c>
      <c r="J9260" t="s">
        <v>27</v>
      </c>
      <c r="L9260" t="s">
        <v>30</v>
      </c>
      <c r="AF9260" t="s">
        <v>5700</v>
      </c>
    </row>
    <row r="9261" spans="1:32" x14ac:dyDescent="0.25">
      <c r="A9261">
        <v>322459</v>
      </c>
      <c r="B9261" t="s">
        <v>2909</v>
      </c>
      <c r="C9261" t="s">
        <v>580</v>
      </c>
      <c r="D9261" t="s">
        <v>1252</v>
      </c>
      <c r="E9261" t="s">
        <v>88</v>
      </c>
      <c r="F9261">
        <v>29388</v>
      </c>
      <c r="G9261" t="s">
        <v>1042</v>
      </c>
      <c r="H9261" t="s">
        <v>28</v>
      </c>
      <c r="J9261" t="s">
        <v>1370</v>
      </c>
      <c r="L9261" t="s">
        <v>82</v>
      </c>
      <c r="AF9261" t="s">
        <v>5700</v>
      </c>
    </row>
    <row r="9262" spans="1:32" x14ac:dyDescent="0.25">
      <c r="A9262">
        <v>323752</v>
      </c>
      <c r="B9262" t="s">
        <v>2910</v>
      </c>
      <c r="C9262" t="s">
        <v>382</v>
      </c>
      <c r="D9262" t="s">
        <v>771</v>
      </c>
      <c r="E9262" t="s">
        <v>88</v>
      </c>
      <c r="F9262">
        <v>27992</v>
      </c>
      <c r="G9262" t="s">
        <v>30</v>
      </c>
      <c r="H9262" t="s">
        <v>28</v>
      </c>
      <c r="J9262" t="s">
        <v>1370</v>
      </c>
      <c r="L9262" t="s">
        <v>30</v>
      </c>
      <c r="AF9262" t="s">
        <v>5700</v>
      </c>
    </row>
    <row r="9263" spans="1:32" x14ac:dyDescent="0.25">
      <c r="A9263">
        <v>324077</v>
      </c>
      <c r="B9263" t="s">
        <v>3983</v>
      </c>
      <c r="C9263" t="s">
        <v>480</v>
      </c>
      <c r="D9263" t="s">
        <v>3984</v>
      </c>
      <c r="E9263" t="s">
        <v>89</v>
      </c>
      <c r="F9263">
        <v>32248</v>
      </c>
      <c r="G9263" t="s">
        <v>3366</v>
      </c>
      <c r="H9263" t="s">
        <v>28</v>
      </c>
      <c r="J9263" t="s">
        <v>1370</v>
      </c>
      <c r="L9263" t="s">
        <v>52</v>
      </c>
      <c r="AF9263" t="s">
        <v>5700</v>
      </c>
    </row>
    <row r="9264" spans="1:32" x14ac:dyDescent="0.25">
      <c r="A9264">
        <v>326649</v>
      </c>
      <c r="B9264" t="s">
        <v>4065</v>
      </c>
      <c r="C9264" t="s">
        <v>260</v>
      </c>
      <c r="D9264" t="s">
        <v>248</v>
      </c>
      <c r="E9264" t="s">
        <v>88</v>
      </c>
      <c r="F9264">
        <v>33834</v>
      </c>
      <c r="G9264" t="s">
        <v>395</v>
      </c>
      <c r="H9264" t="s">
        <v>28</v>
      </c>
      <c r="J9264" t="s">
        <v>1370</v>
      </c>
      <c r="L9264" t="s">
        <v>30</v>
      </c>
      <c r="AF9264" t="s">
        <v>5700</v>
      </c>
    </row>
    <row r="9265" spans="1:32" x14ac:dyDescent="0.25">
      <c r="A9265">
        <v>326975</v>
      </c>
      <c r="B9265" t="s">
        <v>1420</v>
      </c>
      <c r="C9265" t="s">
        <v>895</v>
      </c>
      <c r="D9265" t="s">
        <v>351</v>
      </c>
      <c r="E9265" t="s">
        <v>88</v>
      </c>
      <c r="F9265">
        <v>31446</v>
      </c>
      <c r="G9265" t="s">
        <v>2918</v>
      </c>
      <c r="H9265" t="s">
        <v>28</v>
      </c>
      <c r="J9265" t="s">
        <v>27</v>
      </c>
      <c r="L9265" t="s">
        <v>30</v>
      </c>
      <c r="AF9265" t="s">
        <v>5700</v>
      </c>
    </row>
    <row r="9266" spans="1:32" x14ac:dyDescent="0.25">
      <c r="A9266">
        <v>327639</v>
      </c>
      <c r="B9266" t="s">
        <v>4124</v>
      </c>
      <c r="C9266" t="s">
        <v>226</v>
      </c>
      <c r="D9266" t="s">
        <v>524</v>
      </c>
      <c r="E9266" t="s">
        <v>88</v>
      </c>
      <c r="F9266">
        <v>34865</v>
      </c>
      <c r="G9266" t="s">
        <v>30</v>
      </c>
      <c r="H9266" t="s">
        <v>28</v>
      </c>
      <c r="J9266" t="s">
        <v>1370</v>
      </c>
      <c r="L9266" t="s">
        <v>30</v>
      </c>
      <c r="AF9266" t="s">
        <v>5700</v>
      </c>
    </row>
    <row r="9267" spans="1:32" x14ac:dyDescent="0.25">
      <c r="A9267">
        <v>327843</v>
      </c>
      <c r="B9267" t="s">
        <v>4137</v>
      </c>
      <c r="C9267" t="s">
        <v>315</v>
      </c>
      <c r="D9267" t="s">
        <v>922</v>
      </c>
      <c r="E9267" t="s">
        <v>88</v>
      </c>
      <c r="F9267">
        <v>35310</v>
      </c>
      <c r="G9267" t="s">
        <v>30</v>
      </c>
      <c r="H9267" t="s">
        <v>28</v>
      </c>
      <c r="J9267" t="s">
        <v>1370</v>
      </c>
      <c r="L9267" t="s">
        <v>42</v>
      </c>
      <c r="AF9267" t="s">
        <v>5700</v>
      </c>
    </row>
    <row r="9268" spans="1:32" x14ac:dyDescent="0.25">
      <c r="A9268">
        <v>328082</v>
      </c>
      <c r="B9268" t="s">
        <v>4152</v>
      </c>
      <c r="C9268" t="s">
        <v>242</v>
      </c>
      <c r="D9268" t="s">
        <v>533</v>
      </c>
      <c r="E9268" t="s">
        <v>88</v>
      </c>
      <c r="F9268">
        <v>34602</v>
      </c>
      <c r="G9268" t="s">
        <v>42</v>
      </c>
      <c r="H9268" t="s">
        <v>28</v>
      </c>
      <c r="J9268" t="s">
        <v>1370</v>
      </c>
      <c r="L9268" t="s">
        <v>42</v>
      </c>
      <c r="AF9268" t="s">
        <v>5700</v>
      </c>
    </row>
    <row r="9269" spans="1:32" x14ac:dyDescent="0.25">
      <c r="A9269">
        <v>328701</v>
      </c>
      <c r="B9269" t="s">
        <v>2694</v>
      </c>
      <c r="C9269" t="s">
        <v>233</v>
      </c>
      <c r="D9269" t="s">
        <v>905</v>
      </c>
      <c r="E9269" t="s">
        <v>89</v>
      </c>
      <c r="F9269">
        <v>32533</v>
      </c>
      <c r="G9269" t="s">
        <v>2695</v>
      </c>
      <c r="H9269" t="s">
        <v>28</v>
      </c>
      <c r="J9269" t="s">
        <v>1370</v>
      </c>
      <c r="L9269" t="s">
        <v>30</v>
      </c>
      <c r="AF9269" t="s">
        <v>5700</v>
      </c>
    </row>
    <row r="9270" spans="1:32" x14ac:dyDescent="0.25">
      <c r="A9270">
        <v>329066</v>
      </c>
      <c r="B9270" t="s">
        <v>4209</v>
      </c>
      <c r="C9270" t="s">
        <v>226</v>
      </c>
      <c r="D9270" t="s">
        <v>1632</v>
      </c>
      <c r="E9270" t="s">
        <v>88</v>
      </c>
      <c r="F9270">
        <v>35431</v>
      </c>
      <c r="G9270" t="s">
        <v>587</v>
      </c>
      <c r="H9270" t="s">
        <v>28</v>
      </c>
      <c r="J9270" t="s">
        <v>27</v>
      </c>
      <c r="L9270" t="s">
        <v>42</v>
      </c>
      <c r="AF9270" t="s">
        <v>5700</v>
      </c>
    </row>
    <row r="9271" spans="1:32" x14ac:dyDescent="0.25">
      <c r="A9271">
        <v>329335</v>
      </c>
      <c r="B9271" t="s">
        <v>2932</v>
      </c>
      <c r="C9271" t="s">
        <v>315</v>
      </c>
      <c r="D9271" t="s">
        <v>255</v>
      </c>
      <c r="E9271" t="s">
        <v>89</v>
      </c>
      <c r="F9271">
        <v>35497</v>
      </c>
      <c r="G9271" t="s">
        <v>525</v>
      </c>
      <c r="H9271" t="s">
        <v>28</v>
      </c>
      <c r="J9271" t="s">
        <v>27</v>
      </c>
      <c r="L9271" t="s">
        <v>42</v>
      </c>
      <c r="AF9271" t="s">
        <v>5700</v>
      </c>
    </row>
    <row r="9272" spans="1:32" x14ac:dyDescent="0.25">
      <c r="A9272">
        <v>329381</v>
      </c>
      <c r="B9272" t="s">
        <v>4231</v>
      </c>
      <c r="C9272" t="s">
        <v>242</v>
      </c>
      <c r="D9272" t="s">
        <v>645</v>
      </c>
      <c r="E9272" t="s">
        <v>88</v>
      </c>
      <c r="F9272">
        <v>27738</v>
      </c>
      <c r="G9272" t="s">
        <v>30</v>
      </c>
      <c r="H9272" t="s">
        <v>28</v>
      </c>
      <c r="J9272" t="s">
        <v>1370</v>
      </c>
      <c r="L9272" t="s">
        <v>30</v>
      </c>
      <c r="AF9272" t="s">
        <v>5700</v>
      </c>
    </row>
    <row r="9273" spans="1:32" x14ac:dyDescent="0.25">
      <c r="A9273">
        <v>329382</v>
      </c>
      <c r="B9273" t="s">
        <v>2933</v>
      </c>
      <c r="C9273" t="s">
        <v>247</v>
      </c>
      <c r="D9273" t="s">
        <v>380</v>
      </c>
      <c r="E9273" t="s">
        <v>89</v>
      </c>
      <c r="F9273">
        <v>32041</v>
      </c>
      <c r="G9273" t="s">
        <v>30</v>
      </c>
      <c r="H9273" t="s">
        <v>28</v>
      </c>
      <c r="J9273" t="s">
        <v>1370</v>
      </c>
      <c r="L9273" t="s">
        <v>30</v>
      </c>
      <c r="AF9273" t="s">
        <v>5700</v>
      </c>
    </row>
    <row r="9274" spans="1:32" x14ac:dyDescent="0.25">
      <c r="A9274">
        <v>329406</v>
      </c>
      <c r="B9274" t="s">
        <v>4236</v>
      </c>
      <c r="C9274" t="s">
        <v>569</v>
      </c>
      <c r="D9274" t="s">
        <v>342</v>
      </c>
      <c r="E9274" t="s">
        <v>88</v>
      </c>
      <c r="F9274">
        <v>29088</v>
      </c>
      <c r="G9274" t="s">
        <v>998</v>
      </c>
      <c r="H9274" t="s">
        <v>28</v>
      </c>
      <c r="J9274" t="s">
        <v>1370</v>
      </c>
      <c r="L9274" t="s">
        <v>62</v>
      </c>
      <c r="AF9274" t="s">
        <v>5700</v>
      </c>
    </row>
    <row r="9275" spans="1:32" x14ac:dyDescent="0.25">
      <c r="A9275">
        <v>329571</v>
      </c>
      <c r="B9275" t="s">
        <v>4246</v>
      </c>
      <c r="C9275" t="s">
        <v>387</v>
      </c>
      <c r="D9275" t="s">
        <v>466</v>
      </c>
      <c r="E9275" t="s">
        <v>89</v>
      </c>
      <c r="F9275">
        <v>33978</v>
      </c>
      <c r="G9275" t="s">
        <v>4247</v>
      </c>
      <c r="H9275" t="s">
        <v>28</v>
      </c>
      <c r="J9275" t="s">
        <v>1370</v>
      </c>
      <c r="L9275" t="s">
        <v>30</v>
      </c>
      <c r="AF9275" t="s">
        <v>5700</v>
      </c>
    </row>
    <row r="9276" spans="1:32" x14ac:dyDescent="0.25">
      <c r="A9276">
        <v>329612</v>
      </c>
      <c r="B9276" t="s">
        <v>4253</v>
      </c>
      <c r="C9276" t="s">
        <v>2941</v>
      </c>
      <c r="D9276" t="s">
        <v>236</v>
      </c>
      <c r="E9276" t="s">
        <v>89</v>
      </c>
      <c r="F9276">
        <v>32721</v>
      </c>
      <c r="G9276" t="s">
        <v>998</v>
      </c>
      <c r="H9276" t="s">
        <v>28</v>
      </c>
      <c r="J9276" t="s">
        <v>1370</v>
      </c>
      <c r="L9276" t="s">
        <v>62</v>
      </c>
      <c r="AF9276" t="s">
        <v>5700</v>
      </c>
    </row>
    <row r="9277" spans="1:32" x14ac:dyDescent="0.25">
      <c r="A9277">
        <v>329682</v>
      </c>
      <c r="B9277" t="s">
        <v>3506</v>
      </c>
      <c r="C9277" t="s">
        <v>266</v>
      </c>
      <c r="D9277" t="s">
        <v>1057</v>
      </c>
      <c r="E9277" t="s">
        <v>89</v>
      </c>
      <c r="F9277">
        <v>27030</v>
      </c>
      <c r="G9277" t="s">
        <v>615</v>
      </c>
      <c r="H9277" t="s">
        <v>28</v>
      </c>
      <c r="J9277" t="s">
        <v>1370</v>
      </c>
      <c r="L9277" t="s">
        <v>42</v>
      </c>
      <c r="AF9277" t="s">
        <v>5700</v>
      </c>
    </row>
    <row r="9278" spans="1:32" x14ac:dyDescent="0.25">
      <c r="A9278">
        <v>330057</v>
      </c>
      <c r="B9278" t="s">
        <v>4286</v>
      </c>
      <c r="C9278" t="s">
        <v>242</v>
      </c>
      <c r="D9278" t="s">
        <v>304</v>
      </c>
      <c r="E9278" t="s">
        <v>88</v>
      </c>
      <c r="F9278">
        <v>32994</v>
      </c>
      <c r="G9278" t="s">
        <v>1768</v>
      </c>
      <c r="H9278" t="s">
        <v>28</v>
      </c>
      <c r="J9278" t="s">
        <v>27</v>
      </c>
      <c r="L9278" t="s">
        <v>30</v>
      </c>
      <c r="AF9278" t="s">
        <v>5700</v>
      </c>
    </row>
    <row r="9279" spans="1:32" x14ac:dyDescent="0.25">
      <c r="A9279">
        <v>330159</v>
      </c>
      <c r="B9279" t="s">
        <v>4291</v>
      </c>
      <c r="C9279" t="s">
        <v>242</v>
      </c>
      <c r="D9279" t="s">
        <v>1057</v>
      </c>
      <c r="E9279" t="s">
        <v>88</v>
      </c>
      <c r="F9279">
        <v>35380</v>
      </c>
      <c r="G9279" t="s">
        <v>606</v>
      </c>
      <c r="H9279" t="s">
        <v>28</v>
      </c>
      <c r="J9279" t="s">
        <v>1370</v>
      </c>
      <c r="L9279" t="s">
        <v>79</v>
      </c>
      <c r="AF9279" t="s">
        <v>5700</v>
      </c>
    </row>
    <row r="9280" spans="1:32" x14ac:dyDescent="0.25">
      <c r="A9280">
        <v>330488</v>
      </c>
      <c r="B9280" t="s">
        <v>3139</v>
      </c>
      <c r="C9280" t="s">
        <v>361</v>
      </c>
      <c r="D9280" t="s">
        <v>3140</v>
      </c>
      <c r="E9280" t="s">
        <v>88</v>
      </c>
      <c r="F9280">
        <v>34081</v>
      </c>
      <c r="G9280" t="s">
        <v>30</v>
      </c>
      <c r="H9280" t="s">
        <v>31</v>
      </c>
      <c r="J9280" t="s">
        <v>1370</v>
      </c>
      <c r="L9280" t="s">
        <v>85</v>
      </c>
      <c r="AF9280" t="s">
        <v>5700</v>
      </c>
    </row>
    <row r="9281" spans="1:32" x14ac:dyDescent="0.25">
      <c r="A9281">
        <v>331018</v>
      </c>
      <c r="B9281" t="s">
        <v>2778</v>
      </c>
      <c r="C9281" t="s">
        <v>727</v>
      </c>
      <c r="D9281" t="s">
        <v>1016</v>
      </c>
      <c r="E9281" t="s">
        <v>89</v>
      </c>
      <c r="F9281">
        <v>32674</v>
      </c>
      <c r="G9281" t="s">
        <v>2779</v>
      </c>
      <c r="H9281" t="s">
        <v>28</v>
      </c>
      <c r="J9281" t="s">
        <v>1370</v>
      </c>
      <c r="L9281" t="s">
        <v>42</v>
      </c>
      <c r="AF9281" t="s">
        <v>5700</v>
      </c>
    </row>
    <row r="9282" spans="1:32" x14ac:dyDescent="0.25">
      <c r="A9282">
        <v>332798</v>
      </c>
      <c r="B9282" t="s">
        <v>728</v>
      </c>
      <c r="C9282" t="s">
        <v>1088</v>
      </c>
      <c r="D9282" t="s">
        <v>243</v>
      </c>
      <c r="E9282" t="s">
        <v>88</v>
      </c>
      <c r="F9282">
        <v>36281</v>
      </c>
      <c r="G9282" t="s">
        <v>2971</v>
      </c>
      <c r="H9282" t="s">
        <v>28</v>
      </c>
      <c r="J9282" t="s">
        <v>1370</v>
      </c>
      <c r="L9282" t="s">
        <v>30</v>
      </c>
      <c r="AF9282" t="s">
        <v>5700</v>
      </c>
    </row>
    <row r="9283" spans="1:32" x14ac:dyDescent="0.25">
      <c r="A9283">
        <v>332824</v>
      </c>
      <c r="B9283" t="s">
        <v>4543</v>
      </c>
      <c r="C9283" t="s">
        <v>381</v>
      </c>
      <c r="D9283" t="s">
        <v>392</v>
      </c>
      <c r="E9283" t="s">
        <v>88</v>
      </c>
      <c r="F9283">
        <v>34036</v>
      </c>
      <c r="G9283" t="s">
        <v>443</v>
      </c>
      <c r="H9283" t="s">
        <v>28</v>
      </c>
      <c r="J9283" t="s">
        <v>1370</v>
      </c>
      <c r="L9283" t="s">
        <v>30</v>
      </c>
      <c r="AF9283" t="s">
        <v>5700</v>
      </c>
    </row>
    <row r="9284" spans="1:32" x14ac:dyDescent="0.25">
      <c r="A9284">
        <v>332852</v>
      </c>
      <c r="B9284" t="s">
        <v>2973</v>
      </c>
      <c r="C9284" t="s">
        <v>260</v>
      </c>
      <c r="D9284" t="s">
        <v>1850</v>
      </c>
      <c r="E9284" t="s">
        <v>88</v>
      </c>
      <c r="F9284">
        <v>33604</v>
      </c>
      <c r="G9284" t="s">
        <v>842</v>
      </c>
      <c r="H9284" t="s">
        <v>28</v>
      </c>
      <c r="AF9284" t="s">
        <v>5700</v>
      </c>
    </row>
    <row r="9285" spans="1:32" x14ac:dyDescent="0.25">
      <c r="A9285">
        <v>332863</v>
      </c>
      <c r="B9285" t="s">
        <v>3206</v>
      </c>
      <c r="C9285" t="s">
        <v>346</v>
      </c>
      <c r="D9285" t="s">
        <v>398</v>
      </c>
      <c r="E9285" t="s">
        <v>88</v>
      </c>
      <c r="F9285">
        <v>32143</v>
      </c>
      <c r="G9285" t="s">
        <v>30</v>
      </c>
      <c r="H9285" t="s">
        <v>28</v>
      </c>
      <c r="J9285" t="s">
        <v>1370</v>
      </c>
      <c r="L9285" t="s">
        <v>30</v>
      </c>
      <c r="AF9285" t="s">
        <v>5700</v>
      </c>
    </row>
    <row r="9286" spans="1:32" x14ac:dyDescent="0.25">
      <c r="A9286">
        <v>333127</v>
      </c>
      <c r="B9286" t="s">
        <v>4575</v>
      </c>
      <c r="C9286" t="s">
        <v>908</v>
      </c>
      <c r="D9286" t="s">
        <v>4576</v>
      </c>
      <c r="E9286" t="s">
        <v>89</v>
      </c>
      <c r="F9286">
        <v>34494</v>
      </c>
      <c r="G9286" t="s">
        <v>82</v>
      </c>
      <c r="H9286" t="s">
        <v>28</v>
      </c>
      <c r="AD9286" t="s">
        <v>5700</v>
      </c>
      <c r="AE9286" t="s">
        <v>5700</v>
      </c>
      <c r="AF9286" t="s">
        <v>5700</v>
      </c>
    </row>
    <row r="9287" spans="1:32" x14ac:dyDescent="0.25">
      <c r="A9287">
        <v>333381</v>
      </c>
      <c r="B9287" t="s">
        <v>2574</v>
      </c>
      <c r="C9287" t="s">
        <v>984</v>
      </c>
      <c r="D9287" t="s">
        <v>2575</v>
      </c>
      <c r="E9287" t="s">
        <v>89</v>
      </c>
      <c r="F9287">
        <v>29232</v>
      </c>
      <c r="G9287" t="s">
        <v>30</v>
      </c>
      <c r="H9287" t="s">
        <v>28</v>
      </c>
      <c r="AF9287" t="s">
        <v>5700</v>
      </c>
    </row>
    <row r="9288" spans="1:32" x14ac:dyDescent="0.25">
      <c r="A9288">
        <v>333673</v>
      </c>
      <c r="B9288" t="s">
        <v>3811</v>
      </c>
      <c r="C9288" t="s">
        <v>242</v>
      </c>
      <c r="D9288" t="s">
        <v>1206</v>
      </c>
      <c r="E9288" t="s">
        <v>88</v>
      </c>
      <c r="F9288">
        <v>34806</v>
      </c>
      <c r="G9288" t="s">
        <v>30</v>
      </c>
      <c r="H9288" t="s">
        <v>40</v>
      </c>
      <c r="J9288" t="s">
        <v>27</v>
      </c>
      <c r="L9288" t="s">
        <v>30</v>
      </c>
      <c r="AF9288" t="s">
        <v>5700</v>
      </c>
    </row>
    <row r="9289" spans="1:32" x14ac:dyDescent="0.25">
      <c r="A9289">
        <v>334057</v>
      </c>
      <c r="B9289" t="s">
        <v>4672</v>
      </c>
      <c r="C9289" t="s">
        <v>786</v>
      </c>
      <c r="D9289" t="s">
        <v>248</v>
      </c>
      <c r="E9289" t="s">
        <v>89</v>
      </c>
      <c r="F9289">
        <v>33364</v>
      </c>
      <c r="G9289" t="s">
        <v>3533</v>
      </c>
      <c r="H9289" t="s">
        <v>28</v>
      </c>
      <c r="J9289" t="s">
        <v>1370</v>
      </c>
      <c r="L9289" t="s">
        <v>30</v>
      </c>
      <c r="AF9289" t="s">
        <v>5700</v>
      </c>
    </row>
    <row r="9290" spans="1:32" x14ac:dyDescent="0.25">
      <c r="A9290">
        <v>334103</v>
      </c>
      <c r="B9290" t="s">
        <v>4677</v>
      </c>
      <c r="C9290" t="s">
        <v>311</v>
      </c>
      <c r="D9290" t="s">
        <v>774</v>
      </c>
      <c r="E9290" t="s">
        <v>89</v>
      </c>
      <c r="F9290">
        <v>32875</v>
      </c>
      <c r="G9290" t="s">
        <v>82</v>
      </c>
      <c r="H9290" t="s">
        <v>28</v>
      </c>
      <c r="J9290" t="s">
        <v>1370</v>
      </c>
      <c r="L9290" t="s">
        <v>82</v>
      </c>
      <c r="AF9290" t="s">
        <v>5700</v>
      </c>
    </row>
    <row r="9291" spans="1:32" x14ac:dyDescent="0.25">
      <c r="A9291">
        <v>334274</v>
      </c>
      <c r="B9291" t="s">
        <v>4698</v>
      </c>
      <c r="C9291" t="s">
        <v>828</v>
      </c>
      <c r="D9291" t="s">
        <v>673</v>
      </c>
      <c r="E9291" t="s">
        <v>88</v>
      </c>
      <c r="F9291">
        <v>35612</v>
      </c>
      <c r="G9291" t="s">
        <v>302</v>
      </c>
      <c r="H9291" t="s">
        <v>28</v>
      </c>
      <c r="J9291" t="s">
        <v>1370</v>
      </c>
      <c r="L9291" t="s">
        <v>30</v>
      </c>
      <c r="AF9291" t="s">
        <v>5700</v>
      </c>
    </row>
    <row r="9292" spans="1:32" x14ac:dyDescent="0.25">
      <c r="A9292">
        <v>334314</v>
      </c>
      <c r="B9292" t="s">
        <v>4702</v>
      </c>
      <c r="C9292" t="s">
        <v>1402</v>
      </c>
      <c r="D9292" t="s">
        <v>4703</v>
      </c>
      <c r="E9292" t="s">
        <v>88</v>
      </c>
      <c r="F9292">
        <v>34066</v>
      </c>
      <c r="G9292" t="s">
        <v>49</v>
      </c>
      <c r="H9292" t="s">
        <v>28</v>
      </c>
      <c r="J9292" t="s">
        <v>1370</v>
      </c>
      <c r="L9292" t="s">
        <v>49</v>
      </c>
      <c r="AF9292" t="s">
        <v>5700</v>
      </c>
    </row>
    <row r="9293" spans="1:32" x14ac:dyDescent="0.25">
      <c r="A9293">
        <v>334336</v>
      </c>
      <c r="B9293" t="s">
        <v>3539</v>
      </c>
      <c r="C9293" t="s">
        <v>242</v>
      </c>
      <c r="D9293" t="s">
        <v>248</v>
      </c>
      <c r="E9293" t="s">
        <v>88</v>
      </c>
      <c r="F9293">
        <v>35278</v>
      </c>
      <c r="G9293" t="s">
        <v>30</v>
      </c>
      <c r="H9293" t="s">
        <v>28</v>
      </c>
      <c r="J9293" t="s">
        <v>1370</v>
      </c>
      <c r="L9293" t="s">
        <v>59</v>
      </c>
      <c r="AF9293" t="s">
        <v>5700</v>
      </c>
    </row>
    <row r="9294" spans="1:32" x14ac:dyDescent="0.25">
      <c r="A9294">
        <v>334929</v>
      </c>
      <c r="B9294" t="s">
        <v>2517</v>
      </c>
      <c r="C9294" t="s">
        <v>260</v>
      </c>
      <c r="D9294" t="s">
        <v>351</v>
      </c>
      <c r="E9294" t="s">
        <v>88</v>
      </c>
      <c r="F9294">
        <v>34145</v>
      </c>
      <c r="G9294" t="s">
        <v>1005</v>
      </c>
      <c r="H9294" t="s">
        <v>28</v>
      </c>
      <c r="J9294" t="s">
        <v>27</v>
      </c>
      <c r="L9294" t="s">
        <v>52</v>
      </c>
      <c r="AF9294" t="s">
        <v>5700</v>
      </c>
    </row>
    <row r="9295" spans="1:32" x14ac:dyDescent="0.25">
      <c r="A9295">
        <v>334986</v>
      </c>
      <c r="B9295" t="s">
        <v>4787</v>
      </c>
      <c r="C9295" t="s">
        <v>4788</v>
      </c>
      <c r="D9295" t="s">
        <v>330</v>
      </c>
      <c r="E9295" t="s">
        <v>88</v>
      </c>
      <c r="F9295">
        <v>30501</v>
      </c>
      <c r="G9295" t="s">
        <v>30</v>
      </c>
      <c r="H9295" t="s">
        <v>28</v>
      </c>
      <c r="J9295" t="s">
        <v>27</v>
      </c>
      <c r="L9295" t="s">
        <v>30</v>
      </c>
      <c r="AF9295" t="s">
        <v>5700</v>
      </c>
    </row>
    <row r="9296" spans="1:32" x14ac:dyDescent="0.25">
      <c r="A9296">
        <v>335066</v>
      </c>
      <c r="B9296" t="s">
        <v>4794</v>
      </c>
      <c r="C9296" t="s">
        <v>242</v>
      </c>
      <c r="D9296" t="s">
        <v>1070</v>
      </c>
      <c r="E9296" t="s">
        <v>88</v>
      </c>
      <c r="F9296">
        <v>33633</v>
      </c>
      <c r="G9296" t="s">
        <v>4795</v>
      </c>
      <c r="H9296" t="s">
        <v>28</v>
      </c>
      <c r="J9296" t="s">
        <v>1370</v>
      </c>
      <c r="L9296" t="s">
        <v>52</v>
      </c>
      <c r="AF9296" t="s">
        <v>5700</v>
      </c>
    </row>
    <row r="9297" spans="1:32" x14ac:dyDescent="0.25">
      <c r="A9297">
        <v>335436</v>
      </c>
      <c r="B9297" t="s">
        <v>4840</v>
      </c>
      <c r="C9297" t="s">
        <v>242</v>
      </c>
      <c r="D9297" t="s">
        <v>248</v>
      </c>
      <c r="E9297" t="s">
        <v>88</v>
      </c>
      <c r="F9297">
        <v>33256</v>
      </c>
      <c r="G9297" t="s">
        <v>1025</v>
      </c>
      <c r="H9297" t="s">
        <v>28</v>
      </c>
      <c r="J9297" t="s">
        <v>1370</v>
      </c>
      <c r="L9297" t="s">
        <v>79</v>
      </c>
      <c r="AF9297" t="s">
        <v>5700</v>
      </c>
    </row>
    <row r="9298" spans="1:32" x14ac:dyDescent="0.25">
      <c r="A9298">
        <v>335478</v>
      </c>
      <c r="B9298" t="s">
        <v>4843</v>
      </c>
      <c r="C9298" t="s">
        <v>708</v>
      </c>
      <c r="D9298" t="s">
        <v>4844</v>
      </c>
      <c r="E9298" t="s">
        <v>89</v>
      </c>
      <c r="F9298">
        <v>33282</v>
      </c>
      <c r="G9298" t="s">
        <v>82</v>
      </c>
      <c r="H9298" t="s">
        <v>28</v>
      </c>
      <c r="J9298" t="s">
        <v>1370</v>
      </c>
      <c r="L9298" t="s">
        <v>82</v>
      </c>
      <c r="AF9298" t="s">
        <v>5700</v>
      </c>
    </row>
    <row r="9299" spans="1:32" x14ac:dyDescent="0.25">
      <c r="A9299">
        <v>336116</v>
      </c>
      <c r="B9299" t="s">
        <v>4940</v>
      </c>
      <c r="C9299" t="s">
        <v>260</v>
      </c>
      <c r="D9299" t="s">
        <v>1421</v>
      </c>
      <c r="E9299" t="s">
        <v>89</v>
      </c>
      <c r="F9299">
        <v>33385</v>
      </c>
      <c r="G9299" t="s">
        <v>30</v>
      </c>
      <c r="H9299" t="s">
        <v>31</v>
      </c>
      <c r="J9299" t="s">
        <v>1370</v>
      </c>
      <c r="L9299" t="s">
        <v>30</v>
      </c>
      <c r="AF9299" t="s">
        <v>5700</v>
      </c>
    </row>
    <row r="9300" spans="1:32" x14ac:dyDescent="0.25">
      <c r="A9300">
        <v>336195</v>
      </c>
      <c r="B9300" t="s">
        <v>4950</v>
      </c>
      <c r="C9300" t="s">
        <v>1033</v>
      </c>
      <c r="D9300" t="s">
        <v>3465</v>
      </c>
      <c r="E9300" t="s">
        <v>88</v>
      </c>
      <c r="F9300">
        <v>27030</v>
      </c>
      <c r="G9300" t="s">
        <v>302</v>
      </c>
      <c r="H9300" t="s">
        <v>28</v>
      </c>
      <c r="J9300" t="s">
        <v>1370</v>
      </c>
      <c r="L9300" t="s">
        <v>42</v>
      </c>
      <c r="AF9300" t="s">
        <v>5700</v>
      </c>
    </row>
    <row r="9301" spans="1:32" x14ac:dyDescent="0.25">
      <c r="A9301">
        <v>336200</v>
      </c>
      <c r="B9301" t="s">
        <v>4953</v>
      </c>
      <c r="C9301" t="s">
        <v>260</v>
      </c>
      <c r="D9301" t="s">
        <v>959</v>
      </c>
      <c r="E9301" t="s">
        <v>89</v>
      </c>
      <c r="F9301">
        <v>35820</v>
      </c>
      <c r="G9301" t="s">
        <v>30</v>
      </c>
      <c r="H9301" t="s">
        <v>28</v>
      </c>
      <c r="J9301" t="s">
        <v>1370</v>
      </c>
      <c r="L9301" t="s">
        <v>30</v>
      </c>
      <c r="AF9301" t="s">
        <v>5700</v>
      </c>
    </row>
    <row r="9302" spans="1:32" x14ac:dyDescent="0.25">
      <c r="A9302">
        <v>336202</v>
      </c>
      <c r="B9302" t="s">
        <v>4954</v>
      </c>
      <c r="C9302" t="s">
        <v>1110</v>
      </c>
      <c r="D9302" t="s">
        <v>845</v>
      </c>
      <c r="E9302" t="s">
        <v>88</v>
      </c>
      <c r="F9302">
        <v>35126</v>
      </c>
      <c r="G9302" t="s">
        <v>49</v>
      </c>
      <c r="H9302" t="s">
        <v>28</v>
      </c>
      <c r="J9302" t="s">
        <v>27</v>
      </c>
      <c r="L9302" t="s">
        <v>49</v>
      </c>
      <c r="AF9302" t="s">
        <v>5700</v>
      </c>
    </row>
    <row r="9303" spans="1:32" x14ac:dyDescent="0.25">
      <c r="A9303">
        <v>336394</v>
      </c>
      <c r="B9303" t="s">
        <v>4975</v>
      </c>
      <c r="C9303" t="s">
        <v>242</v>
      </c>
      <c r="D9303" t="s">
        <v>1775</v>
      </c>
      <c r="E9303" t="s">
        <v>89</v>
      </c>
      <c r="F9303">
        <v>29021</v>
      </c>
      <c r="G9303" t="s">
        <v>30</v>
      </c>
      <c r="H9303" t="s">
        <v>28</v>
      </c>
      <c r="J9303" t="s">
        <v>1370</v>
      </c>
      <c r="L9303" t="s">
        <v>30</v>
      </c>
      <c r="AF9303" t="s">
        <v>5700</v>
      </c>
    </row>
    <row r="9304" spans="1:32" x14ac:dyDescent="0.25">
      <c r="A9304">
        <v>336461</v>
      </c>
      <c r="B9304" t="s">
        <v>4984</v>
      </c>
      <c r="C9304" t="s">
        <v>3482</v>
      </c>
      <c r="D9304" t="s">
        <v>4985</v>
      </c>
      <c r="E9304" t="s">
        <v>89</v>
      </c>
      <c r="F9304">
        <v>31128</v>
      </c>
      <c r="G9304" t="s">
        <v>30</v>
      </c>
      <c r="H9304" t="s">
        <v>28</v>
      </c>
      <c r="J9304" t="s">
        <v>27</v>
      </c>
      <c r="L9304" t="s">
        <v>42</v>
      </c>
      <c r="AF9304" t="s">
        <v>5700</v>
      </c>
    </row>
    <row r="9305" spans="1:32" x14ac:dyDescent="0.25">
      <c r="A9305">
        <v>336497</v>
      </c>
      <c r="B9305" t="s">
        <v>4990</v>
      </c>
      <c r="C9305" t="s">
        <v>2878</v>
      </c>
      <c r="D9305" t="s">
        <v>3579</v>
      </c>
      <c r="E9305" t="s">
        <v>89</v>
      </c>
      <c r="F9305">
        <v>35256</v>
      </c>
      <c r="G9305" t="s">
        <v>2168</v>
      </c>
      <c r="H9305" t="s">
        <v>28</v>
      </c>
      <c r="J9305" t="s">
        <v>1370</v>
      </c>
      <c r="L9305" t="s">
        <v>82</v>
      </c>
      <c r="AF9305" t="s">
        <v>5700</v>
      </c>
    </row>
    <row r="9306" spans="1:32" x14ac:dyDescent="0.25">
      <c r="A9306">
        <v>336506</v>
      </c>
      <c r="B9306" t="s">
        <v>4994</v>
      </c>
      <c r="C9306" t="s">
        <v>550</v>
      </c>
      <c r="D9306" t="s">
        <v>245</v>
      </c>
      <c r="E9306" t="s">
        <v>89</v>
      </c>
      <c r="F9306">
        <v>30852</v>
      </c>
      <c r="G9306" t="s">
        <v>30</v>
      </c>
      <c r="H9306" t="s">
        <v>28</v>
      </c>
      <c r="J9306" t="s">
        <v>27</v>
      </c>
      <c r="L9306" t="s">
        <v>42</v>
      </c>
      <c r="AF9306" t="s">
        <v>5700</v>
      </c>
    </row>
    <row r="9307" spans="1:32" x14ac:dyDescent="0.25">
      <c r="A9307">
        <v>336521</v>
      </c>
      <c r="B9307" t="s">
        <v>4996</v>
      </c>
      <c r="C9307" t="s">
        <v>396</v>
      </c>
      <c r="D9307" t="s">
        <v>224</v>
      </c>
      <c r="E9307" t="s">
        <v>89</v>
      </c>
      <c r="F9307">
        <v>30437</v>
      </c>
      <c r="G9307" t="s">
        <v>420</v>
      </c>
      <c r="H9307" t="s">
        <v>28</v>
      </c>
      <c r="J9307" t="s">
        <v>27</v>
      </c>
      <c r="L9307" t="s">
        <v>42</v>
      </c>
      <c r="AF9307" t="s">
        <v>5700</v>
      </c>
    </row>
    <row r="9308" spans="1:32" x14ac:dyDescent="0.25">
      <c r="A9308">
        <v>336643</v>
      </c>
      <c r="B9308" t="s">
        <v>5010</v>
      </c>
      <c r="C9308" t="s">
        <v>3228</v>
      </c>
      <c r="D9308" t="s">
        <v>329</v>
      </c>
      <c r="E9308" t="s">
        <v>88</v>
      </c>
      <c r="F9308">
        <v>31052</v>
      </c>
      <c r="G9308" t="s">
        <v>5011</v>
      </c>
      <c r="H9308" t="s">
        <v>28</v>
      </c>
      <c r="J9308" t="s">
        <v>1370</v>
      </c>
      <c r="L9308" t="s">
        <v>79</v>
      </c>
      <c r="AF9308" t="s">
        <v>5700</v>
      </c>
    </row>
    <row r="9309" spans="1:32" x14ac:dyDescent="0.25">
      <c r="A9309">
        <v>336674</v>
      </c>
      <c r="B9309" t="s">
        <v>5013</v>
      </c>
      <c r="C9309" t="s">
        <v>315</v>
      </c>
      <c r="D9309" t="s">
        <v>553</v>
      </c>
      <c r="E9309" t="s">
        <v>89</v>
      </c>
      <c r="F9309">
        <v>33984</v>
      </c>
      <c r="G9309" t="s">
        <v>5014</v>
      </c>
      <c r="H9309" t="s">
        <v>28</v>
      </c>
      <c r="J9309" t="s">
        <v>1418</v>
      </c>
      <c r="L9309" t="s">
        <v>30</v>
      </c>
      <c r="AF9309" t="s">
        <v>5700</v>
      </c>
    </row>
    <row r="9310" spans="1:32" x14ac:dyDescent="0.25">
      <c r="A9310">
        <v>336799</v>
      </c>
      <c r="B9310" t="s">
        <v>1124</v>
      </c>
      <c r="C9310" t="s">
        <v>1052</v>
      </c>
      <c r="D9310" t="s">
        <v>392</v>
      </c>
      <c r="E9310" t="s">
        <v>88</v>
      </c>
      <c r="F9310">
        <v>36892</v>
      </c>
      <c r="G9310" t="s">
        <v>30</v>
      </c>
      <c r="H9310" t="s">
        <v>28</v>
      </c>
      <c r="J9310" t="s">
        <v>27</v>
      </c>
      <c r="L9310" t="s">
        <v>30</v>
      </c>
      <c r="P9310" t="s">
        <v>5714</v>
      </c>
      <c r="AF9310" t="s">
        <v>5700</v>
      </c>
    </row>
    <row r="9311" spans="1:32" x14ac:dyDescent="0.25">
      <c r="A9311">
        <v>337116</v>
      </c>
      <c r="B9311" t="s">
        <v>2530</v>
      </c>
      <c r="C9311" t="s">
        <v>603</v>
      </c>
      <c r="D9311" t="s">
        <v>951</v>
      </c>
      <c r="E9311" t="s">
        <v>88</v>
      </c>
      <c r="F9311">
        <v>30388</v>
      </c>
      <c r="G9311" t="s">
        <v>49</v>
      </c>
      <c r="H9311" t="s">
        <v>28</v>
      </c>
      <c r="J9311" t="s">
        <v>27</v>
      </c>
      <c r="L9311" t="s">
        <v>49</v>
      </c>
      <c r="AF9311" t="s">
        <v>5700</v>
      </c>
    </row>
    <row r="9312" spans="1:32" x14ac:dyDescent="0.25">
      <c r="A9312">
        <v>338260</v>
      </c>
      <c r="B9312" t="s">
        <v>2532</v>
      </c>
      <c r="C9312" t="s">
        <v>2533</v>
      </c>
      <c r="D9312" t="s">
        <v>2534</v>
      </c>
      <c r="E9312" t="s">
        <v>88</v>
      </c>
      <c r="F9312">
        <v>27959</v>
      </c>
      <c r="G9312" t="s">
        <v>30</v>
      </c>
      <c r="H9312" t="s">
        <v>28</v>
      </c>
      <c r="J9312" t="s">
        <v>27</v>
      </c>
      <c r="L9312" t="s">
        <v>49</v>
      </c>
      <c r="P9312" t="s">
        <v>5704</v>
      </c>
      <c r="AF9312" t="s">
        <v>5700</v>
      </c>
    </row>
  </sheetData>
  <sheetProtection selectLockedCells="1" selectUnlockedCells="1"/>
  <phoneticPr fontId="42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C6B4434636EFF4419A5B7C719D1B4B2D" ma:contentTypeVersion="5" ma:contentTypeDescription="إنشاء مستند جديد." ma:contentTypeScope="" ma:versionID="b2b61151508518f1f506024fa6b12e52">
  <xsd:schema xmlns:xsd="http://www.w3.org/2001/XMLSchema" xmlns:xs="http://www.w3.org/2001/XMLSchema" xmlns:p="http://schemas.microsoft.com/office/2006/metadata/properties" xmlns:ns2="e73bc8ed-f0d8-4823-aee5-bc4818d47bf9" targetNamespace="http://schemas.microsoft.com/office/2006/metadata/properties" ma:root="true" ma:fieldsID="641c6ad4107f4c934643b9ab1929e947" ns2:_="">
    <xsd:import namespace="e73bc8ed-f0d8-4823-aee5-bc4818d47b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bc8ed-f0d8-4823-aee5-bc4818d47b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2D1325-993B-443B-BA78-93B47C4390A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48C0C33-E4D7-4BDB-8CCC-BAE1392C36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3bc8ed-f0d8-4823-aee5-bc4818d47b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5CC843-E6B9-4B54-BF13-71F01A4C31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7</vt:i4>
      </vt:variant>
      <vt:variant>
        <vt:lpstr>النطاقات المسماة</vt:lpstr>
      </vt:variant>
      <vt:variant>
        <vt:i4>1</vt:i4>
      </vt:variant>
    </vt:vector>
  </HeadingPairs>
  <TitlesOfParts>
    <vt:vector size="8" baseType="lpstr">
      <vt:lpstr>تعليمات</vt:lpstr>
      <vt:lpstr>إدخال البيانات</vt:lpstr>
      <vt:lpstr>إختيار المقررات</vt:lpstr>
      <vt:lpstr>الإستمارة</vt:lpstr>
      <vt:lpstr>LAW-23-24-f2</vt:lpstr>
      <vt:lpstr>ورقة4</vt:lpstr>
      <vt:lpstr>ورقة2</vt:lpstr>
      <vt:lpstr>الإستمارة!Print_Area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ahmad hamdash</dc:creator>
  <cp:keywords/>
  <dc:description/>
  <cp:lastModifiedBy>lenovo-lap</cp:lastModifiedBy>
  <cp:revision/>
  <cp:lastPrinted>2024-01-12T22:37:24Z</cp:lastPrinted>
  <dcterms:created xsi:type="dcterms:W3CDTF">2015-06-05T18:17:20Z</dcterms:created>
  <dcterms:modified xsi:type="dcterms:W3CDTF">2024-07-17T08:01:42Z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0x010100C6B4434636EFF4419A5B7C719D1B4B2D</vt:lpwstr>
  </property>
</Properties>
</file>